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codeName="ThisWorkbook" defaultThemeVersion="124226"/>
  <mc:AlternateContent xmlns:mc="http://schemas.openxmlformats.org/markup-compatibility/2006">
    <mc:Choice Requires="x15">
      <x15ac:absPath xmlns:x15ac="http://schemas.microsoft.com/office/spreadsheetml/2010/11/ac" url="C:\Users\kharia\ALL\KH - Induction Weeks\20230711 - Excel for Financial Professionals\20230831 - BNP\02 - MAIN - Excel for Finance\"/>
    </mc:Choice>
  </mc:AlternateContent>
  <xr:revisionPtr revIDLastSave="0" documentId="13_ncr:1_{74F053CE-633C-4F95-93DF-4ABACA0A4716}" xr6:coauthVersionLast="47" xr6:coauthVersionMax="47" xr10:uidLastSave="{00000000-0000-0000-0000-000000000000}"/>
  <bookViews>
    <workbookView xWindow="28680" yWindow="-5760" windowWidth="29040" windowHeight="15840" tabRatio="904" activeTab="15" xr2:uid="{00000000-000D-0000-FFFF-FFFF00000000}"/>
  </bookViews>
  <sheets>
    <sheet name="Cover" sheetId="50" r:id="rId1"/>
    <sheet name="Basics" sheetId="44" r:id="rId2"/>
    <sheet name="Shortcuts" sheetId="45" r:id="rId3"/>
    <sheet name="Core" sheetId="35" r:id="rId4"/>
    <sheet name="Referencing" sheetId="33" r:id="rId5"/>
    <sheet name="Logicals" sheetId="37" r:id="rId6"/>
    <sheet name="Formatting" sheetId="51" r:id="rId7"/>
    <sheet name="Dates" sheetId="46" r:id="rId8"/>
    <sheet name="Validation" sheetId="36" r:id="rId9"/>
    <sheet name="DatabaseFunc" sheetId="8" r:id="rId10"/>
    <sheet name="Text" sheetId="5" r:id="rId11"/>
    <sheet name="Extracting &amp; Cleaning Data" sheetId="47" r:id="rId12"/>
    <sheet name="Charts" sheetId="48" r:id="rId13"/>
    <sheet name="Charts - A" sheetId="52" r:id="rId14"/>
    <sheet name="Data Tables" sheetId="49" r:id="rId15"/>
    <sheet name="Pivots" sheetId="9" r:id="rId16"/>
  </sheets>
  <externalReferences>
    <externalReference r:id="rId17"/>
  </externalReferences>
  <definedNames>
    <definedName name="CIQWBGuid" hidden="1">"2cd8126d-26c3-430c-b7fa-a069e3a1fc62"</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41666.7099189815</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Payout">Referencing!$J$7</definedName>
    <definedName name="payoutPerc">'[1]Referencing - 30'!$N$7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18" i="47" l="1"/>
  <c r="H117" i="47"/>
  <c r="H116" i="47"/>
  <c r="J108" i="47"/>
  <c r="J106" i="47"/>
  <c r="J104" i="47"/>
  <c r="K34" i="47"/>
  <c r="K33" i="47"/>
  <c r="H26" i="47"/>
  <c r="H25" i="47"/>
  <c r="H24" i="47"/>
  <c r="F26" i="47"/>
  <c r="F25" i="47"/>
  <c r="F24" i="47"/>
  <c r="I18" i="47"/>
  <c r="H18" i="47"/>
  <c r="G18" i="47"/>
  <c r="F18" i="47"/>
  <c r="I17" i="47"/>
  <c r="H17" i="47"/>
  <c r="G17" i="47"/>
  <c r="F17" i="47"/>
  <c r="I16" i="47"/>
  <c r="H16" i="47"/>
  <c r="G16" i="47"/>
  <c r="F16" i="47"/>
  <c r="H35" i="5"/>
  <c r="H36" i="5"/>
  <c r="H34" i="5"/>
  <c r="H31" i="5"/>
  <c r="H30" i="5"/>
  <c r="H29" i="5"/>
  <c r="H26" i="5"/>
  <c r="H25" i="5"/>
  <c r="H24" i="5"/>
  <c r="O104" i="47"/>
  <c r="L35" i="5"/>
  <c r="L34" i="47"/>
  <c r="L31" i="5"/>
  <c r="L33" i="47"/>
  <c r="L30" i="5"/>
  <c r="O106" i="47"/>
  <c r="L34" i="5"/>
  <c r="J118" i="47"/>
  <c r="I26" i="47"/>
  <c r="L29" i="5"/>
  <c r="J117" i="47"/>
  <c r="I25" i="47"/>
  <c r="L26" i="5"/>
  <c r="J116" i="47"/>
  <c r="I24" i="47"/>
  <c r="L25" i="5"/>
  <c r="O108" i="47"/>
  <c r="L36" i="5"/>
  <c r="L24" i="5"/>
  <c r="D9" i="5" l="1"/>
  <c r="I9" i="52"/>
  <c r="H9" i="52" s="1"/>
  <c r="G9" i="52" s="1"/>
  <c r="F9" i="52" s="1"/>
  <c r="E9" i="52" s="1"/>
  <c r="D65" i="52"/>
  <c r="I97" i="52"/>
  <c r="H97" i="52" s="1"/>
  <c r="G97" i="52" s="1"/>
  <c r="F97" i="52" s="1"/>
  <c r="E97" i="52" s="1"/>
  <c r="E102" i="52"/>
  <c r="F102" i="52"/>
  <c r="G102" i="52"/>
  <c r="H102" i="52"/>
  <c r="I102" i="52"/>
  <c r="H132" i="52"/>
  <c r="G132" i="52" s="1"/>
  <c r="F132" i="52" s="1"/>
  <c r="E132" i="52" s="1"/>
  <c r="D132" i="52" s="1"/>
  <c r="D137" i="52"/>
  <c r="E137" i="52"/>
  <c r="F137" i="52"/>
  <c r="G137" i="52"/>
  <c r="H137" i="52"/>
  <c r="M230" i="52"/>
  <c r="L230" i="52" s="1"/>
  <c r="K230" i="52" s="1"/>
  <c r="J230" i="52" s="1"/>
  <c r="I230" i="52" s="1"/>
  <c r="H230" i="52" s="1"/>
  <c r="G230" i="52" s="1"/>
  <c r="F230" i="52" s="1"/>
  <c r="F236" i="52"/>
  <c r="G236" i="52"/>
  <c r="G238" i="52" s="1"/>
  <c r="G240" i="52" s="1"/>
  <c r="G242" i="52" s="1"/>
  <c r="G244" i="52" s="1"/>
  <c r="G247" i="52" s="1"/>
  <c r="H236" i="52"/>
  <c r="H238" i="52" s="1"/>
  <c r="H240" i="52" s="1"/>
  <c r="H242" i="52" s="1"/>
  <c r="H244" i="52" s="1"/>
  <c r="H247" i="52" s="1"/>
  <c r="I236" i="52"/>
  <c r="J236" i="52"/>
  <c r="K236" i="52"/>
  <c r="L236" i="52"/>
  <c r="L238" i="52" s="1"/>
  <c r="L240" i="52" s="1"/>
  <c r="L242" i="52" s="1"/>
  <c r="L244" i="52" s="1"/>
  <c r="L247" i="52" s="1"/>
  <c r="M236" i="52"/>
  <c r="M238" i="52" s="1"/>
  <c r="M240" i="52" s="1"/>
  <c r="M242" i="52" s="1"/>
  <c r="M244" i="52" s="1"/>
  <c r="M247" i="52" s="1"/>
  <c r="F238" i="52"/>
  <c r="F240" i="52" s="1"/>
  <c r="F242" i="52" s="1"/>
  <c r="F244" i="52" s="1"/>
  <c r="F247" i="52" s="1"/>
  <c r="I238" i="52"/>
  <c r="I240" i="52" s="1"/>
  <c r="I242" i="52" s="1"/>
  <c r="I244" i="52" s="1"/>
  <c r="I247" i="52" s="1"/>
  <c r="J238" i="52"/>
  <c r="J240" i="52" s="1"/>
  <c r="J242" i="52" s="1"/>
  <c r="J244" i="52" s="1"/>
  <c r="J247" i="52" s="1"/>
  <c r="K238" i="52"/>
  <c r="K240" i="52"/>
  <c r="K242" i="52" s="1"/>
  <c r="K244" i="52" s="1"/>
  <c r="K247" i="52" s="1"/>
  <c r="I52" i="49"/>
  <c r="I53" i="49" s="1"/>
  <c r="I50" i="49"/>
  <c r="I49" i="49" s="1"/>
  <c r="M48" i="49"/>
  <c r="N48" i="49" s="1"/>
  <c r="K48" i="49"/>
  <c r="J48" i="49"/>
  <c r="F40" i="49"/>
  <c r="L37" i="49"/>
  <c r="K37" i="49"/>
  <c r="I38" i="49"/>
  <c r="L38" i="49" s="1"/>
  <c r="I36" i="49"/>
  <c r="L36" i="49" s="1"/>
  <c r="M34" i="49"/>
  <c r="K34" i="49"/>
  <c r="F16" i="49"/>
  <c r="O22" i="49"/>
  <c r="N22" i="49"/>
  <c r="L22" i="49"/>
  <c r="K22" i="49" s="1"/>
  <c r="K12" i="49"/>
  <c r="L11" i="49"/>
  <c r="L12" i="49" s="1"/>
  <c r="G80" i="49"/>
  <c r="G87" i="49"/>
  <c r="G88" i="49" s="1"/>
  <c r="G85" i="49"/>
  <c r="G70" i="49"/>
  <c r="G65" i="49"/>
  <c r="G72" i="49" s="1"/>
  <c r="G73" i="49" s="1"/>
  <c r="F75" i="8"/>
  <c r="G79" i="8" s="1"/>
  <c r="G77" i="8"/>
  <c r="G76" i="8"/>
  <c r="E75" i="8"/>
  <c r="H49" i="8"/>
  <c r="H48" i="8" a="1"/>
  <c r="H48" i="8" s="1"/>
  <c r="I25" i="8"/>
  <c r="E12" i="8"/>
  <c r="D16" i="46"/>
  <c r="D7" i="46"/>
  <c r="M35" i="49" l="1"/>
  <c r="K35" i="49"/>
  <c r="N34" i="49"/>
  <c r="M11" i="49"/>
  <c r="I35" i="49"/>
  <c r="L35" i="49" s="1"/>
  <c r="M37" i="49"/>
  <c r="M38" i="49"/>
  <c r="K36" i="49"/>
  <c r="I39" i="49"/>
  <c r="L39" i="49" s="1"/>
  <c r="M36" i="49"/>
  <c r="K38" i="49"/>
  <c r="J34" i="49"/>
  <c r="G78" i="8" a="1"/>
  <c r="G78" i="8" s="1"/>
  <c r="K39" i="49" l="1"/>
  <c r="J39" i="49"/>
  <c r="J35" i="49"/>
  <c r="J37" i="49"/>
  <c r="J38" i="49"/>
  <c r="J36" i="49"/>
  <c r="N11" i="49"/>
  <c r="M12" i="49"/>
  <c r="M39" i="49"/>
  <c r="N36" i="49"/>
  <c r="N39" i="49"/>
  <c r="N38" i="49"/>
  <c r="N37" i="49"/>
  <c r="N35" i="49"/>
  <c r="E46" i="33"/>
  <c r="F46" i="33"/>
  <c r="G46" i="33"/>
  <c r="H46" i="33"/>
  <c r="I46" i="33"/>
  <c r="J46" i="33"/>
  <c r="K46" i="33"/>
  <c r="L46" i="33"/>
  <c r="M46" i="33"/>
  <c r="N46" i="33"/>
  <c r="E47" i="33"/>
  <c r="F47" i="33"/>
  <c r="G47" i="33"/>
  <c r="H47" i="33"/>
  <c r="I47" i="33"/>
  <c r="J47" i="33"/>
  <c r="K47" i="33"/>
  <c r="L47" i="33"/>
  <c r="M47" i="33"/>
  <c r="N47" i="33"/>
  <c r="E48" i="33"/>
  <c r="F48" i="33"/>
  <c r="G48" i="33"/>
  <c r="H48" i="33"/>
  <c r="I48" i="33"/>
  <c r="J48" i="33"/>
  <c r="K48" i="33"/>
  <c r="L48" i="33"/>
  <c r="M48" i="33"/>
  <c r="N48" i="33"/>
  <c r="E49" i="33"/>
  <c r="F49" i="33"/>
  <c r="G49" i="33"/>
  <c r="H49" i="33"/>
  <c r="I49" i="33"/>
  <c r="J49" i="33"/>
  <c r="K49" i="33"/>
  <c r="L49" i="33"/>
  <c r="M49" i="33"/>
  <c r="N49" i="33"/>
  <c r="E50" i="33"/>
  <c r="F50" i="33"/>
  <c r="G50" i="33"/>
  <c r="H50" i="33"/>
  <c r="I50" i="33"/>
  <c r="J50" i="33"/>
  <c r="K50" i="33"/>
  <c r="L50" i="33"/>
  <c r="M50" i="33"/>
  <c r="N50" i="33"/>
  <c r="E51" i="33"/>
  <c r="F51" i="33"/>
  <c r="G51" i="33"/>
  <c r="H51" i="33"/>
  <c r="I51" i="33"/>
  <c r="J51" i="33"/>
  <c r="K51" i="33"/>
  <c r="L51" i="33"/>
  <c r="M51" i="33"/>
  <c r="N51" i="33"/>
  <c r="E52" i="33"/>
  <c r="F52" i="33"/>
  <c r="G52" i="33"/>
  <c r="H52" i="33"/>
  <c r="I52" i="33"/>
  <c r="J52" i="33"/>
  <c r="K52" i="33"/>
  <c r="L52" i="33"/>
  <c r="M52" i="33"/>
  <c r="N52" i="33"/>
  <c r="E53" i="33"/>
  <c r="F53" i="33"/>
  <c r="G53" i="33"/>
  <c r="H53" i="33"/>
  <c r="I53" i="33"/>
  <c r="J53" i="33"/>
  <c r="K53" i="33"/>
  <c r="L53" i="33"/>
  <c r="M53" i="33"/>
  <c r="N53" i="33"/>
  <c r="E54" i="33"/>
  <c r="F54" i="33"/>
  <c r="G54" i="33"/>
  <c r="H54" i="33"/>
  <c r="I54" i="33"/>
  <c r="J54" i="33"/>
  <c r="K54" i="33"/>
  <c r="L54" i="33"/>
  <c r="M54" i="33"/>
  <c r="N54" i="33"/>
  <c r="E55" i="33"/>
  <c r="F55" i="33"/>
  <c r="G55" i="33"/>
  <c r="H55" i="33"/>
  <c r="I55" i="33"/>
  <c r="J55" i="33"/>
  <c r="K55" i="33"/>
  <c r="L55" i="33"/>
  <c r="M55" i="33"/>
  <c r="N55" i="33"/>
  <c r="E36" i="33"/>
  <c r="F36" i="33"/>
  <c r="G36" i="33"/>
  <c r="E37" i="33"/>
  <c r="F37" i="33"/>
  <c r="G37" i="33"/>
  <c r="E38" i="33"/>
  <c r="F38" i="33"/>
  <c r="G38" i="33"/>
  <c r="E39" i="33"/>
  <c r="F39" i="33"/>
  <c r="G39" i="33"/>
  <c r="I19" i="33"/>
  <c r="I17" i="33"/>
  <c r="I15" i="33"/>
  <c r="I11" i="33"/>
  <c r="I9" i="33"/>
  <c r="H18" i="33"/>
  <c r="H12" i="33"/>
  <c r="H10" i="33"/>
  <c r="G10" i="33"/>
  <c r="I10" i="33" s="1"/>
  <c r="G11" i="33"/>
  <c r="H11" i="33" s="1"/>
  <c r="G12" i="33"/>
  <c r="I12" i="33" s="1"/>
  <c r="G13" i="33"/>
  <c r="I13" i="33" s="1"/>
  <c r="G14" i="33"/>
  <c r="I14" i="33" s="1"/>
  <c r="G15" i="33"/>
  <c r="H15" i="33" s="1"/>
  <c r="G16" i="33"/>
  <c r="I16" i="33" s="1"/>
  <c r="G17" i="33"/>
  <c r="H17" i="33" s="1"/>
  <c r="G18" i="33"/>
  <c r="I18" i="33" s="1"/>
  <c r="G19" i="33"/>
  <c r="H19" i="33" s="1"/>
  <c r="G9" i="33"/>
  <c r="H9" i="33" s="1"/>
  <c r="E28" i="35"/>
  <c r="E27" i="35"/>
  <c r="E26" i="35"/>
  <c r="E20" i="35"/>
  <c r="D83" i="45"/>
  <c r="D71" i="45"/>
  <c r="F67" i="45"/>
  <c r="F68" i="45"/>
  <c r="F69" i="45"/>
  <c r="F70" i="45"/>
  <c r="F66" i="45"/>
  <c r="F71" i="45" s="1"/>
  <c r="E71" i="45" s="1"/>
  <c r="F60" i="45"/>
  <c r="F59" i="45"/>
  <c r="I58" i="45"/>
  <c r="F58" i="45"/>
  <c r="F61" i="45" s="1"/>
  <c r="J46" i="45"/>
  <c r="J58" i="45" s="1"/>
  <c r="I46" i="45"/>
  <c r="H46" i="45"/>
  <c r="H58" i="45" s="1"/>
  <c r="G46" i="45"/>
  <c r="G58" i="45" s="1"/>
  <c r="M60" i="44"/>
  <c r="H13" i="33" l="1"/>
  <c r="O11" i="49"/>
  <c r="O12" i="49" s="1"/>
  <c r="N12" i="49"/>
  <c r="H16" i="33"/>
  <c r="H14" i="33"/>
  <c r="D29" i="44"/>
  <c r="D28" i="44"/>
  <c r="D27" i="44"/>
  <c r="D26" i="44"/>
  <c r="E26" i="44"/>
  <c r="E29" i="44"/>
  <c r="E27" i="44"/>
  <c r="E28" i="44"/>
  <c r="E33" i="51" l="1"/>
  <c r="E34" i="51" s="1"/>
  <c r="E30" i="51"/>
  <c r="E31" i="51" s="1"/>
  <c r="M230" i="48" l="1"/>
  <c r="L230" i="48" s="1"/>
  <c r="K230" i="48" s="1"/>
  <c r="J230" i="48" s="1"/>
  <c r="I230" i="48" s="1"/>
  <c r="H230" i="48" s="1"/>
  <c r="G230" i="48" s="1"/>
  <c r="F230" i="48" s="1"/>
  <c r="H137" i="48"/>
  <c r="G137" i="48"/>
  <c r="F137" i="48"/>
  <c r="E137" i="48"/>
  <c r="D137" i="48"/>
  <c r="H132" i="48"/>
  <c r="G132" i="48" s="1"/>
  <c r="F132" i="48" s="1"/>
  <c r="E132" i="48" s="1"/>
  <c r="D132" i="48" s="1"/>
  <c r="I97" i="48"/>
  <c r="H97" i="48" s="1"/>
  <c r="G97" i="48" s="1"/>
  <c r="F97" i="48" s="1"/>
  <c r="E97" i="48" s="1"/>
  <c r="I9" i="48"/>
  <c r="H9" i="48" s="1"/>
  <c r="G9" i="48" s="1"/>
  <c r="F9" i="48" s="1"/>
  <c r="E9" i="48" s="1"/>
  <c r="I49" i="51" l="1"/>
  <c r="I43" i="51"/>
  <c r="E43" i="51"/>
  <c r="D77" i="45" l="1"/>
  <c r="H77" i="45"/>
  <c r="F78" i="45"/>
  <c r="H78" i="45"/>
  <c r="F79" i="45"/>
  <c r="H79" i="45"/>
  <c r="F81" i="45"/>
  <c r="H81" i="45"/>
  <c r="F82" i="45"/>
  <c r="H82" i="45"/>
  <c r="F83" i="45"/>
  <c r="H83" i="45"/>
  <c r="A14" i="50"/>
  <c r="D11" i="50"/>
  <c r="D5" i="50" a="1"/>
  <c r="D5" i="50" s="1"/>
  <c r="H80" i="45" l="1"/>
  <c r="H84" i="45" s="1"/>
  <c r="N47" i="49"/>
  <c r="I47" i="49"/>
  <c r="I48" i="49"/>
  <c r="N33" i="49"/>
  <c r="I33" i="49"/>
  <c r="J23" i="49"/>
  <c r="M236" i="48" l="1"/>
  <c r="M238" i="48" s="1"/>
  <c r="M240" i="48" s="1"/>
  <c r="M242" i="48" s="1"/>
  <c r="M244" i="48" s="1"/>
  <c r="M247" i="48" s="1"/>
  <c r="L236" i="48"/>
  <c r="L238" i="48" s="1"/>
  <c r="L240" i="48" s="1"/>
  <c r="L242" i="48" s="1"/>
  <c r="L244" i="48" s="1"/>
  <c r="L247" i="48" s="1"/>
  <c r="K236" i="48"/>
  <c r="K238" i="48" s="1"/>
  <c r="K240" i="48" s="1"/>
  <c r="K242" i="48" s="1"/>
  <c r="K244" i="48" s="1"/>
  <c r="K247" i="48" s="1"/>
  <c r="J236" i="48"/>
  <c r="J238" i="48" s="1"/>
  <c r="J240" i="48" s="1"/>
  <c r="J242" i="48" s="1"/>
  <c r="J244" i="48" s="1"/>
  <c r="J247" i="48" s="1"/>
  <c r="I236" i="48"/>
  <c r="I238" i="48" s="1"/>
  <c r="I240" i="48" s="1"/>
  <c r="I242" i="48" s="1"/>
  <c r="I244" i="48" s="1"/>
  <c r="I247" i="48" s="1"/>
  <c r="H236" i="48"/>
  <c r="H238" i="48" s="1"/>
  <c r="H240" i="48" s="1"/>
  <c r="H242" i="48" s="1"/>
  <c r="H244" i="48" s="1"/>
  <c r="H247" i="48" s="1"/>
  <c r="G236" i="48"/>
  <c r="G238" i="48" s="1"/>
  <c r="G240" i="48" s="1"/>
  <c r="G242" i="48" s="1"/>
  <c r="G244" i="48" s="1"/>
  <c r="G247" i="48" s="1"/>
  <c r="F236" i="48"/>
  <c r="F238" i="48" s="1"/>
  <c r="F240" i="48" s="1"/>
  <c r="F242" i="48" s="1"/>
  <c r="F244" i="48" s="1"/>
  <c r="F247" i="48" s="1"/>
  <c r="I102" i="48"/>
  <c r="H102" i="48"/>
  <c r="G102" i="48"/>
  <c r="F102" i="48"/>
  <c r="E102" i="48"/>
  <c r="D65" i="48"/>
  <c r="D64" i="44" l="1"/>
  <c r="D58" i="44"/>
  <c r="D57" i="44"/>
  <c r="F44" i="47"/>
  <c r="D65" i="44" l="1"/>
  <c r="D66" i="44" s="1"/>
  <c r="D67" i="44" s="1"/>
  <c r="E25" i="8"/>
  <c r="E15" i="8"/>
  <c r="F15" i="8" l="1"/>
  <c r="E11" i="8" s="1"/>
  <c r="H11" i="8"/>
  <c r="E26" i="8"/>
  <c r="I28" i="8"/>
  <c r="F63" i="44" a="1"/>
  <c r="F63" i="44" s="1"/>
  <c r="G15" i="8" l="1"/>
  <c r="H15" i="8" s="1"/>
  <c r="I15" i="8" s="1"/>
  <c r="J15" i="8" s="1"/>
  <c r="K15" i="8" s="1"/>
  <c r="L15" i="8" s="1"/>
  <c r="M15" i="8" s="1"/>
  <c r="E27" i="8"/>
  <c r="E28" i="8" s="1"/>
  <c r="E29" i="8" s="1"/>
  <c r="E30" i="8" s="1"/>
  <c r="E31" i="8" s="1"/>
  <c r="E32" i="8" s="1"/>
  <c r="E33" i="8" s="1"/>
  <c r="I24" i="8"/>
  <c r="D10" i="46"/>
  <c r="D13" i="46" s="1"/>
  <c r="G45" i="37"/>
  <c r="F45" i="37"/>
  <c r="H44" i="37"/>
  <c r="J44" i="37" s="1"/>
  <c r="H43" i="37"/>
  <c r="J43" i="37" s="1"/>
  <c r="H42" i="37"/>
  <c r="J42" i="37" s="1"/>
  <c r="H41" i="37"/>
  <c r="J41" i="37" s="1"/>
  <c r="H40" i="37"/>
  <c r="J40" i="37" s="1"/>
  <c r="H39" i="37"/>
  <c r="J39" i="37" s="1"/>
  <c r="H38" i="37"/>
  <c r="J38" i="37" s="1"/>
  <c r="H37" i="37"/>
  <c r="J37" i="37" s="1"/>
  <c r="H36" i="37"/>
  <c r="J36" i="37" s="1"/>
  <c r="H35" i="37"/>
  <c r="J35" i="37" s="1"/>
  <c r="H34" i="37"/>
  <c r="J34" i="37" s="1"/>
  <c r="H55" i="37"/>
  <c r="K55" i="37" s="1"/>
  <c r="I55" i="37"/>
  <c r="L55" i="37" s="1"/>
  <c r="M55" i="37" s="1"/>
  <c r="H56" i="37"/>
  <c r="K56" i="37" s="1"/>
  <c r="I56" i="37"/>
  <c r="L56" i="37" s="1"/>
  <c r="H57" i="37"/>
  <c r="K57" i="37" s="1"/>
  <c r="I57" i="37"/>
  <c r="L57" i="37" s="1"/>
  <c r="M57" i="37" s="1"/>
  <c r="H58" i="37"/>
  <c r="K58" i="37" s="1"/>
  <c r="I58" i="37"/>
  <c r="L58" i="37" s="1"/>
  <c r="M58" i="37" s="1"/>
  <c r="H59" i="37"/>
  <c r="K59" i="37" s="1"/>
  <c r="I59" i="37"/>
  <c r="L59" i="37" s="1"/>
  <c r="M59" i="37" s="1"/>
  <c r="H60" i="37"/>
  <c r="K60" i="37" s="1"/>
  <c r="I60" i="37"/>
  <c r="L60" i="37" s="1"/>
  <c r="H61" i="37"/>
  <c r="K61" i="37" s="1"/>
  <c r="I61" i="37"/>
  <c r="L61" i="37" s="1"/>
  <c r="H62" i="37"/>
  <c r="K62" i="37" s="1"/>
  <c r="I62" i="37"/>
  <c r="L62" i="37" s="1"/>
  <c r="H63" i="37"/>
  <c r="K63" i="37" s="1"/>
  <c r="I63" i="37"/>
  <c r="L63" i="37" s="1"/>
  <c r="H12" i="37"/>
  <c r="J12" i="37" s="1"/>
  <c r="G23" i="37"/>
  <c r="F23" i="37"/>
  <c r="H22" i="37"/>
  <c r="J22" i="37" s="1"/>
  <c r="H21" i="37"/>
  <c r="J21" i="37" s="1"/>
  <c r="H20" i="37"/>
  <c r="J20" i="37" s="1"/>
  <c r="H19" i="37"/>
  <c r="J19" i="37" s="1"/>
  <c r="H18" i="37"/>
  <c r="J18" i="37" s="1"/>
  <c r="H17" i="37"/>
  <c r="J17" i="37" s="1"/>
  <c r="H16" i="37"/>
  <c r="J16" i="37" s="1"/>
  <c r="H15" i="37"/>
  <c r="J15" i="37" s="1"/>
  <c r="H14" i="37"/>
  <c r="J14" i="37" s="1"/>
  <c r="H13" i="37"/>
  <c r="J13" i="37" s="1"/>
  <c r="N58" i="37" l="1"/>
  <c r="M61" i="37"/>
  <c r="N61" i="37"/>
  <c r="N57" i="37"/>
  <c r="N62" i="37"/>
  <c r="M62" i="37"/>
  <c r="M60" i="37"/>
  <c r="N60" i="37"/>
  <c r="M56" i="37"/>
  <c r="N56" i="37"/>
  <c r="M63" i="37"/>
  <c r="N63" i="37"/>
  <c r="N59" i="37"/>
  <c r="N55" i="37"/>
  <c r="D11" i="46"/>
  <c r="D12" i="46"/>
  <c r="H45" i="37"/>
  <c r="J45" i="37"/>
  <c r="J23" i="37"/>
  <c r="H23" i="37"/>
  <c r="H8" i="35" l="1"/>
  <c r="H9" i="35"/>
  <c r="H10" i="35"/>
  <c r="H11" i="35"/>
  <c r="H12" i="35"/>
  <c r="E32" i="35" s="1"/>
  <c r="H13" i="35"/>
  <c r="H14" i="35"/>
  <c r="H15" i="35"/>
  <c r="H16" i="35"/>
  <c r="H7" i="35"/>
  <c r="G49" i="45"/>
  <c r="G59" i="45" s="1"/>
  <c r="G61" i="45" s="1"/>
  <c r="G52" i="45"/>
  <c r="G60" i="45" s="1"/>
  <c r="D22" i="46"/>
  <c r="D26" i="46" s="1"/>
  <c r="E31" i="46"/>
  <c r="F45" i="45"/>
  <c r="G45" i="45" s="1"/>
  <c r="H45" i="45" s="1"/>
  <c r="I45" i="45" s="1"/>
  <c r="J45" i="45" s="1"/>
  <c r="J57" i="45" s="1"/>
  <c r="E24" i="35" l="1"/>
  <c r="E23" i="35"/>
  <c r="E31" i="35"/>
  <c r="E30" i="35"/>
  <c r="E22" i="35"/>
  <c r="E25" i="35"/>
  <c r="E29" i="35"/>
  <c r="E19" i="35"/>
  <c r="E21" i="35"/>
  <c r="E33" i="35"/>
  <c r="D24" i="46"/>
  <c r="H52" i="45"/>
  <c r="H60" i="45" s="1"/>
  <c r="H49" i="45"/>
  <c r="H59" i="45" s="1"/>
  <c r="I57" i="45"/>
  <c r="H57" i="45"/>
  <c r="G57" i="45"/>
  <c r="F57" i="45"/>
  <c r="I49" i="45"/>
  <c r="I59" i="45" s="1"/>
  <c r="E30" i="46"/>
  <c r="F30" i="46" s="1"/>
  <c r="G30" i="46" s="1"/>
  <c r="H30" i="46" s="1"/>
  <c r="I61" i="45" l="1"/>
  <c r="H61" i="45"/>
  <c r="E34" i="46"/>
  <c r="H34" i="46"/>
  <c r="G34" i="46"/>
  <c r="F34" i="46"/>
  <c r="E32" i="46"/>
  <c r="F32" i="46"/>
  <c r="G32" i="46"/>
  <c r="H32" i="46"/>
  <c r="D28" i="46"/>
  <c r="I52" i="45"/>
  <c r="I60" i="45" s="1"/>
  <c r="J49" i="45"/>
  <c r="J59" i="45" s="1"/>
  <c r="J52" i="45" l="1"/>
  <c r="J60" i="45" s="1"/>
  <c r="J61" i="45" s="1"/>
  <c r="M15" i="9" l="1"/>
  <c r="I7" i="9"/>
  <c r="M19" i="9" l="1"/>
  <c r="M23" i="9"/>
  <c r="M26" i="9"/>
  <c r="M29" i="9" l="1"/>
  <c r="M35" i="9" l="1"/>
  <c r="M41" i="9" s="1"/>
  <c r="M47" i="9" l="1"/>
  <c r="M50" i="9" s="1"/>
  <c r="M53" i="9" s="1"/>
  <c r="M57" i="9" s="1"/>
  <c r="I65" i="37" l="1"/>
  <c r="L65" i="37" s="1"/>
  <c r="M65" i="37" s="1"/>
  <c r="H65" i="37"/>
  <c r="K65" i="37" s="1"/>
  <c r="N65" i="37" s="1"/>
  <c r="I64" i="37"/>
  <c r="L64" i="37" s="1"/>
  <c r="H64" i="37"/>
  <c r="K64" i="37" s="1"/>
  <c r="M64" i="37" l="1"/>
  <c r="N64" i="37"/>
  <c r="I71" i="8"/>
  <c r="H71" i="8"/>
  <c r="I70" i="8"/>
  <c r="H70" i="8"/>
  <c r="I69" i="8"/>
  <c r="H69" i="8"/>
  <c r="I68" i="8"/>
  <c r="H68" i="8"/>
  <c r="I67" i="8"/>
  <c r="H67" i="8"/>
  <c r="I66" i="8"/>
  <c r="H66" i="8"/>
  <c r="I65" i="8"/>
  <c r="H65" i="8"/>
  <c r="I64" i="8"/>
  <c r="H64" i="8"/>
  <c r="I63" i="8"/>
  <c r="H63" i="8"/>
  <c r="I62" i="8"/>
  <c r="H62" i="8"/>
  <c r="I61" i="8"/>
  <c r="H61" i="8"/>
  <c r="E7" i="5"/>
  <c r="F9"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Richard Smith</author>
  </authors>
  <commentList>
    <comment ref="H8" authorId="0" shapeId="0" xr:uid="{80E600E9-D90E-4068-A51D-08A96BE4FE06}">
      <text>
        <r>
          <rPr>
            <b/>
            <sz val="8"/>
            <color indexed="81"/>
            <rFont val="Tahoma"/>
            <family val="2"/>
          </rPr>
          <t xml:space="preserve">Bonus expectation = Payout % * P&amp;L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<sst xmlns="http://schemas.openxmlformats.org/spreadsheetml/2006/main" count="51195" uniqueCount="879">
  <si>
    <t>Speedy Navigation and Shortcuts</t>
  </si>
  <si>
    <t xml:space="preserve">What do the following do (it may be useful to use the data to the right)? </t>
  </si>
  <si>
    <t>Saab AB</t>
  </si>
  <si>
    <t>Shift + arrow</t>
  </si>
  <si>
    <t>BAE Systems</t>
  </si>
  <si>
    <t>Finmeccanica</t>
  </si>
  <si>
    <t>Ctrl + arrow</t>
  </si>
  <si>
    <t>EADS</t>
  </si>
  <si>
    <t>Ctrl + Home</t>
  </si>
  <si>
    <t>Kongsberg</t>
  </si>
  <si>
    <t>Ctrl + End</t>
  </si>
  <si>
    <t>Ctrl + PageDown</t>
  </si>
  <si>
    <t>Thales</t>
  </si>
  <si>
    <t>Ctrl + PageUp</t>
  </si>
  <si>
    <t>Safran</t>
  </si>
  <si>
    <t>AerCap</t>
  </si>
  <si>
    <t>Cobham</t>
  </si>
  <si>
    <t>MTU Aero Engines</t>
  </si>
  <si>
    <t>Ctrl + Tab</t>
  </si>
  <si>
    <t>VT Group</t>
  </si>
  <si>
    <t>Alt + Tab</t>
  </si>
  <si>
    <t>Ctrl + C</t>
  </si>
  <si>
    <t>F1</t>
  </si>
  <si>
    <t>Ctrl + X</t>
  </si>
  <si>
    <t>F2</t>
  </si>
  <si>
    <t>Ctrl + V</t>
  </si>
  <si>
    <t>F3</t>
  </si>
  <si>
    <t>Ctrl + R</t>
  </si>
  <si>
    <t>F4</t>
  </si>
  <si>
    <t>Ctrl + D</t>
  </si>
  <si>
    <t>F5</t>
  </si>
  <si>
    <t>Ctrl + Z</t>
  </si>
  <si>
    <t>Ctrl + Y</t>
  </si>
  <si>
    <t>Alt + =</t>
  </si>
  <si>
    <t>Ctrl + F</t>
  </si>
  <si>
    <t>Ctrl + H</t>
  </si>
  <si>
    <t>Absolute and Relative Referencing</t>
  </si>
  <si>
    <t>Payout</t>
  </si>
  <si>
    <t>Trader</t>
  </si>
  <si>
    <t>Profit</t>
  </si>
  <si>
    <t>Loss</t>
  </si>
  <si>
    <t>Net P&amp;L</t>
  </si>
  <si>
    <t>Bonus Expectation</t>
  </si>
  <si>
    <t>Paul Smith</t>
  </si>
  <si>
    <t>Andrew Johnson</t>
  </si>
  <si>
    <t>David Chuu</t>
  </si>
  <si>
    <t>Anne Miller</t>
  </si>
  <si>
    <t>Rishi Singh</t>
  </si>
  <si>
    <t>Ahmed Abdullah</t>
  </si>
  <si>
    <t>Peter Poulton</t>
  </si>
  <si>
    <t>Mike Anderson</t>
  </si>
  <si>
    <t>Jerome Mathews</t>
  </si>
  <si>
    <t>Louise Taylor</t>
  </si>
  <si>
    <t>Andreas Marino</t>
  </si>
  <si>
    <t>Exercise</t>
  </si>
  <si>
    <t>Core Skill</t>
  </si>
  <si>
    <t>Instructions</t>
  </si>
  <si>
    <t>Referencing</t>
  </si>
  <si>
    <t>Link the Net P&amp;L from the Profit and Loss (= Profit - Loss)</t>
  </si>
  <si>
    <t>Copy down</t>
  </si>
  <si>
    <t>Use drag and drop this time. Drag down or double click in bottom right hand corner of cell</t>
  </si>
  <si>
    <t>ABS referencing</t>
  </si>
  <si>
    <t>Calculate the bonus expectation using absolute referencing - $ before row and column references e.g. A1 changes to $A$1</t>
  </si>
  <si>
    <t>Copy this down.  Move the mouse to the bottom right hand corner of the cell until you see a small solid +, then double click</t>
  </si>
  <si>
    <t>So far we have used $A$1 to absolute reference to cell A1.  Using  a "$" before the column (letter) keeps the column static and using a "$" before the</t>
  </si>
  <si>
    <t>row (number) keeps the row static.  You can imagine that we might want to only use ONE "$" when copying data down or across.....</t>
  </si>
  <si>
    <t>"Core" Functions</t>
  </si>
  <si>
    <t>Function</t>
  </si>
  <si>
    <t>Text Strings</t>
  </si>
  <si>
    <t>We can create formulae with numbers, as we have seen.  However we can also create formulae with text</t>
  </si>
  <si>
    <t>Currency</t>
  </si>
  <si>
    <t>EUR</t>
  </si>
  <si>
    <t>Units</t>
  </si>
  <si>
    <t>m</t>
  </si>
  <si>
    <t>Valuation date</t>
  </si>
  <si>
    <t>Value</t>
  </si>
  <si>
    <t>Historic</t>
  </si>
  <si>
    <t>Current</t>
  </si>
  <si>
    <t>Forecast</t>
  </si>
  <si>
    <t>EV</t>
  </si>
  <si>
    <t>Sales</t>
  </si>
  <si>
    <t>EBITDA</t>
  </si>
  <si>
    <t>EBIT</t>
  </si>
  <si>
    <t>TEXT strings</t>
  </si>
  <si>
    <t>In the cell above EV, create a formula so that the cell reads "In EURm" - use the &amp; to link the elements of text</t>
  </si>
  <si>
    <t>Change the Currency to "USD" and the units to "bn", and ensure the text string updates</t>
  </si>
  <si>
    <t>TEXT function</t>
  </si>
  <si>
    <t>Change the valuation date and ensure the text string updates</t>
  </si>
  <si>
    <t>Month</t>
  </si>
  <si>
    <t>Year</t>
  </si>
  <si>
    <t>Date</t>
  </si>
  <si>
    <t xml:space="preserve">Certain Excel functions are used extremely regularly when working with Numerical data. </t>
  </si>
  <si>
    <t>Change the "Value" cell so that it links to the date.  It should now read "Value as of 14 Feb 16"</t>
  </si>
  <si>
    <t>VLOOKUP</t>
  </si>
  <si>
    <t>Portfolio</t>
  </si>
  <si>
    <t>Version</t>
  </si>
  <si>
    <t>Price/Volume Multiplication Matrix</t>
  </si>
  <si>
    <t>Units sold</t>
  </si>
  <si>
    <t>Price per unit sold</t>
  </si>
  <si>
    <t>Company name</t>
  </si>
  <si>
    <t>Tesco plc</t>
  </si>
  <si>
    <t>No. of Tesco data points</t>
  </si>
  <si>
    <t>Tesco</t>
  </si>
  <si>
    <t>Total value of Tesco items</t>
  </si>
  <si>
    <t xml:space="preserve"> Tesco</t>
  </si>
  <si>
    <t>The Tesco company</t>
  </si>
  <si>
    <t>Sainsbury</t>
  </si>
  <si>
    <t>Total value</t>
  </si>
  <si>
    <t>Data Validation</t>
  </si>
  <si>
    <t>Stock Code</t>
  </si>
  <si>
    <t>Country Code</t>
  </si>
  <si>
    <t>Stock</t>
  </si>
  <si>
    <t>SOGN.PA</t>
  </si>
  <si>
    <t>RBS.L</t>
  </si>
  <si>
    <t>TEF.MC</t>
  </si>
  <si>
    <t>Date Joined</t>
  </si>
  <si>
    <t>Department</t>
  </si>
  <si>
    <t>The integrity of data can be controlled by setting up some input criteria.</t>
  </si>
  <si>
    <t>Delegate</t>
  </si>
  <si>
    <t>Anna</t>
  </si>
  <si>
    <t>George</t>
  </si>
  <si>
    <t>Mike</t>
  </si>
  <si>
    <t>Sanjay</t>
  </si>
  <si>
    <t>Pete</t>
  </si>
  <si>
    <t>Cecilia</t>
  </si>
  <si>
    <t>Data Validation List</t>
  </si>
  <si>
    <t>Finance</t>
  </si>
  <si>
    <t>Ops</t>
  </si>
  <si>
    <t>HR</t>
  </si>
  <si>
    <t>Marketing</t>
  </si>
  <si>
    <t>Create a data validation condition to ensure that the date joined for each employee must be a historic date</t>
  </si>
  <si>
    <t>Data &gt; Data Validation</t>
  </si>
  <si>
    <t xml:space="preserve">Add an error alert for this validation - so that it now states "Joining - Must be a historic date" rather than the default </t>
  </si>
  <si>
    <t>"Microsoft Excel - The value you have entered is not valid.  A user has restricted the values that can be entered into this cell"</t>
  </si>
  <si>
    <t>Enter joining dates against each individual - making some future dates in order to check the validation criteria and message</t>
  </si>
  <si>
    <t>Highlight all yellow cells in the Department column and create a data validation list using the 4 department names</t>
  </si>
  <si>
    <t>Use the drop-down box in each cell to populate the Department column for each employee</t>
  </si>
  <si>
    <t>Conditional Formatting</t>
  </si>
  <si>
    <t>Pivot Tables and Charts</t>
  </si>
  <si>
    <t>Using the sales data below we are going to create a Pivot Table and Pivot Chart to present to management</t>
  </si>
  <si>
    <t>Name</t>
  </si>
  <si>
    <t>Total</t>
  </si>
  <si>
    <t>Perhaps the most powerful tool Excel has to offer is to allow the user to perform logical tests on data for purposes of analysis and we will explore just how useful this feature is below</t>
  </si>
  <si>
    <t>Implied ratings exercise</t>
  </si>
  <si>
    <t>Net debt</t>
  </si>
  <si>
    <t>Net interest</t>
  </si>
  <si>
    <t>ND/EBITDA</t>
  </si>
  <si>
    <t>EBITDA/int.</t>
  </si>
  <si>
    <t>Ratings hurdles</t>
  </si>
  <si>
    <t>Investment grade</t>
  </si>
  <si>
    <t>Borderline</t>
  </si>
  <si>
    <t>Non-investment grade</t>
  </si>
  <si>
    <t>Implied Ratings</t>
  </si>
  <si>
    <t>Database Functions</t>
  </si>
  <si>
    <t>Diversified</t>
  </si>
  <si>
    <t>High Growth</t>
  </si>
  <si>
    <t xml:space="preserve">Conditional formatting is extremely useful to flag certain events. Highlight the cells that are greater than 5 by making the font bold white </t>
  </si>
  <si>
    <t>and the background red. Once you have done this, delete the condition...</t>
  </si>
  <si>
    <t>Format &gt; Conditional Formatting, enter the conditions</t>
  </si>
  <si>
    <t>Home &gt; Conditional Formatting &gt; New Rule &gt; Format only cells that contain</t>
  </si>
  <si>
    <t>Put the condition (i.e. 5) in a separate cell and re-do the conditional formatting based on this</t>
  </si>
  <si>
    <t>Case Study</t>
  </si>
  <si>
    <t>Product</t>
  </si>
  <si>
    <t>ND/ EBITDA</t>
  </si>
  <si>
    <t>EBITDA/ int.</t>
  </si>
  <si>
    <t>Financial Extract</t>
  </si>
  <si>
    <t>No</t>
  </si>
  <si>
    <t>Combination</t>
  </si>
  <si>
    <t>Combination (VLOOKUP)</t>
  </si>
  <si>
    <t>Combination (HLOOKUP)</t>
  </si>
  <si>
    <t>Combination (INDEX)</t>
  </si>
  <si>
    <t>Combination (OFFSET)</t>
  </si>
  <si>
    <t>HLOOKUP</t>
  </si>
  <si>
    <t>Financials</t>
  </si>
  <si>
    <t>Client</t>
  </si>
  <si>
    <t>We Buy / Sell</t>
  </si>
  <si>
    <t>RIC</t>
  </si>
  <si>
    <t>Venue</t>
  </si>
  <si>
    <t>Shares</t>
  </si>
  <si>
    <t>Gross Price</t>
  </si>
  <si>
    <t>Settlement Date</t>
  </si>
  <si>
    <t>Gross Value</t>
  </si>
  <si>
    <t>Country</t>
  </si>
  <si>
    <t>Commission</t>
  </si>
  <si>
    <t>ALLIANZ</t>
  </si>
  <si>
    <t>Sell</t>
  </si>
  <si>
    <t>AXAF.PA</t>
  </si>
  <si>
    <t>CHIX</t>
  </si>
  <si>
    <t>PA</t>
  </si>
  <si>
    <t>CARR.PA</t>
  </si>
  <si>
    <t>EXCH</t>
  </si>
  <si>
    <t>CRDI.MI</t>
  </si>
  <si>
    <t>BATE</t>
  </si>
  <si>
    <t>MI</t>
  </si>
  <si>
    <t>TOTF.PA</t>
  </si>
  <si>
    <t>ABI.BR</t>
  </si>
  <si>
    <t>BR</t>
  </si>
  <si>
    <t>OREP.PA</t>
  </si>
  <si>
    <t>Buy</t>
  </si>
  <si>
    <t>ISP.MI</t>
  </si>
  <si>
    <t>TRQX</t>
  </si>
  <si>
    <t>SGOB.PA</t>
  </si>
  <si>
    <t>ENEI.MI</t>
  </si>
  <si>
    <t>BMWG.DE</t>
  </si>
  <si>
    <t>DE</t>
  </si>
  <si>
    <t>GASI.MI</t>
  </si>
  <si>
    <t>ASML.AS</t>
  </si>
  <si>
    <t>AS</t>
  </si>
  <si>
    <t>DANO.PA</t>
  </si>
  <si>
    <t>GSZ.PA</t>
  </si>
  <si>
    <t>DBKGn.DE</t>
  </si>
  <si>
    <t>ING.AS</t>
  </si>
  <si>
    <t>ARCA</t>
  </si>
  <si>
    <t>SCHN.PA</t>
  </si>
  <si>
    <t>ITX.MC</t>
  </si>
  <si>
    <t>MC</t>
  </si>
  <si>
    <t>REP.MC</t>
  </si>
  <si>
    <t>BBVA.MC</t>
  </si>
  <si>
    <t>SAPG.DE</t>
  </si>
  <si>
    <t>SGEF.PA</t>
  </si>
  <si>
    <t>LVMH.PA</t>
  </si>
  <si>
    <t>UNc.AS</t>
  </si>
  <si>
    <t>ENI.MI</t>
  </si>
  <si>
    <t>BASFn.DE</t>
  </si>
  <si>
    <t>MUVGn.DE</t>
  </si>
  <si>
    <t>SASY.PA</t>
  </si>
  <si>
    <t>BNPP.PA</t>
  </si>
  <si>
    <t>ALVG.DE</t>
  </si>
  <si>
    <t>DPWGn.DE</t>
  </si>
  <si>
    <t>ESSI.PA</t>
  </si>
  <si>
    <t>AIRP.PA</t>
  </si>
  <si>
    <t>VIV.PA</t>
  </si>
  <si>
    <t>RWEG.DE</t>
  </si>
  <si>
    <t>DAIGn.DE</t>
  </si>
  <si>
    <t>SIEGn.DE</t>
  </si>
  <si>
    <t>EONGn.DE</t>
  </si>
  <si>
    <t>SAN.MC</t>
  </si>
  <si>
    <t>DTEGn.DE</t>
  </si>
  <si>
    <t>VOWG_p.DE</t>
  </si>
  <si>
    <t>ORAN.PA</t>
  </si>
  <si>
    <t>NOK1V.HE</t>
  </si>
  <si>
    <t>HE</t>
  </si>
  <si>
    <t>UNBP.AS</t>
  </si>
  <si>
    <t>IBE.MC</t>
  </si>
  <si>
    <t>PHG.AS</t>
  </si>
  <si>
    <t>AIR.PA</t>
  </si>
  <si>
    <t>BAYGn.DE</t>
  </si>
  <si>
    <t>AQR</t>
  </si>
  <si>
    <t>AVIVA</t>
  </si>
  <si>
    <t>AXA IM</t>
  </si>
  <si>
    <t>BLACKROCK</t>
  </si>
  <si>
    <t>BLUEBAY</t>
  </si>
  <si>
    <t>BREVAN</t>
  </si>
  <si>
    <t>CREDIT SUISSE</t>
  </si>
  <si>
    <t>DE SHAW</t>
  </si>
  <si>
    <t>FIDELITY</t>
  </si>
  <si>
    <t>GSAM</t>
  </si>
  <si>
    <t>INVESCO</t>
  </si>
  <si>
    <t>JANUS</t>
  </si>
  <si>
    <t>JPM AM</t>
  </si>
  <si>
    <t>MAN GROUP</t>
  </si>
  <si>
    <t>OCH-ZIFF</t>
  </si>
  <si>
    <t>ROBECO</t>
  </si>
  <si>
    <t>SOROS</t>
  </si>
  <si>
    <t>UBS AM</t>
  </si>
  <si>
    <t>VANGUARD</t>
  </si>
  <si>
    <t>Setting up</t>
  </si>
  <si>
    <t xml:space="preserve">a) </t>
  </si>
  <si>
    <t>Select any cell in the trades data and insert a pivot table into a new worksheet (Insert &gt; PivotTable)</t>
  </si>
  <si>
    <t xml:space="preserve">b) </t>
  </si>
  <si>
    <t>Create a table of Sum of Revenue by Client (Rows) and X - Country (Columns), check that the Grand Total = 33,390,448 as we expect</t>
  </si>
  <si>
    <t xml:space="preserve">c) </t>
  </si>
  <si>
    <t>Field Settings: Rename the Country Field 'Country Code'</t>
  </si>
  <si>
    <t xml:space="preserve">d) </t>
  </si>
  <si>
    <t>Rename the X - Country Field 'Country' - type over the text in the Pivot Table</t>
  </si>
  <si>
    <t xml:space="preserve">e) </t>
  </si>
  <si>
    <t>**You can add a field more than once to the table e.g. you might want to see sum and count of revenue (# of trades)</t>
  </si>
  <si>
    <t>**you can double click a client to show more detail</t>
  </si>
  <si>
    <t>Formatting</t>
  </si>
  <si>
    <t>Fix the number format for the Revenue field via Value Field Settings (avoid doing it on the pivot table directly)</t>
  </si>
  <si>
    <t>Analyze (JT)&gt; Field Settings</t>
  </si>
  <si>
    <t>Pivot Table Options</t>
  </si>
  <si>
    <t>Analyze (JT)&gt; Options</t>
  </si>
  <si>
    <t xml:space="preserve">Ensure 'Preserve Cell formatting on update' is checked </t>
  </si>
  <si>
    <t>Ensure  'Autofit Column Widths' is unchecked</t>
  </si>
  <si>
    <t>Row &amp; Column Labels</t>
  </si>
  <si>
    <t>Overtype these to make sense (they are not dynamic though e.g. if you change the table layout)</t>
  </si>
  <si>
    <t>**or you may want to lose them completely if you uncheck Analyze (JT) &gt; Field Headers</t>
  </si>
  <si>
    <t>Sorting</t>
  </si>
  <si>
    <t>Sort smallest to largest anywhere in the Germany column to see ordered contributors to German revenue (Data &gt; Sort (SS))</t>
  </si>
  <si>
    <t>Sort smallest to largest anywhere in the Grand Total row to see the ordered contributors to Total revenue</t>
  </si>
  <si>
    <t>Adding new data</t>
  </si>
  <si>
    <t>Add some data to see that it will not add to the Pivot table upon Refresh (Alt+F5)</t>
  </si>
  <si>
    <t>unless you extend the range using Change Data Source (Analyze (JT) &gt; Change Data Source (I) &gt; Change Data Source)</t>
  </si>
  <si>
    <t>Set up an Excel Table (CTRL+ t) to ensure all new data (copy row down) is added automatically upon a Refresh (since this creates a dynamic range)</t>
  </si>
  <si>
    <t>**notice how tables continue your formula and allow easy amends of existing formula</t>
  </si>
  <si>
    <t>**Excel Tables can be removed with Convert to Range (Design Tab)</t>
  </si>
  <si>
    <t>Cloning &amp; Amending</t>
  </si>
  <si>
    <t>Copy the Pivot Table underneath the existing (the new table is independent but based on the same data)</t>
  </si>
  <si>
    <t>Add some temporary data to check that both tables update as expected with a single Refresh</t>
  </si>
  <si>
    <t>Change the second table to Sum of Gross Value by Venue (Rows) and Country (Columns), check that Grand Total = 52,143,098,492 as we expect</t>
  </si>
  <si>
    <t>Show Values As: % of Column Total to see the share of each venue to trading in that country</t>
  </si>
  <si>
    <t>(Analyze (JT) &gt; Field Settings &gt; Show Values As)</t>
  </si>
  <si>
    <t>Filtering</t>
  </si>
  <si>
    <t>Replace the Filter with a Month Slicer and / or Timeline instead</t>
  </si>
  <si>
    <t>Add a Client Slicer to the second table</t>
  </si>
  <si>
    <t>Moving</t>
  </si>
  <si>
    <t xml:space="preserve">In case we want to expand the first table, move the second table to a new sheet: Action &gt; Move Pivot Table &gt; New Sheet </t>
  </si>
  <si>
    <t>Name the sheets Pivot1 and Pivot2</t>
  </si>
  <si>
    <t>Grouping</t>
  </si>
  <si>
    <t>Pivot1: CTRL + Select and group AQR, BLUEBAY and SOROS into Tier 2 Clients (rename group 1)</t>
  </si>
  <si>
    <t>Pivot2: Select and group all other clients into Tier 1 Clients (rename group 2 then sort by group)</t>
  </si>
  <si>
    <t>Pivot Charts</t>
  </si>
  <si>
    <t>Insert a Stacked Column chart for Pivot 1 (Sort the Grand Total Column then play with the Timeline)</t>
  </si>
  <si>
    <t>Insert a 100% Stacked Bar Chart for Pivot 2 (play with the Client Slicer)</t>
  </si>
  <si>
    <t>** you can hide all the field buttons on the chart to make it look more professional</t>
  </si>
  <si>
    <t>Pivot Dashboards</t>
  </si>
  <si>
    <t>Optional: Cut the Charts and Slicers to one sheet and ensure the slicers control both charts</t>
  </si>
  <si>
    <t xml:space="preserve">**Slicers can control multiple Pivot Tables / Charts (right mouse &gt; report connections)	</t>
  </si>
  <si>
    <t>Logicals</t>
  </si>
  <si>
    <t>LEFT/RIGHT/LEN/FIND</t>
  </si>
  <si>
    <t>Wildcards</t>
  </si>
  <si>
    <t>Excel</t>
  </si>
  <si>
    <t>Navigation</t>
  </si>
  <si>
    <t>Alt</t>
  </si>
  <si>
    <t>Arrow</t>
  </si>
  <si>
    <t>BAE</t>
  </si>
  <si>
    <t>Finmecc.</t>
  </si>
  <si>
    <t>PgUp or PgDn</t>
  </si>
  <si>
    <t>Alt + PageUp</t>
  </si>
  <si>
    <t>Alt + PageDown</t>
  </si>
  <si>
    <t>Home</t>
  </si>
  <si>
    <t>MTU Aero</t>
  </si>
  <si>
    <t>Selecting Data</t>
  </si>
  <si>
    <t>Manipulating Data</t>
  </si>
  <si>
    <t>Ctrl + shift + arrow</t>
  </si>
  <si>
    <t>Ctrl + Space</t>
  </si>
  <si>
    <t>Shift + Space</t>
  </si>
  <si>
    <t>Ctrl + Alt + V</t>
  </si>
  <si>
    <t>Ctrl + A</t>
  </si>
  <si>
    <t>Alt + ↓</t>
  </si>
  <si>
    <t>Function Keys</t>
  </si>
  <si>
    <t>Ctrl + '</t>
  </si>
  <si>
    <t xml:space="preserve">Ctrl + " </t>
  </si>
  <si>
    <t>Ctrl + Enter</t>
  </si>
  <si>
    <t>F9</t>
  </si>
  <si>
    <t xml:space="preserve">When we set up formulae to use a table of existing data, we also have to be mindful of how referencing will work.  </t>
  </si>
  <si>
    <t>Here we will create DEPENDENT cells from static PRECEDENTS</t>
  </si>
  <si>
    <t>Paste Special</t>
  </si>
  <si>
    <t>Add a Month Filter to the first table and prove that the highest revenue client in Spain in Q3 is JANUS with 110,600 (jun-aug)</t>
  </si>
  <si>
    <t>Excel Set-up</t>
  </si>
  <si>
    <t>Excel Option</t>
  </si>
  <si>
    <t>Options</t>
  </si>
  <si>
    <t>Description</t>
  </si>
  <si>
    <t>Setting</t>
  </si>
  <si>
    <t>Formulas</t>
  </si>
  <si>
    <t>Calculation options</t>
  </si>
  <si>
    <t>Workbook calculation</t>
  </si>
  <si>
    <t>Enable iterative calculation</t>
  </si>
  <si>
    <t>Error checking</t>
  </si>
  <si>
    <t>Enable background error checking</t>
  </si>
  <si>
    <t>Advanced</t>
  </si>
  <si>
    <t>Editing options</t>
  </si>
  <si>
    <t>After pressing Enter, move selection</t>
  </si>
  <si>
    <t>Allow editing directly in cells</t>
  </si>
  <si>
    <t>Extend data range formats and formulas</t>
  </si>
  <si>
    <t>Enable AutoComplete for cell values</t>
  </si>
  <si>
    <t>Excel Basics</t>
  </si>
  <si>
    <t>Data Input for Calculations</t>
  </si>
  <si>
    <t>25 + 5</t>
  </si>
  <si>
    <t xml:space="preserve">25 - 5 </t>
  </si>
  <si>
    <t>25 x 5</t>
  </si>
  <si>
    <t>25 / 5</t>
  </si>
  <si>
    <t>Input 1</t>
  </si>
  <si>
    <t>Input 2</t>
  </si>
  <si>
    <t>Inputting Text</t>
  </si>
  <si>
    <t>Text can be input straight into a cell. A couple of small tips may help for different scenarios…</t>
  </si>
  <si>
    <t>100 High Road, London, UK</t>
  </si>
  <si>
    <t>Show "25/5" in the cell</t>
  </si>
  <si>
    <r>
      <t xml:space="preserve">Got </t>
    </r>
    <r>
      <rPr>
        <b/>
        <sz val="8"/>
        <color rgb="FF53565A"/>
        <rFont val="Lato"/>
        <family val="2"/>
      </rPr>
      <t>File &gt; Options</t>
    </r>
    <r>
      <rPr>
        <sz val="8"/>
        <color rgb="FF53565A"/>
        <rFont val="Lato"/>
        <family val="2"/>
      </rPr>
      <t xml:space="preserve"> (Keyboard shortcut:  </t>
    </r>
    <r>
      <rPr>
        <b/>
        <sz val="8"/>
        <color rgb="FF53565A"/>
        <rFont val="Lato"/>
        <family val="2"/>
      </rPr>
      <t>ALT FT</t>
    </r>
    <r>
      <rPr>
        <sz val="8"/>
        <color rgb="FF53565A"/>
        <rFont val="Lato"/>
        <family val="2"/>
      </rPr>
      <t>]</t>
    </r>
  </si>
  <si>
    <t xml:space="preserve">Excel can perform complex calculations, but these need to be set-up optimally. Calculate the following. Insert answers into the grey box. </t>
  </si>
  <si>
    <t>Separate the entry below into different lines in the cell below</t>
  </si>
  <si>
    <t>Excel is the most widely used calculating tool in finance…let's learn how to use it properly</t>
  </si>
  <si>
    <t>Sheets can be set-up to be more useful to you.  Experiment with the following, together with your instructor</t>
  </si>
  <si>
    <t>Your Notes</t>
  </si>
  <si>
    <t>1. Unhide/hide rows and columns</t>
  </si>
  <si>
    <t>2. Freeze and Unfreeze panes</t>
  </si>
  <si>
    <t xml:space="preserve">Select cell/column/row below/right of what you need to freeze, then View &gt; Freeze Panes.  </t>
  </si>
  <si>
    <t>File &gt; Print &gt; Set-up: experiment with print set-up</t>
  </si>
  <si>
    <t xml:space="preserve">3. Print Settings. </t>
  </si>
  <si>
    <t>Make this Fit to page with headers &amp; footers of your choice</t>
  </si>
  <si>
    <t>Excel Sheet Views and Print</t>
  </si>
  <si>
    <t>Tip: reposition the cursor on the Cell A1 of every sheet after finishing</t>
  </si>
  <si>
    <t>Selects final 2 rows/columns; right click&gt;unhide</t>
  </si>
  <si>
    <t>Selling, General And Administrative Expenses</t>
  </si>
  <si>
    <t>Cost Of Goods Sold</t>
  </si>
  <si>
    <t>Net Operating Revenues</t>
  </si>
  <si>
    <t>Income Statement Extract</t>
  </si>
  <si>
    <t>Growth</t>
  </si>
  <si>
    <t>Basics</t>
  </si>
  <si>
    <t>Month the Interest Payment is recorded</t>
  </si>
  <si>
    <t>Future Interest Payments Dates</t>
  </si>
  <si>
    <t>Proportion of year remaining</t>
  </si>
  <si>
    <t>Year end</t>
  </si>
  <si>
    <t>Interest Payment Date</t>
  </si>
  <si>
    <t>Day</t>
  </si>
  <si>
    <t>Dates are numbers formatted as dates, we can do mathematical calculations with them</t>
  </si>
  <si>
    <t>Most Used Shortcuts</t>
  </si>
  <si>
    <t>Operating Profit</t>
  </si>
  <si>
    <t>Quantity</t>
  </si>
  <si>
    <t>T-shirts</t>
  </si>
  <si>
    <t>Trousers</t>
  </si>
  <si>
    <t>Retail Sales by Product</t>
  </si>
  <si>
    <t>Shoes</t>
  </si>
  <si>
    <t>Swimwear</t>
  </si>
  <si>
    <t>Shirts</t>
  </si>
  <si>
    <t>Av. Price</t>
  </si>
  <si>
    <t>2. Using only your keyboard &amp; shortcuts, complete the table below</t>
  </si>
  <si>
    <t>1. From the data above, complete the table below, using only your keyboard &amp; shortcuts</t>
  </si>
  <si>
    <t>Total /(weighted average price)</t>
  </si>
  <si>
    <t>Sales by division</t>
  </si>
  <si>
    <t>Dairy</t>
  </si>
  <si>
    <t>Bakery</t>
  </si>
  <si>
    <t>Snacks</t>
  </si>
  <si>
    <t>Beverages</t>
  </si>
  <si>
    <t>Other</t>
  </si>
  <si>
    <t>Subtotal</t>
  </si>
  <si>
    <t>Company Data</t>
  </si>
  <si>
    <t>Ctrl + [</t>
  </si>
  <si>
    <t>Company Name</t>
  </si>
  <si>
    <t>Sector</t>
  </si>
  <si>
    <t>Share Price</t>
  </si>
  <si>
    <t>Jetstream</t>
  </si>
  <si>
    <t>Airline</t>
  </si>
  <si>
    <t>Shares (m)</t>
  </si>
  <si>
    <t>Market Cap.(m)</t>
  </si>
  <si>
    <t>Electronicworld</t>
  </si>
  <si>
    <t>Retail</t>
  </si>
  <si>
    <t>Gameplay</t>
  </si>
  <si>
    <t>Happyeat</t>
  </si>
  <si>
    <t>Protectco</t>
  </si>
  <si>
    <t>Eurofly</t>
  </si>
  <si>
    <t>Industrial</t>
  </si>
  <si>
    <t>Forefly</t>
  </si>
  <si>
    <t>Tiger Chemicals</t>
  </si>
  <si>
    <t>Flysafe</t>
  </si>
  <si>
    <t>Total market cap</t>
  </si>
  <si>
    <t>Bigfood</t>
  </si>
  <si>
    <t>Total market cap.  of retailers</t>
  </si>
  <si>
    <t>Do this manually</t>
  </si>
  <si>
    <t>Mean/average market cap.</t>
  </si>
  <si>
    <t>Lowest market cap.</t>
  </si>
  <si>
    <t>Largest market cap.</t>
  </si>
  <si>
    <t># of companies</t>
  </si>
  <si>
    <t># of Airline companies</t>
  </si>
  <si>
    <t># of Industrial companies</t>
  </si>
  <si>
    <t># companies with m.cap &gt; 2,000</t>
  </si>
  <si>
    <t># Industrials with m. cap. &gt; 2,000</t>
  </si>
  <si>
    <t>Total market cap using Sumproduct</t>
  </si>
  <si>
    <t>Calculate Bonus expectation below. Tip: Using F4 allows switching between absolute and relative referencing</t>
  </si>
  <si>
    <t>In the table below, calculate revenues below, based on the prices &amp; volumes shown</t>
  </si>
  <si>
    <t xml:space="preserve">Various </t>
  </si>
  <si>
    <t>Access key commands quickly (ALT)</t>
  </si>
  <si>
    <t>Excel should be set-up for efficient use.</t>
  </si>
  <si>
    <t>Multiplication Table</t>
  </si>
  <si>
    <t>Create a multiplication table, but do this by writing one formula that can be copied down and across:</t>
  </si>
  <si>
    <t>Excel has a number of flexible options for displaying the contents of cells</t>
  </si>
  <si>
    <t>Formatting from Excel Pre-set Cells Styles</t>
  </si>
  <si>
    <t>Custom Formatting</t>
  </si>
  <si>
    <t>Input &amp; format the following using the preset styles in Home &gt; Number menu</t>
  </si>
  <si>
    <t>12%</t>
  </si>
  <si>
    <t>£1500</t>
  </si>
  <si>
    <t>20000 with a thousands separator</t>
  </si>
  <si>
    <t>Today's date using a date style</t>
  </si>
  <si>
    <r>
      <rPr>
        <sz val="8"/>
        <color rgb="FF333333"/>
        <rFont val="Lato"/>
        <family val="2"/>
      </rPr>
      <t xml:space="preserve">Everything up to the </t>
    </r>
    <r>
      <rPr>
        <b/>
        <sz val="8"/>
        <color rgb="FFFF0000"/>
        <rFont val="Lato"/>
        <family val="2"/>
      </rPr>
      <t xml:space="preserve">first semi-colon </t>
    </r>
    <r>
      <rPr>
        <sz val="8"/>
        <color rgb="FF333333"/>
        <rFont val="Lato"/>
        <family val="2"/>
      </rPr>
      <t>is the format for positive numbers</t>
    </r>
  </si>
  <si>
    <r>
      <rPr>
        <sz val="8"/>
        <color rgb="FF333333"/>
        <rFont val="Lato"/>
        <family val="2"/>
      </rPr>
      <t xml:space="preserve">Everything up to the </t>
    </r>
    <r>
      <rPr>
        <b/>
        <sz val="8"/>
        <color rgb="FF92D050"/>
        <rFont val="Lato"/>
        <family val="2"/>
      </rPr>
      <t xml:space="preserve">second semi-colon </t>
    </r>
    <r>
      <rPr>
        <sz val="8"/>
        <color rgb="FF333333"/>
        <rFont val="Lato"/>
        <family val="2"/>
      </rPr>
      <t>is the format for negative numbers</t>
    </r>
  </si>
  <si>
    <r>
      <rPr>
        <sz val="8"/>
        <color rgb="FF333333"/>
        <rFont val="Lato"/>
        <family val="2"/>
      </rPr>
      <t xml:space="preserve">Everything up to the </t>
    </r>
    <r>
      <rPr>
        <b/>
        <sz val="8"/>
        <color rgb="FF0070C0"/>
        <rFont val="Lato"/>
        <family val="2"/>
      </rPr>
      <t xml:space="preserve">third semi-colon </t>
    </r>
    <r>
      <rPr>
        <sz val="8"/>
        <color rgb="FF333333"/>
        <rFont val="Lato"/>
        <family val="2"/>
      </rPr>
      <t>is the format for zero</t>
    </r>
  </si>
  <si>
    <r>
      <rPr>
        <sz val="8"/>
        <color rgb="FF333333"/>
        <rFont val="Lato"/>
        <family val="2"/>
      </rPr>
      <t xml:space="preserve">The </t>
    </r>
    <r>
      <rPr>
        <b/>
        <sz val="8"/>
        <color rgb="FF7030A0"/>
        <rFont val="Lato"/>
        <family val="2"/>
      </rPr>
      <t xml:space="preserve">last section </t>
    </r>
    <r>
      <rPr>
        <sz val="8"/>
        <color rgb="FF333333"/>
        <rFont val="Lato"/>
        <family val="2"/>
      </rPr>
      <t>is for formatting text</t>
    </r>
  </si>
  <si>
    <t>Costs</t>
  </si>
  <si>
    <t>For the Period Ended</t>
  </si>
  <si>
    <t>Show as "dd-mmm-yy" in Italics</t>
  </si>
  <si>
    <t>Show zero as "--"</t>
  </si>
  <si>
    <t>Show as a number "Year A" in bold</t>
  </si>
  <si>
    <t>Text can be added in " "</t>
  </si>
  <si>
    <t>Reformat the following data using the styles specified</t>
  </si>
  <si>
    <t>Show in Red, brackets, 1 decimal place with a thousands separator, one space from end of cell</t>
  </si>
  <si>
    <t>Show in Green, 1 decimal place with a thousands separator, one space from the end of the cell</t>
  </si>
  <si>
    <t xml:space="preserve">Cell Styles </t>
  </si>
  <si>
    <t>To avoid recreating cell formats, Cell Styles can be created and saved for re-use (Home&gt;Cell Styles, shortcut: ALT + H + J)</t>
  </si>
  <si>
    <t>Create a new style of your own and save it as "Test Style"</t>
  </si>
  <si>
    <t>Excel has a number of preset styles which can be used. These are found in the Home &gt; Number menu</t>
  </si>
  <si>
    <t>You can change and save any formatting characteristic and also edit your new style</t>
  </si>
  <si>
    <t>Styles can also be imported from other open workbooks via the "Merge Styles" command in the Cell Styles menu</t>
  </si>
  <si>
    <t xml:space="preserve">The numbers format is structured as follows: </t>
  </si>
  <si>
    <t>IF Function</t>
  </si>
  <si>
    <t>Grade</t>
  </si>
  <si>
    <t>Grade 1 (only) add-on:</t>
  </si>
  <si>
    <t>Multiple Condition Test</t>
  </si>
  <si>
    <t>The IF function can be used in conjunction with other functions such as AND, OR to enhance it's flexibility</t>
  </si>
  <si>
    <t>Calculate the bonuses if there is a 10% addition to the bonus for Grade 1 or if profit exceeded 5m</t>
  </si>
  <si>
    <t>Calculate the bonuses if there is a 10% addition to the bonus for Grade 1 traders</t>
  </si>
  <si>
    <t>Super Net P&amp;L limit:</t>
  </si>
  <si>
    <t>The IF function is one of the most important in Excel and allows the user to perform a "True" or "False" test on a calculation/result and can then flex the output accordingly</t>
  </si>
  <si>
    <t>Label</t>
  </si>
  <si>
    <t>IG</t>
  </si>
  <si>
    <t>BL</t>
  </si>
  <si>
    <t>NIG</t>
  </si>
  <si>
    <t xml:space="preserve">Here we have a list of companies from which we have calculated key credit ratios.  </t>
  </si>
  <si>
    <t>Date Functions and Calculations</t>
  </si>
  <si>
    <t>Enter todays date</t>
  </si>
  <si>
    <t>The Year</t>
  </si>
  <si>
    <t>The Month</t>
  </si>
  <si>
    <t>The Day</t>
  </si>
  <si>
    <t>Extract from the following:</t>
  </si>
  <si>
    <t>Enter your birthday</t>
  </si>
  <si>
    <t>How many days have you been alive?</t>
  </si>
  <si>
    <t>What do you get and what does this represent?</t>
  </si>
  <si>
    <t>DATE and EDATE Functions</t>
  </si>
  <si>
    <t>Dates</t>
  </si>
  <si>
    <t>Month-end</t>
  </si>
  <si>
    <t>Periods</t>
  </si>
  <si>
    <t>Use HLOOKUP to return the values where indicated</t>
  </si>
  <si>
    <t>VLOOKUP allows the user to select value from a dataset arranged in COLUMNS (i.e. Vertical Lookup)</t>
  </si>
  <si>
    <t>HLOOKUP allows the user to select value from a dataset arranged in ROWS (i.e. Horizontal Lookup)</t>
  </si>
  <si>
    <t>Use VLOOKUP to return the values where indicated</t>
  </si>
  <si>
    <t>INDEX &amp; OFFSET</t>
  </si>
  <si>
    <t>INDEX and OFFSET are powerful functions that allow users to scan arrays of data efficiently</t>
  </si>
  <si>
    <t>Use INDEX and OFFSET to select the specified output</t>
  </si>
  <si>
    <t>Company</t>
  </si>
  <si>
    <t>Row Number</t>
  </si>
  <si>
    <t>Column Number</t>
  </si>
  <si>
    <t>INDEX</t>
  </si>
  <si>
    <t xml:space="preserve">OFFSET </t>
  </si>
  <si>
    <t xml:space="preserve">When you add another row what happens? </t>
  </si>
  <si>
    <t>An issue with all the functions discussed is that the Row and Column number needs to specified. This can be automated using MATCH…</t>
  </si>
  <si>
    <t>DATABASE FUNCTIONS WITH MATCH</t>
  </si>
  <si>
    <t>Position via MATCH</t>
  </si>
  <si>
    <t>Use Data Validation and MATCH in the examples below to automate the process of selecting Row and Column numbers in the database functions below</t>
  </si>
  <si>
    <t>Period</t>
  </si>
  <si>
    <t>Excel has some powerful functions for extracting values from datasets</t>
  </si>
  <si>
    <t>Extracting and Cleaning Data</t>
  </si>
  <si>
    <t>City</t>
  </si>
  <si>
    <t>CONCATENATION METHODS</t>
  </si>
  <si>
    <t>Paris</t>
  </si>
  <si>
    <t>France</t>
  </si>
  <si>
    <t>London</t>
  </si>
  <si>
    <t>UK</t>
  </si>
  <si>
    <t>HQ</t>
  </si>
  <si>
    <t>BP</t>
  </si>
  <si>
    <t>Energy</t>
  </si>
  <si>
    <t>Apple</t>
  </si>
  <si>
    <t>Technology</t>
  </si>
  <si>
    <t>San Francisco</t>
  </si>
  <si>
    <t>USA</t>
  </si>
  <si>
    <t>Concatenation using "&amp;"</t>
  </si>
  <si>
    <t>Concatenation using CONCAT</t>
  </si>
  <si>
    <t>Concatenation using TEXTJOIN</t>
  </si>
  <si>
    <t>Air France</t>
  </si>
  <si>
    <t>Charts</t>
  </si>
  <si>
    <t>It is often necessary to download and clean data from different sources</t>
  </si>
  <si>
    <t>Extracting Data from PDFs</t>
  </si>
  <si>
    <t>Using this function extract Data from the PDF files provided and insert it into a new worksheet</t>
  </si>
  <si>
    <t>Extract the data according to the structure of the output table.</t>
  </si>
  <si>
    <t>Data</t>
  </si>
  <si>
    <t>Result</t>
  </si>
  <si>
    <t>List</t>
  </si>
  <si>
    <t>Store</t>
  </si>
  <si>
    <t>Pdt001, Store01, City01, UK</t>
  </si>
  <si>
    <t>Pdt002, Store02, City01, FR</t>
  </si>
  <si>
    <t>Pdt003, Store03, City01, US</t>
  </si>
  <si>
    <t>There are various functions which can be used to extract key elements of data in cells</t>
  </si>
  <si>
    <t>However, where the length of the text varies, FIND and LEN become useful</t>
  </si>
  <si>
    <t>Removing Duplicates</t>
  </si>
  <si>
    <t>Open</t>
  </si>
  <si>
    <t>High</t>
  </si>
  <si>
    <t>Low</t>
  </si>
  <si>
    <t>Volume</t>
  </si>
  <si>
    <t>Often we need to remove duplicates within data. Data&gt;Remove Duplicates allows us to do this</t>
  </si>
  <si>
    <t>Remove the duplicates, in the data below and insert into the table below</t>
  </si>
  <si>
    <t>Separating Data using Text to Columns</t>
  </si>
  <si>
    <t>Source data</t>
  </si>
  <si>
    <t>Destination data</t>
  </si>
  <si>
    <t>Type</t>
  </si>
  <si>
    <t>Founded</t>
  </si>
  <si>
    <t>Company A
UK
Communications
Plc
1989</t>
  </si>
  <si>
    <t>Company B
USA
Finance
Inc
1947</t>
  </si>
  <si>
    <t>Company C
Germany
Engineering
AG
1968</t>
  </si>
  <si>
    <t>Company A</t>
  </si>
  <si>
    <t>Company B</t>
  </si>
  <si>
    <t>Company C</t>
  </si>
  <si>
    <t>Split data according to the table given. Note in this case the separator is a separate line and this can be identified using  "Other - CTRL J"</t>
  </si>
  <si>
    <t>Data can be cleaned using various functions</t>
  </si>
  <si>
    <t>Clean the data below using the functions indicated</t>
  </si>
  <si>
    <t>ââââHello</t>
  </si>
  <si>
    <t xml:space="preserve">    Microsoft is a software, hardware     and   video games        provider.    </t>
  </si>
  <si>
    <t>CLEAN</t>
  </si>
  <si>
    <t>TRIM</t>
  </si>
  <si>
    <t>SUBSTITUTE</t>
  </si>
  <si>
    <t>_x000C_Microsoft_x000C__x000C_</t>
  </si>
  <si>
    <t>paris, france</t>
  </si>
  <si>
    <t>PARIS, FRANCE</t>
  </si>
  <si>
    <t>It is possible to shift the case of text using key functions such as UPPER, LOWER, PROPER</t>
  </si>
  <si>
    <t>Cleaning Data USING CLEAN, TRIM, SUBSTITUTE</t>
  </si>
  <si>
    <t>Shift the case to the case indicated</t>
  </si>
  <si>
    <t>Upper Case</t>
  </si>
  <si>
    <t>Proper case</t>
  </si>
  <si>
    <t>Lower Case</t>
  </si>
  <si>
    <t>Change to:</t>
  </si>
  <si>
    <t>Data can be extracted from different sources via Data&gt;Get Data&gt;</t>
  </si>
  <si>
    <t>Reformatting Data Using UPPER, LOWER, PROPER</t>
  </si>
  <si>
    <t>Copy CUT, and Paste (CTRL C, CTRL X, CTRL V)  are standard functions which copy all the contents of a cell. But what if we only want certain features?</t>
  </si>
  <si>
    <t>Using Paste Special (CTRL ALT V), it is possible to copy only the elements of a cell you wish, e.g. values, format only, formulas only etc.)</t>
  </si>
  <si>
    <t>Perform the following</t>
  </si>
  <si>
    <t>Copy just the value--&gt;</t>
  </si>
  <si>
    <t>Copy the format --&gt;</t>
  </si>
  <si>
    <t>Use Paste Special to make this positive</t>
  </si>
  <si>
    <t>Translate this column into a row ---&gt;</t>
  </si>
  <si>
    <t>Income Statement</t>
  </si>
  <si>
    <t>Widgets sector: Market share</t>
  </si>
  <si>
    <t>Sales ($MM)</t>
  </si>
  <si>
    <t>Company D</t>
  </si>
  <si>
    <t>Company E</t>
  </si>
  <si>
    <t>Others</t>
  </si>
  <si>
    <t>Sales by product range: Historical &amp; Forecast ($MM)</t>
  </si>
  <si>
    <t>Product ranges</t>
  </si>
  <si>
    <t>Product 1</t>
  </si>
  <si>
    <t>Product 2</t>
  </si>
  <si>
    <t>Product 3</t>
  </si>
  <si>
    <t>Product 4</t>
  </si>
  <si>
    <t>Monthly Operating Profit/(Loss) ($MM)</t>
  </si>
  <si>
    <t>Americas</t>
  </si>
  <si>
    <t>Europe</t>
  </si>
  <si>
    <t>MEA</t>
  </si>
  <si>
    <t>Asia</t>
  </si>
  <si>
    <t>Jan</t>
  </si>
  <si>
    <t>Feb</t>
  </si>
  <si>
    <t>Mar</t>
  </si>
  <si>
    <t>Apr</t>
  </si>
  <si>
    <t>May</t>
  </si>
  <si>
    <t>Jun</t>
  </si>
  <si>
    <t>Jul</t>
  </si>
  <si>
    <t>Aug</t>
  </si>
  <si>
    <t>Sep</t>
  </si>
  <si>
    <t>Oct</t>
  </si>
  <si>
    <t>Nov</t>
  </si>
  <si>
    <t>Dec</t>
  </si>
  <si>
    <t>Sales Volume (000's units)</t>
  </si>
  <si>
    <t>Core products</t>
  </si>
  <si>
    <t>Net Revenue</t>
  </si>
  <si>
    <t>Cost of Sales</t>
  </si>
  <si>
    <t>Gross Margin</t>
  </si>
  <si>
    <t>SG&amp;A</t>
  </si>
  <si>
    <t>Depreciation</t>
  </si>
  <si>
    <t>Interest Expense</t>
  </si>
  <si>
    <t>Profit/(Loss) bef. Tax</t>
  </si>
  <si>
    <t>Current Inc. Taxes</t>
  </si>
  <si>
    <t>Deferred Inc. Taxes</t>
  </si>
  <si>
    <t>Net Income</t>
  </si>
  <si>
    <t>Chart title:</t>
  </si>
  <si>
    <t>Net Revenue vs Units Sold</t>
  </si>
  <si>
    <t>Line charts</t>
  </si>
  <si>
    <t>Value distribution charts (pie chart)</t>
  </si>
  <si>
    <t>Replicate what you see in the screenshots below</t>
  </si>
  <si>
    <t>Bar charts</t>
  </si>
  <si>
    <t>Stacked bar charts (values and percentages)</t>
  </si>
  <si>
    <t>Stacked bars - Vertical</t>
  </si>
  <si>
    <t>Stacked bars - Horizontal</t>
  </si>
  <si>
    <t>2 axis charts</t>
  </si>
  <si>
    <t>Working</t>
  </si>
  <si>
    <t>Sensitivity Table</t>
  </si>
  <si>
    <t>EBITDA Multiple Step</t>
  </si>
  <si>
    <t>EBITDA Multiple</t>
  </si>
  <si>
    <t>Enterprise Value</t>
  </si>
  <si>
    <t>Mini-Model</t>
  </si>
  <si>
    <t>EBITDA Step</t>
  </si>
  <si>
    <t>1D Data Table</t>
  </si>
  <si>
    <t>2D Data Table</t>
  </si>
  <si>
    <t>Often we need to see an output with different values for the inputs. Excel has powerful ways in which we can do this</t>
  </si>
  <si>
    <t>We can accomplish the same thing with a Data Table (Data&gt;What If Analysis &gt; Data table)</t>
  </si>
  <si>
    <t>Project Details - Option 1</t>
  </si>
  <si>
    <t>Find the maximum price we can pay for the land to achieve a desired profit margin of 20%</t>
  </si>
  <si>
    <t>Number of Units</t>
  </si>
  <si>
    <t>Price per Unit ($m)</t>
  </si>
  <si>
    <t>Expected Revenue</t>
  </si>
  <si>
    <t>Land acquisition costs</t>
  </si>
  <si>
    <t>Construction costs</t>
  </si>
  <si>
    <t>Other expenses</t>
  </si>
  <si>
    <t>Total Cost</t>
  </si>
  <si>
    <t>Expected Profit</t>
  </si>
  <si>
    <t>Profit Margin</t>
  </si>
  <si>
    <t>Project Details - Option 2</t>
  </si>
  <si>
    <t>Find the minimum price per unit to achieve a desired profit margin of 20%</t>
  </si>
  <si>
    <t>Goal Seek</t>
  </si>
  <si>
    <t xml:space="preserve">Goal Seek (Data&gt;What If Analysis&gt;Goal Seek)  is a powerful way to determine input values for specific outcomes.  </t>
  </si>
  <si>
    <t>2. If you wish to show formulae and calculations but not have Excel perform them (i.e. Excel reads them as text), use ' at the start</t>
  </si>
  <si>
    <t>1. If you wish to create new line in a cells, use ALT Enter</t>
  </si>
  <si>
    <t>Median market cap.</t>
  </si>
  <si>
    <t>It is extremely important to be careful when using Autosum to ensure the correct cells are being referenced. F2 can help here</t>
  </si>
  <si>
    <t>Sum all market caps. &gt; 2,000</t>
  </si>
  <si>
    <t>Sum of market caps. of Airline Cos.</t>
  </si>
  <si>
    <t>Sum Retailers with  m. cap. &gt; 2,000</t>
  </si>
  <si>
    <t>Test your results to confirm that your formula has worked.</t>
  </si>
  <si>
    <t>Use the Styles in this workbook to format the table below, as in the adjacent table</t>
  </si>
  <si>
    <t>Data&gt;Text to Columns can be used to separate out data which has discrete separators</t>
  </si>
  <si>
    <t>Excel has an extensive array of chart options, accessible via INSERT&gt;CHARTS</t>
  </si>
  <si>
    <t>Data Tables &amp; Goal Seek</t>
  </si>
  <si>
    <t>Program</t>
  </si>
  <si>
    <t>Use Autosum  (ALT =) to calculate the totals in the below tables What do you notice?</t>
  </si>
  <si>
    <t>3. AUTOSUM</t>
  </si>
  <si>
    <t>Hint: Negative debt and interest indicates net cash/ interest income</t>
  </si>
  <si>
    <t>Ratio calculations</t>
  </si>
  <si>
    <t>Calculate the 2 credit ratios (ND/EBITDA and EBITDA/interest) for each company</t>
  </si>
  <si>
    <t>IF statements</t>
  </si>
  <si>
    <t>Create formulae which identify only those companies which are investment grade based on ND/EBITDA (where a small figure is stronger)</t>
  </si>
  <si>
    <t>Embedded IF</t>
  </si>
  <si>
    <t>Alter the equations from step 2 so that the result shows one of the 3 possible ratings for each company</t>
  </si>
  <si>
    <t>Create formulae (similar to step 3) to show the implied rating based on EBITDA/interest - where a high figure is stronger</t>
  </si>
  <si>
    <t>AND</t>
  </si>
  <si>
    <t>Create formulae which identify all investment grade companies.  An investment grade company is one in which both ratios imply investment grade</t>
  </si>
  <si>
    <t>OR</t>
  </si>
  <si>
    <t>Create formulae which identify all non-investment grade companies.  A non-investment grade company is one in which either ratio implies non-investment grade</t>
  </si>
  <si>
    <t>Inv grade?</t>
  </si>
  <si>
    <t>Non-Inv grade?</t>
  </si>
  <si>
    <t>Data validation</t>
  </si>
  <si>
    <t>Create a data validation drop-down list for company names, and select AerCap</t>
  </si>
  <si>
    <t>MATCH</t>
  </si>
  <si>
    <t>Find the position of AerCap in the list of companies</t>
  </si>
  <si>
    <t>INDEX (1 dimension)</t>
  </si>
  <si>
    <t>Find the value of the EBITDA for AerCap</t>
  </si>
  <si>
    <t>Create a data validation drop-down list for financial metric and select EBITDA</t>
  </si>
  <si>
    <t>Find the position of EBITDA across the top of the table</t>
  </si>
  <si>
    <t>Find the value of EBITDA for AerCap</t>
  </si>
  <si>
    <t>INDEX (2 dimension)</t>
  </si>
  <si>
    <t>Find the value of EBITDA for AerCap using a 2-dimensional INDEX</t>
  </si>
  <si>
    <t>Conditional formatting</t>
  </si>
  <si>
    <t>In the credit rating data area, highlight EBITDA number for AerCap</t>
  </si>
  <si>
    <t>Find the value of EBITDA for AerCap using VLOOKUP</t>
  </si>
  <si>
    <t>Find the value of EBITDA for AerCap using HLOOKUP</t>
  </si>
  <si>
    <t>OFFSET</t>
  </si>
  <si>
    <t>Find the value of EBITDA for AerCap using OFFSET</t>
  </si>
  <si>
    <t>Wildcards can be used to extract data if it is in various forms within the dataset</t>
  </si>
  <si>
    <t>the Sainsbury group</t>
  </si>
  <si>
    <t>J Sainsbury</t>
  </si>
  <si>
    <t>Tesco group</t>
  </si>
  <si>
    <t>j Sainsbury plc</t>
  </si>
  <si>
    <t>Close</t>
  </si>
  <si>
    <t>Adj Close</t>
  </si>
  <si>
    <t>Repeat using a Data Table</t>
  </si>
  <si>
    <t>Note - always make your work, organized, presentable and printable!</t>
  </si>
  <si>
    <t>What if you need to use different numbers? How could you make this more dynamic and flexible?</t>
  </si>
  <si>
    <r>
      <t xml:space="preserve">To use Excel efficiently and avoid repeating inputs/input errors, always enter unique inputs </t>
    </r>
    <r>
      <rPr>
        <b/>
        <sz val="8"/>
        <color rgb="FF53565A"/>
        <rFont val="Lato"/>
        <family val="2"/>
      </rPr>
      <t xml:space="preserve">ONCE ONLY IN </t>
    </r>
    <r>
      <rPr>
        <b/>
        <sz val="8"/>
        <color rgb="FF0000FF"/>
        <rFont val="Lato"/>
        <family val="2"/>
      </rPr>
      <t>BLUE</t>
    </r>
    <r>
      <rPr>
        <sz val="8"/>
        <color rgb="FF53565A"/>
        <rFont val="Lato"/>
        <family val="2"/>
      </rPr>
      <t xml:space="preserve"> </t>
    </r>
    <r>
      <rPr>
        <i/>
        <sz val="8"/>
        <color rgb="FF53565A"/>
        <rFont val="Lato"/>
        <family val="2"/>
      </rPr>
      <t>(n.b. this convention is widely used in finance, but unfortunately not always elsewhere!)</t>
    </r>
  </si>
  <si>
    <t>Note the mathematical operators Excel uses, and whenever possible use the arrow keys to navigate to the inputs, and minimize use of the mouse.</t>
  </si>
  <si>
    <t>Quick Access Toolbar</t>
  </si>
  <si>
    <t>All rights reserved.  No part of this publication may be reproduced, stored in or introduced into a retrieval system, or transmitted, in any form, or by any means (electronic, mechanical, photocopying, recording or otherwise) without the prior permission of the copyright owner.  Any person who does any unauthorized act in relation to this publication may be liable to criminal prosecution and civil claims for damages. While every effort has been made to ensure its accuracy, Fitch Learning Limited can accept no responsibility for loss occasioned to any person, acting or refraining from action as a result of any material in this publication.</t>
  </si>
  <si>
    <t>Ctrl + Alt + +</t>
  </si>
  <si>
    <t>Ctrl + Alt + -</t>
  </si>
  <si>
    <t>Ctrl + F1</t>
  </si>
  <si>
    <t>Ctrl + F3</t>
  </si>
  <si>
    <t>F12</t>
  </si>
  <si>
    <t>Ctrl + `</t>
  </si>
  <si>
    <t>Chart here</t>
  </si>
  <si>
    <t>Customized formats can be created in Excel using the custom format option (Right-click or CTRL + 1)</t>
  </si>
  <si>
    <r>
      <t>"Text"[Color]_€* #,##0.00_-</t>
    </r>
    <r>
      <rPr>
        <sz val="10"/>
        <color rgb="FF333333"/>
        <rFont val="Lato"/>
        <family val="2"/>
      </rPr>
      <t>;</t>
    </r>
    <r>
      <rPr>
        <b/>
        <sz val="10"/>
        <color rgb="FF92D050"/>
        <rFont val="Lato"/>
        <family val="2"/>
      </rPr>
      <t>-£* #,##0.00_-</t>
    </r>
    <r>
      <rPr>
        <sz val="10"/>
        <color rgb="FF333333"/>
        <rFont val="Lato"/>
        <family val="2"/>
      </rPr>
      <t>;</t>
    </r>
    <r>
      <rPr>
        <b/>
        <sz val="10"/>
        <color rgb="FF0070C0"/>
        <rFont val="Lato"/>
        <family val="2"/>
      </rPr>
      <t>_-£* "-"??_-</t>
    </r>
    <r>
      <rPr>
        <sz val="10"/>
        <color rgb="FF333333"/>
        <rFont val="Lato"/>
        <family val="2"/>
      </rPr>
      <t>;</t>
    </r>
    <r>
      <rPr>
        <b/>
        <sz val="10"/>
        <color rgb="FF7030A0"/>
        <rFont val="Lato"/>
        <family val="2"/>
      </rPr>
      <t>_-@_-</t>
    </r>
  </si>
  <si>
    <t>Color format can be specified in square brackets</t>
  </si>
  <si>
    <t>Based on how these ratios are analyzed by the credit rating agencies (based on the supplied hurdles) determine the implied credit ratings</t>
  </si>
  <si>
    <t>Never trust the user!  It is useful to be able to restrict the type of data that can be input into a table. This increases the robustness of a spreadsheets</t>
  </si>
  <si>
    <t>Tip: To snap chart to the grid (to cell), click on the chart, press Alt+drag cursor to edge of snap cell(s) [vertical and/or horizontal alignment with column and row edges).</t>
  </si>
  <si>
    <t>Pivot tables can be used to quickly analyze data and present it in a more readable form</t>
  </si>
  <si>
    <t>Check that the table is pointing to the right data with Summarize Values by: Count</t>
  </si>
  <si>
    <t>Right align column titles and standardized column widths (in usual way)</t>
  </si>
  <si>
    <t>Derive a sensitivity table for the calculation</t>
  </si>
  <si>
    <t>Automatic</t>
  </si>
  <si>
    <t>Off</t>
  </si>
  <si>
    <t>Optional</t>
  </si>
  <si>
    <t>Various</t>
  </si>
  <si>
    <t>better for us to find the issues, OFF makes the look of your excel better - look at warnings in A57..</t>
  </si>
  <si>
    <t>helpful, but takes time to get used to</t>
  </si>
  <si>
    <t>off, as "I know what I'm doing" - I want to control formatting in individual cells</t>
  </si>
  <si>
    <t>off, as similar terms exist in the markets</t>
  </si>
  <si>
    <t>e.g. https://www.chartr.co/stories/2020-04-10-1-wrong-zoom</t>
  </si>
  <si>
    <t>ref https://www.sec.gov/files/litigation/suspensions/2020/34-88477.pdf</t>
  </si>
  <si>
    <t>if ON then risk that 4 + 2 = 600, due to 100 iterations</t>
  </si>
  <si>
    <t>does not hide info in workbook when editing, more space to edit in formula bar</t>
  </si>
  <si>
    <t>EXCEL offers help:</t>
  </si>
  <si>
    <t>2) after you open (  --&gt; hints appear under cell ---&gt; [ ] indicates optional input</t>
  </si>
  <si>
    <t>3) if hints are not sufficient --&gt; Ctrl + A to get a full function help wizard</t>
  </si>
  <si>
    <t>1) as you type, excel describes formula, use downarrow to select formula [TAB to autocomplete formula name]</t>
  </si>
  <si>
    <t>100 High Road
London
UK</t>
  </si>
  <si>
    <t>25/5</t>
  </si>
  <si>
    <t>=FORMU…&lt;TAB&gt;…(… left arrow key… select cell</t>
  </si>
  <si>
    <t>[problem is: you always need a spare cell]</t>
  </si>
  <si>
    <t>SHORTCUT KEY: CRTL + ` to toggle formula/values</t>
  </si>
  <si>
    <t>CRTL ALT V --&gt; V for Value</t>
  </si>
  <si>
    <t>NB: still in the same "format" we had previously</t>
  </si>
  <si>
    <t>CRTL ALT V --&gt; T for formaT</t>
  </si>
  <si>
    <t>CRTL ALT V --&gt; V for Value and S for Subtract</t>
  </si>
  <si>
    <t>other choice - CRTL ALT V --&gt; M for Multiply by this -1</t>
  </si>
  <si>
    <t>unlikely to use often but good to know</t>
  </si>
  <si>
    <t>NOT Recommended --&gt; Want transparent workbooks</t>
  </si>
  <si>
    <t>ALT W F F</t>
  </si>
  <si>
    <t>CRTL + Home</t>
  </si>
  <si>
    <t>helps a reviewer start at the top</t>
  </si>
  <si>
    <t>scale to fit on one page</t>
  </si>
  <si>
    <t>displays ribbon shortcuts</t>
  </si>
  <si>
    <t>Move one cell up, down, left, or right</t>
  </si>
  <si>
    <t>jumps to start/end of edge of current data region</t>
  </si>
  <si>
    <t>Move one screen up or down</t>
  </si>
  <si>
    <t>Jumps to next sheet, i.e. to RIGHT</t>
  </si>
  <si>
    <t>Jumps to previous sheet, i.e. to LEFT</t>
  </si>
  <si>
    <t>Move one screen to LEFT (will need a new workbook to demo this)</t>
  </si>
  <si>
    <t>Move one screen to RIGHT</t>
  </si>
  <si>
    <t>Move to left most cell in a row, i.e. col A</t>
  </si>
  <si>
    <t>Jumps to upper left in spreadsheet, i.e to A1, i.e. first active cell on sheet</t>
  </si>
  <si>
    <t>Jumps to lower right in spreadsheet, i.e. to end of what you're working on - 2^20 r, 2^14 c</t>
  </si>
  <si>
    <t>Toggle to next open EXCEL file (TIP: try keep as few open as possible, avoid risk)</t>
  </si>
  <si>
    <t>Toggle to next programme/application</t>
  </si>
  <si>
    <t>Zoom in</t>
  </si>
  <si>
    <t>Zoom out</t>
  </si>
  <si>
    <t>Extend selection by one cell, i.e. select adjacent cells</t>
  </si>
  <si>
    <t>Extends selection by 'block', i.e. select ALL adjacent cells</t>
  </si>
  <si>
    <t>Select column</t>
  </si>
  <si>
    <t>Select row</t>
  </si>
  <si>
    <t>Once = selects everything in range around cell</t>
  </si>
  <si>
    <t>Twice = selects entire sheet</t>
  </si>
  <si>
    <t>Shows dropdown list options</t>
  </si>
  <si>
    <t>one to avoid in excel</t>
  </si>
  <si>
    <t>Fill Right - FROM LEFT / TO RIGHT</t>
  </si>
  <si>
    <t>Fill Down - FROM ABOVE / TO BELOW</t>
  </si>
  <si>
    <t>Undo</t>
  </si>
  <si>
    <t>Redo</t>
  </si>
  <si>
    <t>Find</t>
  </si>
  <si>
    <t>Replace</t>
  </si>
  <si>
    <t xml:space="preserve">Autosum (BEWARE of unintended additions) </t>
  </si>
  <si>
    <t>Toggle output/input</t>
  </si>
  <si>
    <t>Copy formula (from above) [not used often]</t>
  </si>
  <si>
    <t>Copy value (from above) [not used often]</t>
  </si>
  <si>
    <t>Fill selection (seen on the referencing worksheet)</t>
  </si>
  <si>
    <t>Jumps to dependent cell</t>
  </si>
  <si>
    <t>Print Preview</t>
  </si>
  <si>
    <t>Copy</t>
  </si>
  <si>
    <t>Cut</t>
  </si>
  <si>
    <t>Paste</t>
  </si>
  <si>
    <t xml:space="preserve">can paste multiple times - or ENTER </t>
  </si>
  <si>
    <t>Paste Special - ideal, most control (ALT H V V)</t>
  </si>
  <si>
    <t>Ctrl + 1</t>
  </si>
  <si>
    <t>CTRL + P or CRTL F2</t>
  </si>
  <si>
    <t>Format Cells Wizard</t>
  </si>
  <si>
    <t>Help (not useful)</t>
  </si>
  <si>
    <t>Hide/unhide ribbon</t>
  </si>
  <si>
    <t>Edit formulae (mode toggle: edit vs enter)</t>
  </si>
  <si>
    <t>Names [verify current names --&gt; avoid duplication]</t>
  </si>
  <si>
    <t>Name manager</t>
  </si>
  <si>
    <t>Repeat/reference (absolute and relative) [dollarise toggle] -anchor</t>
  </si>
  <si>
    <t>Go To</t>
  </si>
  <si>
    <t>Calc (useful if in Manual mode)</t>
  </si>
  <si>
    <t>Save As</t>
  </si>
  <si>
    <t>utilise CRTL R to Fill Right</t>
  </si>
  <si>
    <t>ALT = for automsum</t>
  </si>
  <si>
    <t>CRTL + D to Fill Down</t>
  </si>
  <si>
    <t>because COUNT(D7:D16) is ZERO</t>
  </si>
  <si>
    <t>select the data space --&gt; F2 for Edit mode --&gt; CTRL + ENTER to Fill</t>
  </si>
  <si>
    <t>Alt + H + O + I i.e. resize column</t>
  </si>
  <si>
    <t>ALT + M + L --&gt; select IF</t>
  </si>
  <si>
    <t>utilise the formula from above</t>
  </si>
  <si>
    <t>ALT A for data, V for validation, V for validation</t>
  </si>
  <si>
    <t>the array for the data would not cover the new info</t>
  </si>
  <si>
    <t>independent of the array, but need to be careful over start "reference"</t>
  </si>
  <si>
    <t>ALT + A + W + G</t>
  </si>
  <si>
    <t>Set Cell G73 to 20% by changing $G$67</t>
  </si>
  <si>
    <t>Set Cell G88 to 20% by changing $G$79</t>
  </si>
  <si>
    <t>Chat here</t>
  </si>
  <si>
    <t>Tip: To snap chart to the grid (to cell), click on the chart, press Alt+drag cursor to edge of snap cell(s) [vertrical and/or horizontal alignment with column and row edges).</t>
  </si>
  <si>
    <t>fixed text in quotes</t>
  </si>
  <si>
    <t>Communications</t>
  </si>
  <si>
    <t>Plc</t>
  </si>
  <si>
    <t>Inc</t>
  </si>
  <si>
    <t>Germany</t>
  </si>
  <si>
    <t>Engineering</t>
  </si>
  <si>
    <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</si>
</sst>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2" formatCode="_-&quot;£&quot;* #,##0_-;\-&quot;£&quot;* #,##0_-;_-&quot;£&quot;* &quot;-&quot;_-;_-@_-"/>
    <numFmt numFmtId="44" formatCode="_-&quot;£&quot;* #,##0.00_-;\-&quot;£&quot;* #,##0.00_-;_-&quot;£&quot;* &quot;-&quot;??_-;_-@_-"/>
    <numFmt numFmtId="164" formatCode="#,##0_);\(#,##0\);\-\-_)"/>
    <numFmt numFmtId="165" formatCode="0.0\x;&quot;nm&quot;_x;&quot;nm&quot;_x;* @_x"/>
    <numFmt numFmtId="166" formatCode="#,##0\ &quot;bps&quot;_);\(#,##0\ &quot;bps&quot;\);\-\-\ &quot;bps&quot;_);* @_)"/>
    <numFmt numFmtId="167" formatCode="#,##0.00_);\(#,##0.00\);0.00_);* @_)"/>
    <numFmt numFmtId="168" formatCode="_-* #,##0_-;\-* #,##0_-;_-* 0_-;_-@_-"/>
    <numFmt numFmtId="169" formatCode="dd\-mmm\ yy;&quot;nm &quot;;&quot;nm &quot;;* @_)"/>
    <numFmt numFmtId="170" formatCode="0\ &quot;days&quot;_);\(0\ &quot;days&quot;\);\-\-\ &quot;days&quot;_);* @_)"/>
    <numFmt numFmtId="171" formatCode="0.00\x;&quot;nm&quot;_x;&quot;nm&quot;_x;* @_x"/>
    <numFmt numFmtId="172" formatCode="0.00%_);\(0.00%\);\-\-\%_);* @_)"/>
    <numFmt numFmtId="173" formatCode="0%_);\(0%\);\-\-\%_);* @_)"/>
    <numFmt numFmtId="174" formatCode="0.0%_);\(0.0%\);\-\-\%_);* @_)"/>
    <numFmt numFmtId="175" formatCode="#,##0.00_);\(#,##0.00\);\-\-_);* @_)"/>
    <numFmt numFmtId="176" formatCode="#,##0.0_);\(#,##0.0\);\-\-_);* @_)"/>
    <numFmt numFmtId="177" formatCode="#,##0_);\(#,##0\);\-\-_);* @_)"/>
    <numFmt numFmtId="178" formatCode="mmm\-yy;&quot;nm &quot;;&quot;nm &quot;;* @_)"/>
    <numFmt numFmtId="179" formatCode="yyyy;&quot;nm &quot;;&quot;nm &quot;;* @_)"/>
    <numFmt numFmtId="180" formatCode="0_);\(0\);\-\-_);* @_)"/>
    <numFmt numFmtId="181" formatCode=";;;"/>
    <numFmt numFmtId="182" formatCode="#,##0.0_);\(#,##0.0\);\-\-_)"/>
    <numFmt numFmtId="183" formatCode="General&quot;E&quot;"/>
    <numFmt numFmtId="184" formatCode="General&quot;A&quot;"/>
    <numFmt numFmtId="185" formatCode="#,##0.00_);\(#,##0.00\);\-\-_)"/>
    <numFmt numFmtId="186" formatCode="[Green]#,##0.0_);[Red]\(#,##0.0\);\ &quot;--&quot;_)"/>
    <numFmt numFmtId="187" formatCode="[$-409]d\-mmm\-yy;@"/>
    <numFmt numFmtId="188" formatCode="#,##0.000_);\(#,##0.000\);\-\-_);* @_)"/>
  </numFmts>
  <fonts count="57" x14ac:knownFonts="1">
    <font>
      <sz val="8"/>
      <color rgb="FF53565A"/>
      <name val="Lato"/>
      <family val="2"/>
    </font>
    <font>
      <sz val="11"/>
      <color theme="1"/>
      <name val="Calibri"/>
      <family val="2"/>
      <scheme val="minor"/>
    </font>
    <font>
      <sz val="11"/>
      <color rgb="FFFF0000"/>
      <name val="Calibri"/>
      <family val="2"/>
      <scheme val="minor"/>
    </font>
    <font>
      <b/>
      <sz val="11"/>
      <color theme="1"/>
      <name val="Calibri"/>
      <family val="2"/>
      <scheme val="minor"/>
    </font>
    <font>
      <sz val="10"/>
      <name val="Arial"/>
      <family val="2"/>
    </font>
    <font>
      <sz val="8"/>
      <name val="Arial"/>
      <family val="2"/>
    </font>
    <font>
      <b/>
      <sz val="8"/>
      <color indexed="81"/>
      <name val="Tahoma"/>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8"/>
      <color indexed="12"/>
      <name val="Arial"/>
      <family val="2"/>
    </font>
    <font>
      <u/>
      <sz val="8"/>
      <color theme="10"/>
      <name val="Arial"/>
      <family val="2"/>
    </font>
    <font>
      <u/>
      <sz val="8"/>
      <color theme="11"/>
      <name val="Arial"/>
      <family val="2"/>
    </font>
    <font>
      <sz val="8"/>
      <color rgb="FF53565A"/>
      <name val="Lato"/>
      <family val="2"/>
    </font>
    <font>
      <b/>
      <sz val="8"/>
      <color rgb="FF53565A"/>
      <name val="Lato"/>
      <family val="2"/>
    </font>
    <font>
      <b/>
      <sz val="10"/>
      <color rgb="FFFFFFFF"/>
      <name val="Lato"/>
      <family val="2"/>
    </font>
    <font>
      <b/>
      <sz val="8"/>
      <color rgb="FFFFFFFF"/>
      <name val="Lato"/>
      <family val="2"/>
    </font>
    <font>
      <sz val="8"/>
      <color rgb="FF333333"/>
      <name val="Lato"/>
      <family val="2"/>
    </font>
    <font>
      <sz val="8"/>
      <color rgb="FF0000FF"/>
      <name val="Lato"/>
      <family val="2"/>
    </font>
    <font>
      <sz val="8"/>
      <color rgb="FF00B050"/>
      <name val="Lato"/>
      <family val="2"/>
    </font>
    <font>
      <sz val="8"/>
      <color rgb="FFCC0033"/>
      <name val="Lato"/>
      <family val="2"/>
    </font>
    <font>
      <b/>
      <sz val="10"/>
      <color rgb="FF53565A"/>
      <name val="Lato"/>
      <family val="2"/>
    </font>
    <font>
      <b/>
      <sz val="8"/>
      <color rgb="FF333333"/>
      <name val="Lato"/>
      <family val="2"/>
    </font>
    <font>
      <u/>
      <sz val="8"/>
      <color theme="10"/>
      <name val="Lato"/>
      <family val="2"/>
    </font>
    <font>
      <u/>
      <sz val="8"/>
      <color theme="11"/>
      <name val="Lato"/>
      <family val="2"/>
    </font>
    <font>
      <b/>
      <sz val="8"/>
      <color rgb="FF0070C0"/>
      <name val="Lato"/>
      <family val="2"/>
    </font>
    <font>
      <i/>
      <sz val="8"/>
      <color rgb="FF53565A"/>
      <name val="Lato"/>
      <family val="2"/>
    </font>
    <font>
      <i/>
      <sz val="8"/>
      <color rgb="FFCC0033"/>
      <name val="Lato"/>
      <family val="2"/>
    </font>
    <font>
      <i/>
      <sz val="8"/>
      <color rgb="FF0000FF"/>
      <name val="Lato"/>
      <family val="2"/>
    </font>
    <font>
      <i/>
      <sz val="8"/>
      <color rgb="FF0070C0"/>
      <name val="Lato"/>
      <family val="2"/>
    </font>
    <font>
      <b/>
      <sz val="10"/>
      <color rgb="FFFF0000"/>
      <name val="Lato"/>
      <family val="2"/>
    </font>
    <font>
      <sz val="10"/>
      <color rgb="FF333333"/>
      <name val="Lato"/>
      <family val="2"/>
    </font>
    <font>
      <b/>
      <sz val="10"/>
      <color rgb="FF92D050"/>
      <name val="Lato"/>
      <family val="2"/>
    </font>
    <font>
      <b/>
      <sz val="10"/>
      <color rgb="FF0070C0"/>
      <name val="Lato"/>
      <family val="2"/>
    </font>
    <font>
      <b/>
      <sz val="10"/>
      <color rgb="FF7030A0"/>
      <name val="Lato"/>
      <family val="2"/>
    </font>
    <font>
      <b/>
      <sz val="8"/>
      <color rgb="FFFF0000"/>
      <name val="Lato"/>
      <family val="2"/>
    </font>
    <font>
      <b/>
      <sz val="8"/>
      <color rgb="FF92D050"/>
      <name val="Lato"/>
      <family val="2"/>
    </font>
    <font>
      <b/>
      <sz val="8"/>
      <color rgb="FF7030A0"/>
      <name val="Lato"/>
      <family val="2"/>
    </font>
    <font>
      <sz val="10"/>
      <color theme="1"/>
      <name val="Arial"/>
      <family val="2"/>
    </font>
    <font>
      <b/>
      <sz val="10"/>
      <name val="Arial"/>
      <family val="2"/>
    </font>
    <font>
      <b/>
      <sz val="8"/>
      <color indexed="63"/>
      <name val="Lato"/>
      <family val="2"/>
    </font>
    <font>
      <b/>
      <sz val="8"/>
      <color rgb="FF0000FF"/>
      <name val="Lato"/>
      <family val="2"/>
    </font>
    <font>
      <b/>
      <sz val="12"/>
      <color rgb="FF007A87"/>
      <name val="Lato"/>
      <family val="2"/>
    </font>
    <font>
      <sz val="8"/>
      <color theme="1"/>
      <name val="Lato"/>
      <family val="2"/>
    </font>
    <font>
      <sz val="8"/>
      <color rgb="FF7030A0"/>
      <name val="Lato"/>
      <family val="2"/>
    </font>
    <font>
      <i/>
      <sz val="8"/>
      <color rgb="FF7030A0"/>
      <name val="Lato"/>
      <family val="2"/>
    </font>
    <font>
      <sz val="8"/>
      <color theme="1" tint="0.499984740745262"/>
      <name val="Arial"/>
      <family val="2"/>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CC"/>
        <bgColor indexed="64"/>
      </patternFill>
    </fill>
    <fill>
      <patternFill patternType="solid">
        <fgColor rgb="FFE2E2E2"/>
        <bgColor indexed="64"/>
      </patternFill>
    </fill>
    <fill>
      <patternFill patternType="solid">
        <fgColor rgb="FFEACD56"/>
        <bgColor indexed="64"/>
      </patternFill>
    </fill>
    <fill>
      <patternFill patternType="solid">
        <fgColor rgb="FF174174"/>
        <bgColor indexed="64"/>
      </patternFill>
    </fill>
    <fill>
      <patternFill patternType="solid">
        <fgColor rgb="FF2A8ABF"/>
        <bgColor indexed="64"/>
      </patternFill>
    </fill>
    <fill>
      <patternFill patternType="solid">
        <fgColor rgb="FFDBDDF3"/>
        <bgColor indexed="64"/>
      </patternFill>
    </fill>
    <fill>
      <patternFill patternType="solid">
        <fgColor rgb="FFFFFFEB"/>
        <bgColor indexed="64"/>
      </patternFill>
    </fill>
    <fill>
      <patternFill patternType="solid">
        <fgColor rgb="FFF2F2F2"/>
        <bgColor indexed="64"/>
      </patternFill>
    </fill>
    <fill>
      <patternFill patternType="solid">
        <fgColor rgb="FF007A87"/>
        <bgColor indexed="64"/>
      </patternFill>
    </fill>
    <fill>
      <patternFill patternType="solid">
        <fgColor rgb="FFE6EBF6"/>
        <bgColor indexed="64"/>
      </patternFill>
    </fill>
    <fill>
      <patternFill patternType="gray0625">
        <fgColor rgb="FFA6A6A6" tint="-0.34998626667073579"/>
        <bgColor rgb="FFF2F2F2" tint="-4.9989318521683403E-2"/>
      </patternFill>
    </fill>
    <fill>
      <patternFill patternType="solid">
        <fgColor rgb="FFFFFF00"/>
        <bgColor indexed="64"/>
      </patternFill>
    </fill>
    <fill>
      <patternFill patternType="solid">
        <fgColor rgb="FFFFC000"/>
        <bgColor indexed="64"/>
      </patternFill>
    </fill>
  </fills>
  <borders count="40">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53565A"/>
      </top>
      <bottom/>
      <diagonal/>
    </border>
    <border>
      <left/>
      <right/>
      <top style="thin">
        <color rgb="FF53565A"/>
      </top>
      <bottom style="thin">
        <color rgb="FF53565A"/>
      </bottom>
      <diagonal/>
    </border>
    <border>
      <left style="thin">
        <color rgb="FFE2E2E2"/>
      </left>
      <right style="thin">
        <color rgb="FFE2E2E2"/>
      </right>
      <top style="thin">
        <color rgb="FFE2E2E2"/>
      </top>
      <bottom style="thin">
        <color rgb="FFE2E2E2"/>
      </bottom>
      <diagonal/>
    </border>
    <border>
      <left/>
      <right/>
      <top/>
      <bottom style="thin">
        <color rgb="FF333333"/>
      </bottom>
      <diagonal/>
    </border>
    <border>
      <left/>
      <right/>
      <top style="thin">
        <color indexed="64"/>
      </top>
      <bottom/>
      <diagonal/>
    </border>
    <border>
      <left style="thin">
        <color rgb="FFE2E2E2"/>
      </left>
      <right style="thin">
        <color rgb="FFE2E2E2"/>
      </right>
      <top style="thin">
        <color rgb="FFE2E2E2"/>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E2E2E2"/>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E2E2E2"/>
      </left>
      <right style="thin">
        <color indexed="64"/>
      </right>
      <top style="thin">
        <color rgb="FFE2E2E2"/>
      </top>
      <bottom style="thin">
        <color rgb="FFE2E2E2"/>
      </bottom>
      <diagonal/>
    </border>
    <border>
      <left style="thin">
        <color rgb="FFE2E2E2"/>
      </left>
      <right style="thin">
        <color indexed="64"/>
      </right>
      <top style="thin">
        <color rgb="FFE2E2E2"/>
      </top>
      <bottom style="thin">
        <color indexed="64"/>
      </bottom>
      <diagonal/>
    </border>
    <border>
      <left style="thin">
        <color rgb="FFE2E2E2"/>
      </left>
      <right style="thin">
        <color rgb="FFE2E2E2"/>
      </right>
      <top/>
      <bottom style="thin">
        <color rgb="FFE2E2E2"/>
      </bottom>
      <diagonal/>
    </border>
    <border>
      <left/>
      <right style="thin">
        <color rgb="FFE2E2E2"/>
      </right>
      <top style="thin">
        <color rgb="FFE2E2E2"/>
      </top>
      <bottom style="thin">
        <color rgb="FFE2E2E2"/>
      </bottom>
      <diagonal/>
    </border>
    <border>
      <left style="thin">
        <color rgb="FFE2E2E2"/>
      </left>
      <right style="thin">
        <color rgb="FFE2E2E2"/>
      </right>
      <top style="thin">
        <color indexed="64"/>
      </top>
      <bottom style="thin">
        <color rgb="FFE2E2E2"/>
      </bottom>
      <diagonal/>
    </border>
    <border>
      <left style="dashed">
        <color rgb="FF53565A"/>
      </left>
      <right style="dashed">
        <color rgb="FF53565A"/>
      </right>
      <top style="dashed">
        <color rgb="FF53565A"/>
      </top>
      <bottom style="dashed">
        <color rgb="FF53565A"/>
      </bottom>
      <diagonal/>
    </border>
    <border>
      <left style="thin">
        <color indexed="64"/>
      </left>
      <right style="thin">
        <color rgb="FFE2E2E2"/>
      </right>
      <top style="thin">
        <color indexed="64"/>
      </top>
      <bottom style="thin">
        <color rgb="FFE2E2E2"/>
      </bottom>
      <diagonal/>
    </border>
    <border>
      <left style="thin">
        <color rgb="FFE2E2E2"/>
      </left>
      <right style="thin">
        <color indexed="64"/>
      </right>
      <top style="thin">
        <color indexed="64"/>
      </top>
      <bottom style="thin">
        <color rgb="FFE2E2E2"/>
      </bottom>
      <diagonal/>
    </border>
    <border>
      <left style="thin">
        <color indexed="64"/>
      </left>
      <right style="thin">
        <color rgb="FFE2E2E2"/>
      </right>
      <top style="thin">
        <color rgb="FFE2E2E2"/>
      </top>
      <bottom style="thin">
        <color rgb="FFE2E2E2"/>
      </bottom>
      <diagonal/>
    </border>
    <border>
      <left style="thin">
        <color indexed="64"/>
      </left>
      <right style="thin">
        <color rgb="FFE2E2E2"/>
      </right>
      <top style="thin">
        <color rgb="FFE2E2E2"/>
      </top>
      <bottom style="thin">
        <color indexed="64"/>
      </bottom>
      <diagonal/>
    </border>
    <border>
      <left style="thin">
        <color rgb="FFE2E2E2"/>
      </left>
      <right style="thin">
        <color rgb="FFE2E2E2"/>
      </right>
      <top/>
      <bottom/>
      <diagonal/>
    </border>
  </borders>
  <cellStyleXfs count="96">
    <xf numFmtId="164" fontId="0" fillId="0" borderId="0">
      <protection locked="0"/>
    </xf>
    <xf numFmtId="167" fontId="5" fillId="0" borderId="0" applyFont="0" applyFill="0" applyBorder="0" applyAlignment="0" applyProtection="0"/>
    <xf numFmtId="44" fontId="5" fillId="0" borderId="0" applyFont="0" applyFill="0" applyBorder="0" applyAlignment="0" applyProtection="0"/>
    <xf numFmtId="172" fontId="5" fillId="0" borderId="0" applyFont="0" applyFill="0" applyBorder="0" applyAlignment="0" applyProtection="0"/>
    <xf numFmtId="177" fontId="23" fillId="0" borderId="0" applyFont="0" applyFill="0" applyBorder="0" applyAlignment="0" applyProtection="0">
      <protection locked="0"/>
    </xf>
    <xf numFmtId="170" fontId="23" fillId="0" borderId="0" applyFont="0" applyFill="0" applyBorder="0" applyAlignment="0" applyProtection="0">
      <protection locked="0"/>
    </xf>
    <xf numFmtId="181" fontId="23" fillId="0" borderId="0" applyFont="0" applyFill="0" applyBorder="0" applyAlignment="0" applyProtection="0">
      <protection locked="0"/>
    </xf>
    <xf numFmtId="164" fontId="23" fillId="39" borderId="0" applyNumberFormat="0" applyFont="0" applyBorder="0" applyAlignment="0" applyProtection="0">
      <protection locked="0"/>
    </xf>
    <xf numFmtId="171" fontId="23" fillId="0" borderId="0" applyFont="0" applyFill="0" applyBorder="0" applyAlignment="0" applyProtection="0">
      <protection locked="0"/>
    </xf>
    <xf numFmtId="164" fontId="23" fillId="41" borderId="20" applyNumberFormat="0" applyFont="0" applyAlignment="0" applyProtection="0">
      <protection locked="0"/>
    </xf>
    <xf numFmtId="164" fontId="23" fillId="42" borderId="34" applyNumberFormat="0" applyFont="0" applyAlignment="0" applyProtection="0">
      <protection locked="0"/>
    </xf>
    <xf numFmtId="164" fontId="24" fillId="0" borderId="18" applyNumberFormat="0" applyFill="0" applyAlignment="0" applyProtection="0">
      <protection locked="0"/>
    </xf>
    <xf numFmtId="168" fontId="5" fillId="0" borderId="0" applyFont="0" applyFill="0" applyBorder="0" applyAlignment="0" applyProtection="0"/>
    <xf numFmtId="42" fontId="5" fillId="0" borderId="0" applyFont="0" applyFill="0" applyBorder="0" applyAlignment="0" applyProtection="0"/>
    <xf numFmtId="0" fontId="7" fillId="0" borderId="0" applyNumberFormat="0" applyFill="0" applyBorder="0" applyAlignment="0" applyProtection="0"/>
    <xf numFmtId="0" fontId="8" fillId="0" borderId="9" applyNumberFormat="0" applyFill="0" applyAlignment="0" applyProtection="0"/>
    <xf numFmtId="0" fontId="9" fillId="0" borderId="10" applyNumberFormat="0" applyFill="0" applyAlignment="0" applyProtection="0"/>
    <xf numFmtId="0" fontId="10" fillId="0" borderId="11"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164" fontId="20" fillId="32" borderId="0" applyNumberFormat="0" applyBorder="0">
      <alignment horizontal="right"/>
      <protection locked="0"/>
    </xf>
    <xf numFmtId="0" fontId="14" fillId="5" borderId="13" applyNumberFormat="0" applyAlignment="0" applyProtection="0"/>
    <xf numFmtId="0" fontId="15" fillId="5" borderId="12" applyNumberFormat="0" applyAlignment="0" applyProtection="0"/>
    <xf numFmtId="0" fontId="16" fillId="0" borderId="14" applyNumberFormat="0" applyFill="0" applyAlignment="0" applyProtection="0"/>
    <xf numFmtId="0" fontId="17" fillId="6" borderId="15" applyNumberFormat="0" applyAlignment="0" applyProtection="0"/>
    <xf numFmtId="0" fontId="2" fillId="0" borderId="0" applyNumberFormat="0" applyFill="0" applyBorder="0" applyAlignment="0" applyProtection="0"/>
    <xf numFmtId="0" fontId="4" fillId="7" borderId="16" applyNumberFormat="0" applyFont="0" applyAlignment="0" applyProtection="0"/>
    <xf numFmtId="0" fontId="18" fillId="0" borderId="0" applyNumberFormat="0" applyFill="0" applyBorder="0" applyAlignment="0" applyProtection="0"/>
    <xf numFmtId="0" fontId="3" fillId="0" borderId="17" applyNumberFormat="0" applyFill="0" applyAlignment="0" applyProtection="0"/>
    <xf numFmtId="0" fontId="19"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9"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9"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9"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9"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9"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164" fontId="23" fillId="34" borderId="0" applyNumberFormat="0" applyFont="0" applyBorder="0" applyAlignment="0" applyProtection="0">
      <protection locked="0"/>
    </xf>
    <xf numFmtId="164" fontId="32" fillId="0" borderId="21" applyNumberFormat="0" applyFill="0" applyProtection="0">
      <alignment horizontal="left"/>
      <protection locked="0"/>
    </xf>
    <xf numFmtId="176" fontId="23" fillId="0" borderId="0" applyFont="0" applyFill="0" applyBorder="0" applyAlignment="0" applyProtection="0">
      <protection locked="0"/>
    </xf>
    <xf numFmtId="164" fontId="21" fillId="0" borderId="0" applyNumberFormat="0" applyFill="0" applyBorder="0" applyAlignment="0" applyProtection="0"/>
    <xf numFmtId="164" fontId="22" fillId="0" borderId="0" applyNumberFormat="0" applyFill="0" applyBorder="0" applyAlignment="0" applyProtection="0"/>
    <xf numFmtId="164" fontId="32" fillId="0" borderId="21" applyNumberFormat="0" applyFill="0" applyProtection="0">
      <alignment horizontal="center"/>
      <protection locked="0"/>
    </xf>
    <xf numFmtId="175" fontId="23" fillId="0" borderId="0" applyFont="0" applyFill="0" applyBorder="0" applyAlignment="0" applyProtection="0">
      <protection locked="0"/>
    </xf>
    <xf numFmtId="164" fontId="26" fillId="36" borderId="0" applyNumberFormat="0" applyBorder="0" applyProtection="0">
      <alignment horizontal="left" vertical="top"/>
      <protection locked="0"/>
    </xf>
    <xf numFmtId="179" fontId="23" fillId="0" borderId="0" applyFont="0" applyFill="0" applyBorder="0" applyAlignment="0" applyProtection="0">
      <protection locked="0"/>
    </xf>
    <xf numFmtId="178" fontId="23" fillId="0" borderId="0" applyFont="0" applyFill="0" applyBorder="0" applyAlignment="0" applyProtection="0">
      <protection locked="0"/>
    </xf>
    <xf numFmtId="164" fontId="29" fillId="0" borderId="0" applyNumberFormat="0" applyFill="0" applyBorder="0" applyAlignment="0" applyProtection="0">
      <protection locked="0"/>
    </xf>
    <xf numFmtId="164" fontId="30" fillId="0" borderId="0" applyNumberFormat="0" applyFill="0" applyBorder="0" applyAlignment="0" applyProtection="0">
      <protection locked="0"/>
    </xf>
    <xf numFmtId="164" fontId="28" fillId="38" borderId="0" applyNumberFormat="0" applyFill="0" applyBorder="0" applyAlignment="0" applyProtection="0">
      <protection locked="0"/>
    </xf>
    <xf numFmtId="164" fontId="21" fillId="0" borderId="0" applyNumberFormat="0" applyFill="0" applyBorder="0" applyAlignment="0" applyProtection="0">
      <protection locked="0"/>
    </xf>
    <xf numFmtId="164" fontId="22" fillId="0" borderId="0" applyNumberFormat="0" applyFill="0" applyBorder="0" applyAlignment="0" applyProtection="0">
      <protection locked="0"/>
    </xf>
    <xf numFmtId="164" fontId="21" fillId="0" borderId="0" applyNumberFormat="0" applyFill="0" applyBorder="0" applyAlignment="0" applyProtection="0">
      <protection locked="0"/>
    </xf>
    <xf numFmtId="164" fontId="22" fillId="0" borderId="0" applyNumberFormat="0" applyFill="0" applyBorder="0" applyAlignment="0" applyProtection="0">
      <protection locked="0"/>
    </xf>
    <xf numFmtId="164" fontId="27" fillId="37" borderId="0" applyNumberFormat="0" applyBorder="0" applyProtection="0">
      <alignment horizontal="left" vertical="top"/>
      <protection locked="0"/>
    </xf>
    <xf numFmtId="166" fontId="23" fillId="0" borderId="0" applyFont="0" applyFill="0" applyBorder="0" applyAlignment="0" applyProtection="0">
      <protection locked="0"/>
    </xf>
    <xf numFmtId="164" fontId="21" fillId="0" borderId="0" applyNumberFormat="0" applyFill="0" applyBorder="0" applyAlignment="0" applyProtection="0">
      <protection locked="0"/>
    </xf>
    <xf numFmtId="164" fontId="22" fillId="0" borderId="0" applyNumberFormat="0" applyFill="0" applyBorder="0" applyAlignment="0" applyProtection="0">
      <protection locked="0"/>
    </xf>
    <xf numFmtId="164" fontId="31" fillId="0" borderId="0" applyNumberFormat="0" applyFill="0" applyBorder="0" applyProtection="0">
      <alignment horizontal="left" vertical="center"/>
      <protection locked="0"/>
    </xf>
    <xf numFmtId="164" fontId="33" fillId="0" borderId="0" applyNumberFormat="0" applyFill="0" applyBorder="0" applyAlignment="0" applyProtection="0">
      <protection locked="0"/>
    </xf>
    <xf numFmtId="164" fontId="34" fillId="0" borderId="0" applyNumberFormat="0" applyFill="0" applyBorder="0" applyAlignment="0" applyProtection="0">
      <protection locked="0"/>
    </xf>
    <xf numFmtId="164" fontId="33" fillId="0" borderId="0" applyNumberFormat="0" applyFill="0" applyBorder="0" applyAlignment="0" applyProtection="0">
      <protection locked="0"/>
    </xf>
    <xf numFmtId="164" fontId="34" fillId="0" borderId="0" applyNumberFormat="0" applyFill="0" applyBorder="0" applyAlignment="0" applyProtection="0">
      <protection locked="0"/>
    </xf>
    <xf numFmtId="174" fontId="23" fillId="0" borderId="0" applyFont="0" applyFill="0" applyBorder="0" applyAlignment="0" applyProtection="0">
      <protection locked="0"/>
    </xf>
    <xf numFmtId="164" fontId="52" fillId="0" borderId="0" applyNumberFormat="0" applyFill="0" applyBorder="0" applyProtection="0">
      <alignment horizontal="left" vertical="center"/>
      <protection locked="0"/>
    </xf>
    <xf numFmtId="164" fontId="33" fillId="0" borderId="0" applyNumberFormat="0" applyFill="0" applyBorder="0" applyAlignment="0" applyProtection="0">
      <protection locked="0"/>
    </xf>
    <xf numFmtId="164" fontId="34" fillId="0" borderId="0" applyNumberFormat="0" applyFill="0" applyBorder="0" applyAlignment="0" applyProtection="0">
      <protection locked="0"/>
    </xf>
    <xf numFmtId="173" fontId="23" fillId="0" borderId="0" applyFont="0" applyFill="0" applyBorder="0" applyAlignment="0" applyProtection="0">
      <protection locked="0"/>
    </xf>
    <xf numFmtId="164" fontId="32" fillId="0" borderId="21" applyNumberFormat="0" applyFill="0" applyProtection="0">
      <alignment horizontal="right"/>
      <protection locked="0"/>
    </xf>
    <xf numFmtId="164" fontId="33" fillId="0" borderId="0" applyNumberFormat="0" applyFill="0" applyBorder="0" applyAlignment="0" applyProtection="0">
      <protection locked="0"/>
    </xf>
    <xf numFmtId="165" fontId="23" fillId="0" borderId="0" applyFont="0" applyFill="0" applyBorder="0" applyAlignment="0" applyProtection="0">
      <protection locked="0"/>
    </xf>
    <xf numFmtId="164" fontId="26" fillId="35" borderId="0" applyNumberFormat="0" applyBorder="0" applyProtection="0">
      <alignment horizontal="left" vertical="top"/>
      <protection locked="0"/>
    </xf>
    <xf numFmtId="164" fontId="24" fillId="0" borderId="19" applyNumberFormat="0" applyFill="0" applyAlignment="0" applyProtection="0">
      <protection locked="0"/>
    </xf>
    <xf numFmtId="169" fontId="23" fillId="0" borderId="0" applyFont="0" applyFill="0" applyBorder="0" applyAlignment="0" applyProtection="0">
      <protection locked="0"/>
    </xf>
    <xf numFmtId="180" fontId="23" fillId="0" borderId="0" applyFont="0" applyFill="0" applyBorder="0" applyAlignment="0" applyProtection="0">
      <protection locked="0"/>
    </xf>
    <xf numFmtId="164" fontId="25" fillId="40" borderId="0" applyNumberFormat="0" applyBorder="0" applyProtection="0">
      <alignment horizontal="left" vertical="top"/>
      <protection locked="0"/>
    </xf>
    <xf numFmtId="164" fontId="27" fillId="33" borderId="0" applyNumberFormat="0" applyBorder="0" applyProtection="0">
      <alignment horizontal="left" vertical="top"/>
      <protection locked="0"/>
    </xf>
    <xf numFmtId="164" fontId="34" fillId="0" borderId="0" applyNumberFormat="0" applyFill="0" applyBorder="0" applyAlignment="0" applyProtection="0">
      <protection locked="0"/>
    </xf>
  </cellStyleXfs>
  <cellXfs count="203">
    <xf numFmtId="164" fontId="0" fillId="0" borderId="0" xfId="0">
      <protection locked="0"/>
    </xf>
    <xf numFmtId="164" fontId="31" fillId="0" borderId="0" xfId="76">
      <alignment horizontal="left" vertical="center"/>
      <protection locked="0"/>
    </xf>
    <xf numFmtId="164" fontId="52" fillId="0" borderId="0" xfId="82">
      <alignment horizontal="left" vertical="center"/>
      <protection locked="0"/>
    </xf>
    <xf numFmtId="164" fontId="25" fillId="40" borderId="0" xfId="93">
      <alignment horizontal="left" vertical="top"/>
      <protection locked="0"/>
    </xf>
    <xf numFmtId="164" fontId="49" fillId="0" borderId="0" xfId="0" applyFont="1" applyAlignment="1">
      <alignment horizontal="left" indent="1"/>
      <protection locked="0"/>
    </xf>
    <xf numFmtId="164" fontId="48" fillId="0" borderId="0" xfId="0" applyFont="1">
      <protection locked="0"/>
    </xf>
    <xf numFmtId="164" fontId="0" fillId="0" borderId="0" xfId="0" applyProtection="1"/>
    <xf numFmtId="164" fontId="0" fillId="0" borderId="0" xfId="0" applyAlignment="1">
      <alignment horizontal="center"/>
      <protection locked="0"/>
    </xf>
    <xf numFmtId="164" fontId="0" fillId="0" borderId="3" xfId="0" applyBorder="1">
      <protection locked="0"/>
    </xf>
    <xf numFmtId="164" fontId="0" fillId="0" borderId="22" xfId="0" applyBorder="1">
      <protection locked="0"/>
    </xf>
    <xf numFmtId="164" fontId="0" fillId="0" borderId="5" xfId="0" applyBorder="1">
      <protection locked="0"/>
    </xf>
    <xf numFmtId="164" fontId="0" fillId="0" borderId="7" xfId="0" applyBorder="1">
      <protection locked="0"/>
    </xf>
    <xf numFmtId="164" fontId="0" fillId="0" borderId="1" xfId="0" applyBorder="1">
      <protection locked="0"/>
    </xf>
    <xf numFmtId="164" fontId="0" fillId="0" borderId="8" xfId="0" applyBorder="1">
      <protection locked="0"/>
    </xf>
    <xf numFmtId="164" fontId="0" fillId="0" borderId="0" xfId="0" applyAlignment="1">
      <alignment horizontal="right"/>
      <protection locked="0"/>
    </xf>
    <xf numFmtId="164" fontId="0" fillId="0" borderId="24" xfId="0" applyBorder="1">
      <protection locked="0"/>
    </xf>
    <xf numFmtId="164" fontId="0" fillId="0" borderId="25" xfId="0" applyBorder="1">
      <protection locked="0"/>
    </xf>
    <xf numFmtId="164" fontId="0" fillId="0" borderId="26" xfId="0" applyBorder="1">
      <protection locked="0"/>
    </xf>
    <xf numFmtId="164" fontId="0" fillId="0" borderId="0" xfId="0" quotePrefix="1">
      <protection locked="0"/>
    </xf>
    <xf numFmtId="164" fontId="24" fillId="0" borderId="0" xfId="0" applyFont="1">
      <protection locked="0"/>
    </xf>
    <xf numFmtId="164" fontId="23" fillId="0" borderId="0" xfId="0" applyFont="1">
      <protection locked="0"/>
    </xf>
    <xf numFmtId="164" fontId="23" fillId="0" borderId="5" xfId="0" applyFont="1" applyBorder="1">
      <protection locked="0"/>
    </xf>
    <xf numFmtId="164" fontId="23" fillId="0" borderId="7" xfId="0" applyFont="1" applyBorder="1">
      <protection locked="0"/>
    </xf>
    <xf numFmtId="164" fontId="0" fillId="0" borderId="0" xfId="0" applyAlignment="1">
      <alignment vertical="center"/>
      <protection locked="0"/>
    </xf>
    <xf numFmtId="164" fontId="0" fillId="41" borderId="20" xfId="0" applyFill="1" applyBorder="1" applyAlignment="1">
      <alignment wrapText="1"/>
      <protection locked="0"/>
    </xf>
    <xf numFmtId="164" fontId="0" fillId="41" borderId="20" xfId="0" quotePrefix="1" applyFill="1" applyBorder="1">
      <protection locked="0"/>
    </xf>
    <xf numFmtId="164" fontId="37" fillId="0" borderId="0" xfId="0" applyFont="1">
      <protection locked="0"/>
    </xf>
    <xf numFmtId="164" fontId="36" fillId="0" borderId="0" xfId="0" applyFont="1">
      <protection locked="0"/>
    </xf>
    <xf numFmtId="164" fontId="23" fillId="0" borderId="0" xfId="0" applyFont="1" applyAlignment="1">
      <alignment horizontal="left" indent="1"/>
      <protection locked="0"/>
    </xf>
    <xf numFmtId="172" fontId="38" fillId="0" borderId="0" xfId="0" applyNumberFormat="1" applyFont="1">
      <protection locked="0"/>
    </xf>
    <xf numFmtId="164" fontId="39" fillId="0" borderId="0" xfId="0" applyFont="1">
      <protection locked="0"/>
    </xf>
    <xf numFmtId="164" fontId="32" fillId="0" borderId="21" xfId="0" applyFont="1" applyBorder="1" applyAlignment="1">
      <alignment horizontal="centerContinuous"/>
      <protection locked="0"/>
    </xf>
    <xf numFmtId="183" fontId="32" fillId="0" borderId="21" xfId="0" applyNumberFormat="1" applyFont="1" applyBorder="1" applyAlignment="1">
      <alignment horizontal="centerContinuous"/>
      <protection locked="0"/>
    </xf>
    <xf numFmtId="164" fontId="23" fillId="0" borderId="28" xfId="0" applyFont="1" applyBorder="1">
      <protection locked="0"/>
    </xf>
    <xf numFmtId="164" fontId="23" fillId="0" borderId="3" xfId="0" applyFont="1" applyBorder="1">
      <protection locked="0"/>
    </xf>
    <xf numFmtId="182" fontId="0" fillId="0" borderId="0" xfId="0" applyNumberFormat="1">
      <protection locked="0"/>
    </xf>
    <xf numFmtId="164" fontId="0" fillId="41" borderId="20" xfId="0" applyFill="1" applyBorder="1">
      <protection locked="0"/>
    </xf>
    <xf numFmtId="164" fontId="0" fillId="0" borderId="0" xfId="0" applyAlignment="1">
      <alignment horizontal="left"/>
      <protection locked="0"/>
    </xf>
    <xf numFmtId="164" fontId="0" fillId="0" borderId="0" xfId="0" quotePrefix="1" applyAlignment="1">
      <alignment horizontal="left"/>
      <protection locked="0"/>
    </xf>
    <xf numFmtId="164" fontId="40" fillId="0" borderId="0" xfId="0" applyFont="1" applyAlignment="1">
      <alignment horizontal="left" vertical="center" readingOrder="1"/>
      <protection locked="0"/>
    </xf>
    <xf numFmtId="164" fontId="0" fillId="0" borderId="0" xfId="0" applyAlignment="1">
      <alignment vertical="center" readingOrder="1"/>
      <protection locked="0"/>
    </xf>
    <xf numFmtId="0" fontId="0" fillId="0" borderId="0" xfId="0" applyNumberFormat="1">
      <protection locked="0"/>
    </xf>
    <xf numFmtId="169" fontId="0" fillId="0" borderId="0" xfId="0" applyNumberFormat="1">
      <protection locked="0"/>
    </xf>
    <xf numFmtId="164" fontId="0" fillId="0" borderId="0" xfId="0" applyAlignment="1">
      <alignment horizontal="center" vertical="top"/>
      <protection locked="0"/>
    </xf>
    <xf numFmtId="164" fontId="0" fillId="0" borderId="0" xfId="0" applyAlignment="1">
      <alignment wrapText="1"/>
      <protection locked="0"/>
    </xf>
    <xf numFmtId="164" fontId="0" fillId="0" borderId="0" xfId="0" applyAlignment="1">
      <alignment horizontal="left" indent="1"/>
      <protection locked="0"/>
    </xf>
    <xf numFmtId="3" fontId="0" fillId="0" borderId="0" xfId="0" applyNumberFormat="1">
      <protection locked="0"/>
    </xf>
    <xf numFmtId="164" fontId="50" fillId="0" borderId="0" xfId="0" applyFont="1">
      <protection locked="0"/>
    </xf>
    <xf numFmtId="164" fontId="28" fillId="0" borderId="0" xfId="0" applyFont="1">
      <protection locked="0"/>
    </xf>
    <xf numFmtId="164" fontId="24" fillId="0" borderId="0" xfId="0" applyFont="1" applyAlignment="1">
      <alignment horizontal="right"/>
      <protection locked="0"/>
    </xf>
    <xf numFmtId="164" fontId="25" fillId="40" borderId="0" xfId="93" applyBorder="1">
      <alignment horizontal="left" vertical="top"/>
      <protection locked="0"/>
    </xf>
    <xf numFmtId="164" fontId="26" fillId="35" borderId="0" xfId="89" applyBorder="1">
      <alignment horizontal="left" vertical="top"/>
      <protection locked="0"/>
    </xf>
    <xf numFmtId="164" fontId="26" fillId="36" borderId="0" xfId="62" applyBorder="1">
      <alignment horizontal="left" vertical="top"/>
      <protection locked="0"/>
    </xf>
    <xf numFmtId="164" fontId="0" fillId="41" borderId="20" xfId="9" applyFont="1">
      <protection locked="0"/>
    </xf>
    <xf numFmtId="164" fontId="0" fillId="41" borderId="31" xfId="9" applyFont="1" applyBorder="1">
      <protection locked="0"/>
    </xf>
    <xf numFmtId="164" fontId="0" fillId="41" borderId="23" xfId="9" applyFont="1" applyBorder="1">
      <protection locked="0"/>
    </xf>
    <xf numFmtId="164" fontId="28" fillId="41" borderId="20" xfId="67" applyFill="1" applyBorder="1" applyAlignment="1">
      <protection locked="0"/>
    </xf>
    <xf numFmtId="164" fontId="32" fillId="0" borderId="21" xfId="56">
      <alignment horizontal="left"/>
      <protection locked="0"/>
    </xf>
    <xf numFmtId="164" fontId="32" fillId="0" borderId="21" xfId="60">
      <alignment horizontal="center"/>
      <protection locked="0"/>
    </xf>
    <xf numFmtId="164" fontId="28" fillId="0" borderId="0" xfId="67" applyFill="1" applyAlignment="1">
      <alignment horizontal="center"/>
      <protection locked="0"/>
    </xf>
    <xf numFmtId="164" fontId="0" fillId="34" borderId="0" xfId="55" applyFont="1" applyAlignment="1">
      <alignment horizontal="center"/>
      <protection locked="0"/>
    </xf>
    <xf numFmtId="180" fontId="28" fillId="0" borderId="0" xfId="67" applyNumberFormat="1" applyFill="1" applyAlignment="1">
      <alignment horizontal="center"/>
      <protection locked="0"/>
    </xf>
    <xf numFmtId="180" fontId="28" fillId="41" borderId="20" xfId="92" applyFont="1" applyFill="1" applyBorder="1" applyAlignment="1">
      <alignment horizontal="center"/>
      <protection locked="0"/>
    </xf>
    <xf numFmtId="164" fontId="30" fillId="0" borderId="0" xfId="66">
      <protection locked="0"/>
    </xf>
    <xf numFmtId="182" fontId="25" fillId="40" borderId="0" xfId="93" applyNumberFormat="1" applyBorder="1">
      <alignment horizontal="left" vertical="top"/>
      <protection locked="0"/>
    </xf>
    <xf numFmtId="182" fontId="32" fillId="0" borderId="21" xfId="56" applyNumberFormat="1">
      <alignment horizontal="left"/>
      <protection locked="0"/>
    </xf>
    <xf numFmtId="182" fontId="32" fillId="0" borderId="21" xfId="56" applyNumberFormat="1" applyFill="1">
      <alignment horizontal="left"/>
      <protection locked="0"/>
    </xf>
    <xf numFmtId="164" fontId="0" fillId="39" borderId="20" xfId="7" applyFont="1" applyBorder="1" applyAlignment="1">
      <alignment horizontal="right" vertical="center"/>
      <protection locked="0"/>
    </xf>
    <xf numFmtId="184" fontId="32" fillId="0" borderId="21" xfId="60" applyNumberFormat="1">
      <alignment horizontal="center"/>
      <protection locked="0"/>
    </xf>
    <xf numFmtId="183" fontId="32" fillId="0" borderId="21" xfId="60" applyNumberFormat="1">
      <alignment horizontal="center"/>
      <protection locked="0"/>
    </xf>
    <xf numFmtId="164" fontId="24" fillId="0" borderId="19" xfId="90">
      <protection locked="0"/>
    </xf>
    <xf numFmtId="164" fontId="0" fillId="41" borderId="20" xfId="9" applyNumberFormat="1" applyFont="1">
      <protection locked="0"/>
    </xf>
    <xf numFmtId="164" fontId="28" fillId="0" borderId="0" xfId="67" applyFill="1" applyAlignment="1">
      <protection locked="0"/>
    </xf>
    <xf numFmtId="185" fontId="28" fillId="0" borderId="0" xfId="67" applyNumberFormat="1" applyFill="1" applyAlignment="1">
      <protection locked="0"/>
    </xf>
    <xf numFmtId="164" fontId="23" fillId="41" borderId="20" xfId="9" applyFont="1">
      <protection locked="0"/>
    </xf>
    <xf numFmtId="164" fontId="24" fillId="41" borderId="18" xfId="11" applyFill="1">
      <protection locked="0"/>
    </xf>
    <xf numFmtId="164" fontId="24" fillId="41" borderId="19" xfId="90" applyFill="1">
      <protection locked="0"/>
    </xf>
    <xf numFmtId="185" fontId="24" fillId="41" borderId="19" xfId="90" applyNumberFormat="1" applyFill="1">
      <protection locked="0"/>
    </xf>
    <xf numFmtId="164" fontId="26" fillId="36" borderId="21" xfId="62" applyBorder="1">
      <alignment horizontal="left" vertical="top"/>
      <protection locked="0"/>
    </xf>
    <xf numFmtId="185" fontId="28" fillId="0" borderId="0" xfId="67" applyNumberFormat="1" applyFill="1">
      <protection locked="0"/>
    </xf>
    <xf numFmtId="182" fontId="28" fillId="0" borderId="0" xfId="67" applyNumberFormat="1" applyFill="1">
      <protection locked="0"/>
    </xf>
    <xf numFmtId="164" fontId="37" fillId="0" borderId="0" xfId="66" applyFont="1">
      <protection locked="0"/>
    </xf>
    <xf numFmtId="164" fontId="32" fillId="0" borderId="21" xfId="60" applyAlignment="1">
      <alignment horizontal="centerContinuous"/>
      <protection locked="0"/>
    </xf>
    <xf numFmtId="164" fontId="32" fillId="0" borderId="21" xfId="86">
      <alignment horizontal="right"/>
      <protection locked="0"/>
    </xf>
    <xf numFmtId="164" fontId="28" fillId="0" borderId="0" xfId="67" applyFill="1">
      <protection locked="0"/>
    </xf>
    <xf numFmtId="164" fontId="24" fillId="0" borderId="18" xfId="11" applyAlignment="1">
      <alignment horizontal="left" indent="1"/>
      <protection locked="0"/>
    </xf>
    <xf numFmtId="164" fontId="24" fillId="0" borderId="18" xfId="11">
      <protection locked="0"/>
    </xf>
    <xf numFmtId="172" fontId="28" fillId="0" borderId="2" xfId="67" applyNumberFormat="1" applyFill="1" applyBorder="1" applyAlignment="1" applyProtection="1">
      <protection locked="0"/>
    </xf>
    <xf numFmtId="164" fontId="32" fillId="39" borderId="5" xfId="7" applyFont="1" applyBorder="1" applyAlignment="1">
      <alignment horizontal="right" vertical="center"/>
      <protection locked="0"/>
    </xf>
    <xf numFmtId="164" fontId="32" fillId="39" borderId="7" xfId="7" applyFont="1" applyBorder="1" applyAlignment="1">
      <alignment horizontal="right" vertical="center"/>
      <protection locked="0"/>
    </xf>
    <xf numFmtId="164" fontId="32" fillId="39" borderId="22" xfId="7" applyFont="1" applyBorder="1" applyAlignment="1">
      <alignment horizontal="center" vertical="center"/>
      <protection locked="0"/>
    </xf>
    <xf numFmtId="164" fontId="32" fillId="39" borderId="4" xfId="7" applyFont="1" applyBorder="1" applyAlignment="1">
      <alignment horizontal="center" vertical="center"/>
      <protection locked="0"/>
    </xf>
    <xf numFmtId="164" fontId="23" fillId="41" borderId="20" xfId="9" applyFont="1" applyAlignment="1">
      <alignment horizontal="center"/>
      <protection locked="0"/>
    </xf>
    <xf numFmtId="164" fontId="23" fillId="41" borderId="29" xfId="9" applyFont="1" applyBorder="1" applyAlignment="1">
      <alignment horizontal="center"/>
      <protection locked="0"/>
    </xf>
    <xf numFmtId="164" fontId="23" fillId="41" borderId="23" xfId="9" applyFont="1" applyBorder="1" applyAlignment="1">
      <alignment horizontal="center"/>
      <protection locked="0"/>
    </xf>
    <xf numFmtId="164" fontId="23" fillId="41" borderId="30" xfId="9" applyFont="1" applyBorder="1" applyAlignment="1">
      <alignment horizontal="center"/>
      <protection locked="0"/>
    </xf>
    <xf numFmtId="164" fontId="0" fillId="41" borderId="35" xfId="9" applyFont="1" applyBorder="1">
      <protection locked="0"/>
    </xf>
    <xf numFmtId="164" fontId="0" fillId="41" borderId="33" xfId="9" applyFont="1" applyBorder="1">
      <protection locked="0"/>
    </xf>
    <xf numFmtId="164" fontId="0" fillId="41" borderId="36" xfId="9" applyFont="1" applyBorder="1">
      <protection locked="0"/>
    </xf>
    <xf numFmtId="164" fontId="0" fillId="41" borderId="37" xfId="9" applyFont="1" applyBorder="1">
      <protection locked="0"/>
    </xf>
    <xf numFmtId="164" fontId="0" fillId="41" borderId="29" xfId="9" applyFont="1" applyBorder="1">
      <protection locked="0"/>
    </xf>
    <xf numFmtId="164" fontId="0" fillId="41" borderId="38" xfId="9" applyFont="1" applyBorder="1">
      <protection locked="0"/>
    </xf>
    <xf numFmtId="164" fontId="0" fillId="41" borderId="30" xfId="9" applyFont="1" applyBorder="1">
      <protection locked="0"/>
    </xf>
    <xf numFmtId="182" fontId="26" fillId="35" borderId="0" xfId="89" applyNumberFormat="1" applyBorder="1">
      <alignment horizontal="left" vertical="top"/>
      <protection locked="0"/>
    </xf>
    <xf numFmtId="164" fontId="26" fillId="35" borderId="0" xfId="89">
      <alignment horizontal="left" vertical="top"/>
      <protection locked="0"/>
    </xf>
    <xf numFmtId="174" fontId="28" fillId="0" borderId="0" xfId="81" applyFont="1" applyFill="1" applyAlignment="1" applyProtection="1">
      <protection locked="0"/>
    </xf>
    <xf numFmtId="174" fontId="28" fillId="0" borderId="0" xfId="81" applyFont="1" applyFill="1" applyProtection="1">
      <protection locked="0"/>
    </xf>
    <xf numFmtId="164" fontId="32" fillId="0" borderId="21" xfId="56" applyAlignment="1">
      <alignment horizontal="left" wrapText="1"/>
      <protection locked="0"/>
    </xf>
    <xf numFmtId="165" fontId="0" fillId="0" borderId="0" xfId="88" applyFont="1">
      <protection locked="0"/>
    </xf>
    <xf numFmtId="165" fontId="28" fillId="0" borderId="0" xfId="88" applyFont="1" applyFill="1">
      <protection locked="0"/>
    </xf>
    <xf numFmtId="165" fontId="28" fillId="0" borderId="22" xfId="88" applyFont="1" applyFill="1" applyBorder="1">
      <protection locked="0"/>
    </xf>
    <xf numFmtId="165" fontId="28" fillId="0" borderId="4" xfId="88" applyFont="1" applyFill="1" applyBorder="1">
      <protection locked="0"/>
    </xf>
    <xf numFmtId="165" fontId="28" fillId="0" borderId="0" xfId="88" applyFont="1" applyFill="1" applyBorder="1">
      <protection locked="0"/>
    </xf>
    <xf numFmtId="165" fontId="28" fillId="0" borderId="6" xfId="88" applyFont="1" applyFill="1" applyBorder="1">
      <protection locked="0"/>
    </xf>
    <xf numFmtId="164" fontId="32" fillId="0" borderId="21" xfId="56" applyAlignment="1">
      <alignment horizontal="center" vertical="center" wrapText="1"/>
      <protection locked="0"/>
    </xf>
    <xf numFmtId="164" fontId="32" fillId="0" borderId="21" xfId="86" applyAlignment="1">
      <alignment horizontal="right" vertical="center" wrapText="1"/>
      <protection locked="0"/>
    </xf>
    <xf numFmtId="164" fontId="32" fillId="0" borderId="21" xfId="56" applyAlignment="1">
      <alignment horizontal="left" vertical="center" wrapText="1"/>
      <protection locked="0"/>
    </xf>
    <xf numFmtId="177" fontId="28" fillId="0" borderId="4" xfId="67" applyNumberFormat="1" applyFill="1" applyBorder="1" applyAlignment="1">
      <protection locked="0"/>
    </xf>
    <xf numFmtId="177" fontId="28" fillId="0" borderId="6" xfId="67" applyNumberFormat="1" applyFill="1" applyBorder="1" applyAlignment="1">
      <protection locked="0"/>
    </xf>
    <xf numFmtId="180" fontId="28" fillId="0" borderId="8" xfId="92" applyFont="1" applyFill="1" applyBorder="1" applyAlignment="1">
      <protection locked="0"/>
    </xf>
    <xf numFmtId="184" fontId="26" fillId="36" borderId="21" xfId="62" applyNumberFormat="1" applyBorder="1">
      <alignment horizontal="left" vertical="top"/>
      <protection locked="0"/>
    </xf>
    <xf numFmtId="164" fontId="32" fillId="0" borderId="21" xfId="56" applyProtection="1">
      <alignment horizontal="left"/>
    </xf>
    <xf numFmtId="169" fontId="28" fillId="0" borderId="0" xfId="67" applyNumberFormat="1" applyFill="1">
      <protection locked="0"/>
    </xf>
    <xf numFmtId="169" fontId="28" fillId="0" borderId="0" xfId="91" applyFont="1" applyFill="1" applyAlignment="1">
      <protection locked="0"/>
    </xf>
    <xf numFmtId="164" fontId="28" fillId="0" borderId="22" xfId="67" applyFill="1" applyBorder="1">
      <protection locked="0"/>
    </xf>
    <xf numFmtId="164" fontId="28" fillId="0" borderId="0" xfId="67" applyFill="1" applyBorder="1">
      <protection locked="0"/>
    </xf>
    <xf numFmtId="164" fontId="28" fillId="0" borderId="4" xfId="67" applyFill="1" applyBorder="1" applyAlignment="1">
      <alignment horizontal="left"/>
      <protection locked="0"/>
    </xf>
    <xf numFmtId="164" fontId="28" fillId="0" borderId="6" xfId="67" applyFill="1" applyBorder="1" applyAlignment="1">
      <alignment horizontal="left"/>
      <protection locked="0"/>
    </xf>
    <xf numFmtId="164" fontId="28" fillId="0" borderId="1" xfId="67" applyFill="1" applyBorder="1">
      <protection locked="0"/>
    </xf>
    <xf numFmtId="164" fontId="28" fillId="0" borderId="8" xfId="67" applyFill="1" applyBorder="1" applyAlignment="1">
      <alignment horizontal="left"/>
      <protection locked="0"/>
    </xf>
    <xf numFmtId="165" fontId="28" fillId="0" borderId="1" xfId="88" applyFont="1" applyFill="1" applyBorder="1">
      <protection locked="0"/>
    </xf>
    <xf numFmtId="164" fontId="28" fillId="0" borderId="0" xfId="67" applyFill="1" applyAlignment="1">
      <alignment horizontal="right"/>
      <protection locked="0"/>
    </xf>
    <xf numFmtId="169" fontId="28" fillId="0" borderId="0" xfId="91" applyFont="1" applyFill="1" applyAlignment="1">
      <alignment horizontal="right"/>
      <protection locked="0"/>
    </xf>
    <xf numFmtId="164" fontId="32" fillId="0" borderId="21" xfId="60" applyProtection="1">
      <alignment horizontal="center"/>
    </xf>
    <xf numFmtId="164" fontId="24" fillId="0" borderId="19" xfId="90" applyAlignment="1">
      <alignment horizontal="right"/>
      <protection locked="0"/>
    </xf>
    <xf numFmtId="169" fontId="0" fillId="0" borderId="0" xfId="91" applyFont="1" applyAlignment="1">
      <alignment horizontal="left"/>
      <protection locked="0"/>
    </xf>
    <xf numFmtId="164" fontId="26" fillId="36" borderId="0" xfId="62">
      <alignment horizontal="left" vertical="top"/>
      <protection locked="0"/>
    </xf>
    <xf numFmtId="169" fontId="0" fillId="41" borderId="20" xfId="91" applyFont="1" applyFill="1" applyBorder="1" applyAlignment="1">
      <alignment horizontal="left"/>
      <protection locked="0"/>
    </xf>
    <xf numFmtId="164" fontId="32" fillId="0" borderId="21" xfId="56" applyAlignment="1">
      <alignment horizontal="center" wrapText="1"/>
      <protection locked="0"/>
    </xf>
    <xf numFmtId="182" fontId="25" fillId="40" borderId="0" xfId="93" applyNumberFormat="1">
      <alignment horizontal="left" vertical="top"/>
      <protection locked="0"/>
    </xf>
    <xf numFmtId="165" fontId="28" fillId="0" borderId="21" xfId="67" applyNumberFormat="1" applyFill="1" applyBorder="1" applyAlignment="1">
      <alignment horizontal="center"/>
      <protection locked="0"/>
    </xf>
    <xf numFmtId="182" fontId="26" fillId="36" borderId="0" xfId="62" applyNumberFormat="1">
      <alignment horizontal="left" vertical="top"/>
      <protection locked="0"/>
    </xf>
    <xf numFmtId="182" fontId="26" fillId="36" borderId="0" xfId="62" applyNumberFormat="1" applyBorder="1">
      <alignment horizontal="left" vertical="top"/>
      <protection locked="0"/>
    </xf>
    <xf numFmtId="164" fontId="32" fillId="0" borderId="21" xfId="56" applyFill="1">
      <alignment horizontal="left"/>
      <protection locked="0"/>
    </xf>
    <xf numFmtId="164" fontId="51" fillId="0" borderId="6" xfId="67" applyFont="1" applyFill="1" applyBorder="1">
      <protection locked="0"/>
    </xf>
    <xf numFmtId="182" fontId="32" fillId="0" borderId="21" xfId="86" applyNumberFormat="1">
      <alignment horizontal="right"/>
      <protection locked="0"/>
    </xf>
    <xf numFmtId="0" fontId="32" fillId="0" borderId="21" xfId="60" applyNumberFormat="1">
      <alignment horizontal="center"/>
      <protection locked="0"/>
    </xf>
    <xf numFmtId="176" fontId="28" fillId="0" borderId="0" xfId="67" applyNumberFormat="1" applyFill="1">
      <protection locked="0"/>
    </xf>
    <xf numFmtId="176" fontId="24" fillId="0" borderId="19" xfId="57" applyFont="1" applyBorder="1">
      <protection locked="0"/>
    </xf>
    <xf numFmtId="164" fontId="28" fillId="0" borderId="0" xfId="67" applyFill="1" applyBorder="1" applyAlignment="1">
      <protection locked="0"/>
    </xf>
    <xf numFmtId="176" fontId="28" fillId="0" borderId="0" xfId="57" applyFont="1" applyFill="1">
      <protection locked="0"/>
    </xf>
    <xf numFmtId="176" fontId="28" fillId="0" borderId="0" xfId="57" applyFont="1" applyFill="1" applyAlignment="1">
      <protection locked="0"/>
    </xf>
    <xf numFmtId="176" fontId="24" fillId="0" borderId="18" xfId="57" applyFont="1" applyBorder="1">
      <protection locked="0"/>
    </xf>
    <xf numFmtId="176" fontId="24" fillId="0" borderId="18" xfId="11" applyNumberFormat="1" applyFill="1" applyAlignment="1">
      <protection locked="0"/>
    </xf>
    <xf numFmtId="176" fontId="24" fillId="0" borderId="18" xfId="11" applyNumberFormat="1">
      <protection locked="0"/>
    </xf>
    <xf numFmtId="164" fontId="54" fillId="43" borderId="0" xfId="0" applyFont="1" applyFill="1" applyProtection="1"/>
    <xf numFmtId="164" fontId="0" fillId="43" borderId="0" xfId="0" applyFill="1">
      <protection locked="0"/>
    </xf>
    <xf numFmtId="164" fontId="53" fillId="0" borderId="0" xfId="0" applyFont="1" applyProtection="1"/>
    <xf numFmtId="164" fontId="53" fillId="43" borderId="0" xfId="0" applyFont="1" applyFill="1" applyProtection="1"/>
    <xf numFmtId="164" fontId="54" fillId="43" borderId="0" xfId="0" applyFont="1" applyFill="1">
      <protection locked="0"/>
    </xf>
    <xf numFmtId="164" fontId="45" fillId="0" borderId="0" xfId="0" applyFont="1">
      <protection locked="0"/>
    </xf>
    <xf numFmtId="164" fontId="55" fillId="43" borderId="0" xfId="0" quotePrefix="1" applyFont="1" applyFill="1">
      <protection locked="0"/>
    </xf>
    <xf numFmtId="164" fontId="55" fillId="43" borderId="0" xfId="0" applyFont="1" applyFill="1">
      <protection locked="0"/>
    </xf>
    <xf numFmtId="164" fontId="54" fillId="43" borderId="20" xfId="9" applyFont="1" applyFill="1">
      <protection locked="0"/>
    </xf>
    <xf numFmtId="164" fontId="0" fillId="43" borderId="20" xfId="9" applyFont="1" applyFill="1">
      <protection locked="0"/>
    </xf>
    <xf numFmtId="164" fontId="23" fillId="43" borderId="0" xfId="0" applyFont="1" applyFill="1">
      <protection locked="0"/>
    </xf>
    <xf numFmtId="164" fontId="54" fillId="44" borderId="20" xfId="9" applyFont="1" applyFill="1">
      <protection locked="0"/>
    </xf>
    <xf numFmtId="164" fontId="54" fillId="44" borderId="39" xfId="9" applyFont="1" applyFill="1" applyBorder="1">
      <protection locked="0"/>
    </xf>
    <xf numFmtId="164" fontId="54" fillId="44" borderId="0" xfId="0" applyFont="1" applyFill="1">
      <protection locked="0"/>
    </xf>
    <xf numFmtId="164" fontId="23" fillId="44" borderId="0" xfId="0" applyFont="1" applyFill="1">
      <protection locked="0"/>
    </xf>
    <xf numFmtId="164" fontId="0" fillId="44" borderId="0" xfId="0" applyFill="1">
      <protection locked="0"/>
    </xf>
    <xf numFmtId="164" fontId="54" fillId="0" borderId="0" xfId="0" applyFont="1">
      <protection locked="0"/>
    </xf>
    <xf numFmtId="164" fontId="0" fillId="43" borderId="20" xfId="9" applyFont="1" applyFill="1" applyAlignment="1">
      <alignment horizontal="center"/>
      <protection locked="0"/>
    </xf>
    <xf numFmtId="164" fontId="54" fillId="43" borderId="20" xfId="9" applyFont="1" applyFill="1" applyAlignment="1">
      <alignment horizontal="center"/>
      <protection locked="0"/>
    </xf>
    <xf numFmtId="187" fontId="36" fillId="43" borderId="20" xfId="9" applyNumberFormat="1" applyFont="1" applyFill="1">
      <protection locked="0"/>
    </xf>
    <xf numFmtId="184" fontId="24" fillId="43" borderId="20" xfId="9" applyNumberFormat="1" applyFont="1" applyFill="1">
      <protection locked="0"/>
    </xf>
    <xf numFmtId="186" fontId="0" fillId="43" borderId="20" xfId="9" applyNumberFormat="1" applyFont="1" applyFill="1">
      <protection locked="0"/>
    </xf>
    <xf numFmtId="1" fontId="54" fillId="43" borderId="20" xfId="0" applyNumberFormat="1" applyFont="1" applyFill="1" applyBorder="1">
      <protection locked="0"/>
    </xf>
    <xf numFmtId="169" fontId="54" fillId="43" borderId="20" xfId="91" applyFont="1" applyFill="1" applyBorder="1" applyAlignment="1">
      <protection locked="0"/>
    </xf>
    <xf numFmtId="169" fontId="54" fillId="43" borderId="27" xfId="9" applyNumberFormat="1" applyFont="1" applyFill="1" applyBorder="1">
      <protection locked="0"/>
    </xf>
    <xf numFmtId="169" fontId="54" fillId="43" borderId="27" xfId="91" applyFont="1" applyFill="1" applyBorder="1">
      <protection locked="0"/>
    </xf>
    <xf numFmtId="172" fontId="54" fillId="43" borderId="27" xfId="9" applyNumberFormat="1" applyFont="1" applyFill="1" applyBorder="1" applyProtection="1">
      <protection locked="0"/>
    </xf>
    <xf numFmtId="169" fontId="54" fillId="43" borderId="20" xfId="91" applyFont="1" applyFill="1" applyBorder="1">
      <protection locked="0"/>
    </xf>
    <xf numFmtId="169" fontId="0" fillId="43" borderId="20" xfId="9" applyNumberFormat="1" applyFont="1" applyFill="1" applyAlignment="1">
      <alignment horizontal="center"/>
      <protection locked="0"/>
    </xf>
    <xf numFmtId="169" fontId="54" fillId="43" borderId="20" xfId="9" applyNumberFormat="1" applyFont="1" applyFill="1">
      <protection locked="0"/>
    </xf>
    <xf numFmtId="164" fontId="47" fillId="43" borderId="18" xfId="11" applyFont="1" applyFill="1">
      <protection locked="0"/>
    </xf>
    <xf numFmtId="174" fontId="54" fillId="43" borderId="20" xfId="81" applyFont="1" applyFill="1" applyBorder="1" applyProtection="1">
      <protection locked="0"/>
    </xf>
    <xf numFmtId="175" fontId="0" fillId="0" borderId="0" xfId="61" applyFont="1">
      <protection locked="0"/>
    </xf>
    <xf numFmtId="188" fontId="54" fillId="43" borderId="20" xfId="61" applyNumberFormat="1" applyFont="1" applyFill="1" applyBorder="1">
      <protection locked="0"/>
    </xf>
    <xf numFmtId="164" fontId="47" fillId="43" borderId="19" xfId="90" applyFont="1" applyFill="1">
      <protection locked="0"/>
    </xf>
    <xf numFmtId="165" fontId="47" fillId="43" borderId="23" xfId="9" applyNumberFormat="1" applyFont="1" applyFill="1" applyBorder="1" applyAlignment="1">
      <alignment horizontal="center"/>
      <protection locked="0"/>
    </xf>
    <xf numFmtId="164" fontId="54" fillId="43" borderId="31" xfId="9" applyFont="1" applyFill="1" applyBorder="1" applyAlignment="1">
      <alignment horizontal="center"/>
      <protection locked="0"/>
    </xf>
    <xf numFmtId="165" fontId="54" fillId="43" borderId="21" xfId="67" applyNumberFormat="1" applyFont="1" applyFill="1" applyBorder="1" applyAlignment="1">
      <alignment horizontal="center"/>
      <protection locked="0"/>
    </xf>
    <xf numFmtId="164" fontId="54" fillId="43" borderId="32" xfId="9" applyFont="1" applyFill="1" applyBorder="1">
      <protection locked="0"/>
    </xf>
    <xf numFmtId="164" fontId="47" fillId="43" borderId="29" xfId="9" applyFont="1" applyFill="1" applyBorder="1">
      <protection locked="0"/>
    </xf>
    <xf numFmtId="164" fontId="47" fillId="43" borderId="6" xfId="67" applyFont="1" applyFill="1" applyBorder="1">
      <protection locked="0"/>
    </xf>
    <xf numFmtId="182" fontId="54" fillId="43" borderId="0" xfId="0" applyNumberFormat="1" applyFont="1" applyFill="1">
      <protection locked="0"/>
    </xf>
    <xf numFmtId="164" fontId="56" fillId="0" borderId="0" xfId="0" applyFont="1">
      <protection locked="0"/>
    </xf>
    <xf numFmtId="164" fontId="27" fillId="43" borderId="23" xfId="9" applyFont="1" applyFill="1" applyBorder="1" applyAlignment="1">
      <alignment horizontal="left" vertical="center"/>
      <protection locked="0"/>
    </xf>
    <xf numFmtId="164" fontId="27" fillId="43" borderId="23" xfId="9" applyFont="1" applyFill="1" applyBorder="1" applyAlignment="1">
      <alignment horizontal="right" vertical="center"/>
      <protection locked="0"/>
    </xf>
    <xf numFmtId="164" fontId="54" fillId="43" borderId="20" xfId="9" applyFont="1" applyFill="1" applyAlignment="1">
      <alignment vertical="center"/>
      <protection locked="0"/>
    </xf>
    <xf numFmtId="169" fontId="31" fillId="0" borderId="0" xfId="76" applyNumberFormat="1">
      <alignment horizontal="left" vertical="center"/>
      <protection locked="0"/>
    </xf>
    <xf numFmtId="164" fontId="0" fillId="0" borderId="0" xfId="0" applyAlignment="1">
      <alignment horizontal="left" vertical="top" wrapText="1"/>
      <protection locked="0"/>
    </xf>
  </cellXfs>
  <cellStyles count="96">
    <cellStyle name="20% - Accent1" xfId="32" builtinId="30" hidden="1"/>
    <cellStyle name="20% - Accent2" xfId="36" builtinId="34" hidden="1"/>
    <cellStyle name="20% - Accent3" xfId="40" builtinId="38" hidden="1"/>
    <cellStyle name="20% - Accent4" xfId="44" builtinId="42" hidden="1"/>
    <cellStyle name="20% - Accent5" xfId="48" builtinId="46" hidden="1"/>
    <cellStyle name="20% - Accent6" xfId="52" builtinId="50" hidden="1"/>
    <cellStyle name="40% - Accent1" xfId="33" builtinId="31" hidden="1"/>
    <cellStyle name="40% - Accent2" xfId="37" builtinId="35" hidden="1"/>
    <cellStyle name="40% - Accent3" xfId="41" builtinId="39" hidden="1"/>
    <cellStyle name="40% - Accent4" xfId="45" builtinId="43" hidden="1"/>
    <cellStyle name="40% - Accent5" xfId="49" builtinId="47" hidden="1"/>
    <cellStyle name="40% - Accent6" xfId="53" builtinId="51" hidden="1"/>
    <cellStyle name="60% - Accent1" xfId="34" builtinId="32" hidden="1"/>
    <cellStyle name="60% - Accent2" xfId="38" builtinId="36" hidden="1"/>
    <cellStyle name="60% - Accent3" xfId="42" builtinId="40" hidden="1"/>
    <cellStyle name="60% - Accent4" xfId="46" builtinId="44" hidden="1"/>
    <cellStyle name="60% - Accent5" xfId="50" builtinId="48" hidden="1"/>
    <cellStyle name="60% - Accent6" xfId="54" builtinId="52" hidden="1"/>
    <cellStyle name="Accent1" xfId="31" builtinId="29" hidden="1"/>
    <cellStyle name="Accent2" xfId="35" builtinId="33" hidden="1"/>
    <cellStyle name="Accent3" xfId="39" builtinId="37" hidden="1"/>
    <cellStyle name="Accent4" xfId="43" builtinId="41" hidden="1"/>
    <cellStyle name="Accent5" xfId="47" builtinId="45" hidden="1"/>
    <cellStyle name="Accent6" xfId="51" builtinId="49" hidden="1"/>
    <cellStyle name="Bad" xfId="20" builtinId="27" hidden="1"/>
    <cellStyle name="banner1" xfId="93" xr:uid="{FB4088DB-654A-4547-BD6C-CBA0F147172D}"/>
    <cellStyle name="banner2" xfId="89" xr:uid="{E7B4ECE3-EA71-46A2-8CE6-955A3A974F27}"/>
    <cellStyle name="banner3" xfId="62" xr:uid="{22089226-8658-496F-90EC-C4C174BEC508}"/>
    <cellStyle name="banner4" xfId="72" xr:uid="{24262E39-7AB0-4CE8-B341-0853FCB5D13C}"/>
    <cellStyle name="banner5" xfId="94" xr:uid="{1C3FA744-E8C8-4F01-A3C8-893AF4A5033E}"/>
    <cellStyle name="blank" xfId="7" xr:uid="{F98B30AC-DB1B-4A92-858E-FCA7F64DC0AD}"/>
    <cellStyle name="bps" xfId="73" xr:uid="{5DF60F78-B84A-4643-B645-F99842E904A7}"/>
    <cellStyle name="Calculation" xfId="24" builtinId="22" hidden="1"/>
    <cellStyle name="Check Cell" xfId="26" builtinId="23" hidden="1"/>
    <cellStyle name="Comma" xfId="1" builtinId="3" hidden="1" customBuiltin="1"/>
    <cellStyle name="Comma" xfId="61" xr:uid="{92EF28FB-C92F-480C-8DC8-048AF2FA861B}"/>
    <cellStyle name="Comma [0]" xfId="12" builtinId="6" hidden="1" customBuiltin="1"/>
    <cellStyle name="Comma [0]" xfId="4" xr:uid="{9C820B92-CC19-4EB0-BB23-36AA5D01F212}"/>
    <cellStyle name="Comma [1]" xfId="57" xr:uid="{2B673ED4-DC67-43F2-A61F-5F5E943F3024}"/>
    <cellStyle name="counter" xfId="92" xr:uid="{0E406E88-2D97-471E-A6EC-1246A2D40D45}"/>
    <cellStyle name="Currency" xfId="2" builtinId="4" hidden="1" customBuiltin="1"/>
    <cellStyle name="Currency [0]" xfId="13" builtinId="7" hidden="1" customBuiltin="1"/>
    <cellStyle name="date1" xfId="91" xr:uid="{327806E2-D550-4E3E-B8FB-8FC63FCD2EF1}"/>
    <cellStyle name="date2" xfId="64" xr:uid="{4A934BEC-C340-452B-8F96-891AE2F780C7}"/>
    <cellStyle name="date3" xfId="63" xr:uid="{91E09254-980B-4E6E-9838-BF2FBE9BCDFF}"/>
    <cellStyle name="days" xfId="5" xr:uid="{0EB12D9C-69E5-46F3-9CC1-031EB0EADC57}"/>
    <cellStyle name="deviant" xfId="10" xr:uid="{9BB22C28-4A6D-4799-8009-6EA2FAC8B15B}"/>
    <cellStyle name="Explanatory Text" xfId="29" builtinId="53" hidden="1"/>
    <cellStyle name="Followed Hyperlink" xfId="59" builtinId="9" hidden="1"/>
    <cellStyle name="Followed Hyperlink" xfId="69" builtinId="9" hidden="1"/>
    <cellStyle name="Followed Hyperlink" xfId="71" builtinId="9" hidden="1"/>
    <cellStyle name="Followed Hyperlink" xfId="75" builtinId="9" hidden="1"/>
    <cellStyle name="Followed Hyperlink" xfId="78" builtinId="9" hidden="1"/>
    <cellStyle name="Followed Hyperlink" xfId="80" builtinId="9" hidden="1"/>
    <cellStyle name="Followed Hyperlink" xfId="84" builtinId="9" hidden="1"/>
    <cellStyle name="Followed Hyperlink" xfId="95" builtinId="9" hidden="1"/>
    <cellStyle name="Good" xfId="19" builtinId="26" hidden="1"/>
    <cellStyle name="Heading 1" xfId="15" builtinId="16" hidden="1"/>
    <cellStyle name="Heading 2" xfId="16" builtinId="17" hidden="1"/>
    <cellStyle name="Heading 3" xfId="17" builtinId="18" hidden="1"/>
    <cellStyle name="Heading 4" xfId="18" builtinId="19" hidden="1"/>
    <cellStyle name="HeadingC" xfId="60" xr:uid="{976D8D6A-06E5-45B1-8262-4CD4751702B3}"/>
    <cellStyle name="headingL" xfId="56" xr:uid="{F3BBB29E-D4B0-4A7E-85BB-63A209B78D0F}"/>
    <cellStyle name="HeadingR" xfId="86" xr:uid="{6DC31D06-D33F-4367-9A0A-168217E89DC3}"/>
    <cellStyle name="hidden" xfId="6" xr:uid="{62122E4F-7081-4445-BB5D-0C0CEB3CCEB0}"/>
    <cellStyle name="Hyperlink" xfId="58" builtinId="8" hidden="1"/>
    <cellStyle name="Hyperlink" xfId="68" builtinId="8" hidden="1"/>
    <cellStyle name="Hyperlink" xfId="70" builtinId="8" hidden="1"/>
    <cellStyle name="Hyperlink" xfId="74" builtinId="8" hidden="1"/>
    <cellStyle name="Hyperlink" xfId="77" builtinId="8" hidden="1"/>
    <cellStyle name="Hyperlink" xfId="79" builtinId="8" hidden="1"/>
    <cellStyle name="Hyperlink" xfId="83" builtinId="8" hidden="1"/>
    <cellStyle name="Hyperlink" xfId="87" builtinId="8" hidden="1"/>
    <cellStyle name="Input" xfId="22" builtinId="20" hidden="1" customBuiltin="1"/>
    <cellStyle name="Input" xfId="67" xr:uid="{0060C070-CC04-4CF1-B251-F90022F302F0}"/>
    <cellStyle name="Linked Cell" xfId="25" builtinId="24" hidden="1"/>
    <cellStyle name="Linked Cell" xfId="65" xr:uid="{B926F154-4E3A-4A76-A9BB-C0E225E94A7A}"/>
    <cellStyle name="multiple1" xfId="88" xr:uid="{1CF671B1-7465-467E-A6E4-DCCA76DCB83A}"/>
    <cellStyle name="multiple2" xfId="8" xr:uid="{C3E941F7-E097-4FCD-95C5-079E64F215F3}"/>
    <cellStyle name="Names" xfId="66" xr:uid="{2105ACA5-386F-4C90-8814-67DFC6569E1F}"/>
    <cellStyle name="Neutral" xfId="21" builtinId="28" hidden="1"/>
    <cellStyle name="Normal" xfId="0" builtinId="0" customBuiltin="1"/>
    <cellStyle name="Note" xfId="28" builtinId="10" hidden="1"/>
    <cellStyle name="Output" xfId="23" builtinId="21" hidden="1"/>
    <cellStyle name="Percent" xfId="3" builtinId="5" customBuiltin="1"/>
    <cellStyle name="Percent0" xfId="85" xr:uid="{36E4879D-AEFF-4ADC-8DCD-F58714F2AF96}"/>
    <cellStyle name="Percent1" xfId="81" xr:uid="{2275F16C-45D7-4A72-BBBA-E6C7DC610F13}"/>
    <cellStyle name="SubTitle" xfId="76" xr:uid="{E31893A8-B2BD-4C55-9A69-07A265B06FCF}"/>
    <cellStyle name="subtotal" xfId="11" xr:uid="{4B957696-8468-49FD-99AF-4288278F0132}"/>
    <cellStyle name="Title" xfId="14" builtinId="15" hidden="1"/>
    <cellStyle name="Title" xfId="82" xr:uid="{249E5A62-8E4E-452F-8C68-28CB1601071B}"/>
    <cellStyle name="Total" xfId="30" builtinId="25" hidden="1"/>
    <cellStyle name="total" xfId="90" xr:uid="{A1CD2176-2441-4A4B-BEF4-2789E68CC97C}"/>
    <cellStyle name="Warning Text" xfId="27" builtinId="11" hidden="1"/>
    <cellStyle name="WIP" xfId="55" xr:uid="{F3A2E686-CEA1-401F-B10D-BCE937530329}"/>
    <cellStyle name="Workings" xfId="9" xr:uid="{03340C81-0691-45A7-82D7-271532E1CDBB}"/>
  </cellStyles>
  <dxfs count="2">
    <dxf>
      <font>
        <b/>
        <i val="0"/>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0000FF"/>
      <color rgb="FFFFFF99"/>
      <color rgb="FF5356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100" b="0" i="0" u="none" baseline="0">
                <a:effectLst/>
              </a:rPr>
              <a:t>Sales vs EBITDA Progression</a:t>
            </a:r>
            <a:endParaRPr lang="en-GB" sz="1100" b="0" u="none">
              <a:effectLst/>
            </a:endParaRPr>
          </a:p>
          <a:p>
            <a:pPr>
              <a:defRPr/>
            </a:pPr>
            <a:r>
              <a:rPr lang="en-GB" sz="1000" b="0" i="0" u="none" baseline="0">
                <a:effectLst/>
              </a:rPr>
              <a:t>(2018-2022)</a:t>
            </a:r>
            <a:endParaRPr lang="en-GB" sz="1000" b="0" u="none">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'Charts - A'!$D$10</c:f>
              <c:strCache>
                <c:ptCount val="1"/>
                <c:pt idx="0">
                  <c:v>Sales</c:v>
                </c:pt>
              </c:strCache>
            </c:strRef>
          </c:tx>
          <c:spPr>
            <a:ln w="28575" cap="rnd">
              <a:solidFill>
                <a:schemeClr val="accent1"/>
              </a:solidFill>
              <a:round/>
            </a:ln>
            <a:effectLst/>
          </c:spPr>
          <c:marker>
            <c:symbol val="none"/>
          </c:marker>
          <c:cat>
            <c:numRef>
              <c:f>'Charts - A'!$E$9:$I$9</c:f>
              <c:numCache>
                <c:formatCode>General"A"</c:formatCode>
                <c:ptCount val="5"/>
                <c:pt idx="0">
                  <c:v>2018</c:v>
                </c:pt>
                <c:pt idx="1">
                  <c:v>2019</c:v>
                </c:pt>
                <c:pt idx="2">
                  <c:v>2020</c:v>
                </c:pt>
                <c:pt idx="3">
                  <c:v>2021</c:v>
                </c:pt>
                <c:pt idx="4">
                  <c:v>2022</c:v>
                </c:pt>
              </c:numCache>
            </c:numRef>
          </c:cat>
          <c:val>
            <c:numRef>
              <c:f>'Charts - A'!$E$10:$I$10</c:f>
              <c:numCache>
                <c:formatCode>#,##0_);\(#,##0\);\-\-_)</c:formatCode>
                <c:ptCount val="5"/>
                <c:pt idx="0">
                  <c:v>12005769</c:v>
                </c:pt>
                <c:pt idx="1">
                  <c:v>13206346</c:v>
                </c:pt>
                <c:pt idx="2">
                  <c:v>17168250</c:v>
                </c:pt>
                <c:pt idx="3">
                  <c:v>16481520</c:v>
                </c:pt>
                <c:pt idx="4">
                  <c:v>18129672</c:v>
                </c:pt>
              </c:numCache>
            </c:numRef>
          </c:val>
          <c:smooth val="0"/>
          <c:extLst>
            <c:ext xmlns:c16="http://schemas.microsoft.com/office/drawing/2014/chart" uri="{C3380CC4-5D6E-409C-BE32-E72D297353CC}">
              <c16:uniqueId val="{00000000-F674-42F5-AF65-BC0698134812}"/>
            </c:ext>
          </c:extLst>
        </c:ser>
        <c:ser>
          <c:idx val="1"/>
          <c:order val="1"/>
          <c:tx>
            <c:strRef>
              <c:f>'Charts - A'!$D$11</c:f>
              <c:strCache>
                <c:ptCount val="1"/>
                <c:pt idx="0">
                  <c:v>EBITDA</c:v>
                </c:pt>
              </c:strCache>
            </c:strRef>
          </c:tx>
          <c:spPr>
            <a:ln w="28575" cap="rnd">
              <a:solidFill>
                <a:schemeClr val="accent2"/>
              </a:solidFill>
              <a:round/>
            </a:ln>
            <a:effectLst/>
          </c:spPr>
          <c:marker>
            <c:symbol val="none"/>
          </c:marker>
          <c:cat>
            <c:numRef>
              <c:f>'Charts - A'!$E$9:$I$9</c:f>
              <c:numCache>
                <c:formatCode>General"A"</c:formatCode>
                <c:ptCount val="5"/>
                <c:pt idx="0">
                  <c:v>2018</c:v>
                </c:pt>
                <c:pt idx="1">
                  <c:v>2019</c:v>
                </c:pt>
                <c:pt idx="2">
                  <c:v>2020</c:v>
                </c:pt>
                <c:pt idx="3">
                  <c:v>2021</c:v>
                </c:pt>
                <c:pt idx="4">
                  <c:v>2022</c:v>
                </c:pt>
              </c:numCache>
            </c:numRef>
          </c:cat>
          <c:val>
            <c:numRef>
              <c:f>'Charts - A'!$E$11:$I$11</c:f>
              <c:numCache>
                <c:formatCode>#,##0_);\(#,##0\);\-\-_)</c:formatCode>
                <c:ptCount val="5"/>
                <c:pt idx="0">
                  <c:v>6603173</c:v>
                </c:pt>
                <c:pt idx="1">
                  <c:v>6603173</c:v>
                </c:pt>
                <c:pt idx="2">
                  <c:v>8069077</c:v>
                </c:pt>
                <c:pt idx="3">
                  <c:v>9724097</c:v>
                </c:pt>
                <c:pt idx="4">
                  <c:v>13597254</c:v>
                </c:pt>
              </c:numCache>
            </c:numRef>
          </c:val>
          <c:smooth val="0"/>
          <c:extLst>
            <c:ext xmlns:c16="http://schemas.microsoft.com/office/drawing/2014/chart" uri="{C3380CC4-5D6E-409C-BE32-E72D297353CC}">
              <c16:uniqueId val="{00000001-F674-42F5-AF65-BC0698134812}"/>
            </c:ext>
          </c:extLst>
        </c:ser>
        <c:dLbls>
          <c:showLegendKey val="0"/>
          <c:showVal val="0"/>
          <c:showCatName val="0"/>
          <c:showSerName val="0"/>
          <c:showPercent val="0"/>
          <c:showBubbleSize val="0"/>
        </c:dLbls>
        <c:smooth val="0"/>
        <c:axId val="819112335"/>
        <c:axId val="819009167"/>
      </c:lineChart>
      <c:catAx>
        <c:axId val="819112335"/>
        <c:scaling>
          <c:orientation val="minMax"/>
        </c:scaling>
        <c:delete val="0"/>
        <c:axPos val="b"/>
        <c:numFmt formatCode="General&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19009167"/>
        <c:crosses val="autoZero"/>
        <c:auto val="1"/>
        <c:lblAlgn val="ctr"/>
        <c:lblOffset val="100"/>
        <c:noMultiLvlLbl val="0"/>
      </c:catAx>
      <c:valAx>
        <c:axId val="819009167"/>
        <c:scaling>
          <c:orientation val="minMax"/>
        </c:scaling>
        <c:delete val="0"/>
        <c:axPos val="l"/>
        <c:majorGridlines>
          <c:spPr>
            <a:ln w="9525" cap="flat" cmpd="sng" algn="ctr">
              <a:solidFill>
                <a:schemeClr val="tx1">
                  <a:lumMod val="15000"/>
                  <a:lumOff val="85000"/>
                </a:schemeClr>
              </a:solidFill>
              <a:round/>
            </a:ln>
            <a:effectLst/>
          </c:spPr>
        </c:majorGridlines>
        <c:numFmt formatCode="#,##0_);\(#,##0\);\-\-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19112335"/>
        <c:crosses val="autoZero"/>
        <c:crossBetween val="between"/>
        <c:dispUnits>
          <c:builtInUnit val="thousands"/>
          <c:dispUnitsLbl>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700"/>
                    <a:t>$ Thousands</a:t>
                  </a:r>
                </a:p>
              </c:rich>
            </c:tx>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Widgets Sector: Market share</a:t>
            </a:r>
          </a:p>
          <a:p>
            <a:pPr>
              <a:defRPr/>
            </a:pPr>
            <a:r>
              <a:rPr lang="en-GB"/>
              <a:t>(Sales ($MM) &amp; percentage of market)</a:t>
            </a:r>
          </a:p>
        </c:rich>
      </c:tx>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F5-4D2A-A0B3-B81DDA5972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F5-4D2A-A0B3-B81DDA5972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7F5-4D2A-A0B3-B81DDA5972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7F5-4D2A-A0B3-B81DDA59723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7F5-4D2A-A0B3-B81DDA59723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7F5-4D2A-A0B3-B81DDA597230}"/>
              </c:ext>
            </c:extLst>
          </c:dPt>
          <c:dLbls>
            <c:dLbl>
              <c:idx val="4"/>
              <c:layout>
                <c:manualLayout>
                  <c:x val="-3.3333333333333381E-2"/>
                  <c:y val="2.3148148148148147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97F5-4D2A-A0B3-B81DDA597230}"/>
                </c:ext>
              </c:extLst>
            </c:dLbl>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 A'!$C$59:$C$64</c:f>
              <c:strCache>
                <c:ptCount val="6"/>
                <c:pt idx="0">
                  <c:v>Company A</c:v>
                </c:pt>
                <c:pt idx="1">
                  <c:v>Company B</c:v>
                </c:pt>
                <c:pt idx="2">
                  <c:v>Company C</c:v>
                </c:pt>
                <c:pt idx="3">
                  <c:v>Company D</c:v>
                </c:pt>
                <c:pt idx="4">
                  <c:v>Company E</c:v>
                </c:pt>
                <c:pt idx="5">
                  <c:v>Others</c:v>
                </c:pt>
              </c:strCache>
            </c:strRef>
          </c:cat>
          <c:val>
            <c:numRef>
              <c:f>'Charts - A'!$D$59:$D$64</c:f>
              <c:numCache>
                <c:formatCode>#,##0.0_);\(#,##0.0\);\-\-_);* @_)</c:formatCode>
                <c:ptCount val="6"/>
                <c:pt idx="0">
                  <c:v>366.089</c:v>
                </c:pt>
                <c:pt idx="1">
                  <c:v>183.333</c:v>
                </c:pt>
                <c:pt idx="2">
                  <c:v>403.26900000000001</c:v>
                </c:pt>
                <c:pt idx="3">
                  <c:v>651.851</c:v>
                </c:pt>
                <c:pt idx="4">
                  <c:v>93.701999999999998</c:v>
                </c:pt>
                <c:pt idx="5">
                  <c:v>67.430000000000007</c:v>
                </c:pt>
              </c:numCache>
            </c:numRef>
          </c:val>
          <c:extLst>
            <c:ext xmlns:c16="http://schemas.microsoft.com/office/drawing/2014/chart" uri="{C3380CC4-5D6E-409C-BE32-E72D297353CC}">
              <c16:uniqueId val="{0000000C-97F5-4D2A-A0B3-B81DDA59723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Widgets Sector: Market share</a:t>
            </a:r>
          </a:p>
          <a:p>
            <a:pPr>
              <a:defRPr/>
            </a:pPr>
            <a:r>
              <a:rPr lang="en-GB"/>
              <a:t>(Percentage of sales)</a:t>
            </a:r>
          </a:p>
        </c:rich>
      </c:tx>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B2-41D7-B3C2-377B8AAAB8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B2-41D7-B3C2-377B8AAAB8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B2-41D7-B3C2-377B8AAAB83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5B2-41D7-B3C2-377B8AAAB83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5B2-41D7-B3C2-377B8AAAB83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5B2-41D7-B3C2-377B8AAAB838}"/>
              </c:ext>
            </c:extLst>
          </c:dPt>
          <c:dLbls>
            <c:dLbl>
              <c:idx val="0"/>
              <c:layout>
                <c:manualLayout>
                  <c:x val="0.18055555555555555"/>
                  <c:y val="2.314814814814814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5B2-41D7-B3C2-377B8AAAB838}"/>
                </c:ext>
              </c:extLst>
            </c:dLbl>
            <c:dLbl>
              <c:idx val="1"/>
              <c:layout>
                <c:manualLayout>
                  <c:x val="0.14722222222222223"/>
                  <c:y val="4.16666666666666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5B2-41D7-B3C2-377B8AAAB838}"/>
                </c:ext>
              </c:extLst>
            </c:dLbl>
            <c:dLbl>
              <c:idx val="2"/>
              <c:layout>
                <c:manualLayout>
                  <c:x val="0.14166666666666666"/>
                  <c:y val="6.481481481481472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5B2-41D7-B3C2-377B8AAAB838}"/>
                </c:ext>
              </c:extLst>
            </c:dLbl>
            <c:dLbl>
              <c:idx val="3"/>
              <c:layout>
                <c:manualLayout>
                  <c:x val="-9.1666666666666688E-2"/>
                  <c:y val="0.1203703703703703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5B2-41D7-B3C2-377B8AAAB838}"/>
                </c:ext>
              </c:extLst>
            </c:dLbl>
            <c:dLbl>
              <c:idx val="4"/>
              <c:layout>
                <c:manualLayout>
                  <c:x val="-0.15277777777777779"/>
                  <c:y val="-5.555555555555560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5B2-41D7-B3C2-377B8AAAB838}"/>
                </c:ext>
              </c:extLst>
            </c:dLbl>
            <c:dLbl>
              <c:idx val="5"/>
              <c:layout>
                <c:manualLayout>
                  <c:x val="0.1361111111111111"/>
                  <c:y val="-6.94444444444444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5B2-41D7-B3C2-377B8AAAB83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'Charts - A'!$C$59:$C$64</c:f>
              <c:strCache>
                <c:ptCount val="6"/>
                <c:pt idx="0">
                  <c:v>Company A</c:v>
                </c:pt>
                <c:pt idx="1">
                  <c:v>Company B</c:v>
                </c:pt>
                <c:pt idx="2">
                  <c:v>Company C</c:v>
                </c:pt>
                <c:pt idx="3">
                  <c:v>Company D</c:v>
                </c:pt>
                <c:pt idx="4">
                  <c:v>Company E</c:v>
                </c:pt>
                <c:pt idx="5">
                  <c:v>Others</c:v>
                </c:pt>
              </c:strCache>
            </c:strRef>
          </c:cat>
          <c:val>
            <c:numRef>
              <c:f>'Charts - A'!$D$59:$D$64</c:f>
              <c:numCache>
                <c:formatCode>#,##0.0_);\(#,##0.0\);\-\-_);* @_)</c:formatCode>
                <c:ptCount val="6"/>
                <c:pt idx="0">
                  <c:v>366.089</c:v>
                </c:pt>
                <c:pt idx="1">
                  <c:v>183.333</c:v>
                </c:pt>
                <c:pt idx="2">
                  <c:v>403.26900000000001</c:v>
                </c:pt>
                <c:pt idx="3">
                  <c:v>651.851</c:v>
                </c:pt>
                <c:pt idx="4">
                  <c:v>93.701999999999998</c:v>
                </c:pt>
                <c:pt idx="5">
                  <c:v>67.430000000000007</c:v>
                </c:pt>
              </c:numCache>
            </c:numRef>
          </c:val>
          <c:extLst>
            <c:ext xmlns:c16="http://schemas.microsoft.com/office/drawing/2014/chart" uri="{C3380CC4-5D6E-409C-BE32-E72D297353CC}">
              <c16:uniqueId val="{0000000C-25B2-41D7-B3C2-377B8AAAB838}"/>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200" b="0" u="none"/>
              <a:t>Sales by product range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clustered"/>
        <c:varyColors val="0"/>
        <c:ser>
          <c:idx val="0"/>
          <c:order val="0"/>
          <c:tx>
            <c:strRef>
              <c:f>'Charts - A'!$D$98</c:f>
              <c:strCache>
                <c:ptCount val="1"/>
                <c:pt idx="0">
                  <c:v>Product 1</c:v>
                </c:pt>
              </c:strCache>
            </c:strRef>
          </c:tx>
          <c:spPr>
            <a:solidFill>
              <a:schemeClr val="accent1"/>
            </a:solidFill>
            <a:ln>
              <a:noFill/>
            </a:ln>
            <a:effectLst/>
          </c:spPr>
          <c:invertIfNegative val="0"/>
          <c:cat>
            <c:numRef>
              <c:f>'Charts - A'!$E$97:$I$97</c:f>
              <c:numCache>
                <c:formatCode>General"A"</c:formatCode>
                <c:ptCount val="5"/>
                <c:pt idx="0">
                  <c:v>2018</c:v>
                </c:pt>
                <c:pt idx="1">
                  <c:v>2019</c:v>
                </c:pt>
                <c:pt idx="2">
                  <c:v>2020</c:v>
                </c:pt>
                <c:pt idx="3">
                  <c:v>2021</c:v>
                </c:pt>
                <c:pt idx="4">
                  <c:v>2022</c:v>
                </c:pt>
              </c:numCache>
            </c:numRef>
          </c:cat>
          <c:val>
            <c:numRef>
              <c:f>'Charts - A'!$E$98:$I$98</c:f>
              <c:numCache>
                <c:formatCode>#,##0_);\(#,##0\);\-\-_)</c:formatCode>
                <c:ptCount val="5"/>
                <c:pt idx="0">
                  <c:v>6002884.5</c:v>
                </c:pt>
                <c:pt idx="1">
                  <c:v>5282538.4000000004</c:v>
                </c:pt>
                <c:pt idx="2">
                  <c:v>7725712.5</c:v>
                </c:pt>
                <c:pt idx="3">
                  <c:v>10383357.6</c:v>
                </c:pt>
                <c:pt idx="4">
                  <c:v>13959847.439999999</c:v>
                </c:pt>
              </c:numCache>
            </c:numRef>
          </c:val>
          <c:extLst>
            <c:ext xmlns:c16="http://schemas.microsoft.com/office/drawing/2014/chart" uri="{C3380CC4-5D6E-409C-BE32-E72D297353CC}">
              <c16:uniqueId val="{00000000-CC8F-4A5A-AD35-83713917513D}"/>
            </c:ext>
          </c:extLst>
        </c:ser>
        <c:ser>
          <c:idx val="1"/>
          <c:order val="1"/>
          <c:tx>
            <c:strRef>
              <c:f>'Charts - A'!$D$99</c:f>
              <c:strCache>
                <c:ptCount val="1"/>
                <c:pt idx="0">
                  <c:v>Product 2</c:v>
                </c:pt>
              </c:strCache>
            </c:strRef>
          </c:tx>
          <c:spPr>
            <a:solidFill>
              <a:schemeClr val="accent2"/>
            </a:solidFill>
            <a:ln>
              <a:noFill/>
            </a:ln>
            <a:effectLst/>
          </c:spPr>
          <c:invertIfNegative val="0"/>
          <c:cat>
            <c:numRef>
              <c:f>'Charts - A'!$E$97:$I$97</c:f>
              <c:numCache>
                <c:formatCode>General"A"</c:formatCode>
                <c:ptCount val="5"/>
                <c:pt idx="0">
                  <c:v>2018</c:v>
                </c:pt>
                <c:pt idx="1">
                  <c:v>2019</c:v>
                </c:pt>
                <c:pt idx="2">
                  <c:v>2020</c:v>
                </c:pt>
                <c:pt idx="3">
                  <c:v>2021</c:v>
                </c:pt>
                <c:pt idx="4">
                  <c:v>2022</c:v>
                </c:pt>
              </c:numCache>
            </c:numRef>
          </c:cat>
          <c:val>
            <c:numRef>
              <c:f>'Charts - A'!$E$99:$I$99</c:f>
              <c:numCache>
                <c:formatCode>#,##0_);\(#,##0\);\-\-_)</c:formatCode>
                <c:ptCount val="5"/>
                <c:pt idx="0">
                  <c:v>3301586.5</c:v>
                </c:pt>
                <c:pt idx="1">
                  <c:v>2641269.2000000002</c:v>
                </c:pt>
                <c:pt idx="2">
                  <c:v>3631084.65</c:v>
                </c:pt>
                <c:pt idx="3">
                  <c:v>6126181.1100000003</c:v>
                </c:pt>
                <c:pt idx="4">
                  <c:v>10469885.58</c:v>
                </c:pt>
              </c:numCache>
            </c:numRef>
          </c:val>
          <c:extLst>
            <c:ext xmlns:c16="http://schemas.microsoft.com/office/drawing/2014/chart" uri="{C3380CC4-5D6E-409C-BE32-E72D297353CC}">
              <c16:uniqueId val="{00000001-CC8F-4A5A-AD35-83713917513D}"/>
            </c:ext>
          </c:extLst>
        </c:ser>
        <c:ser>
          <c:idx val="2"/>
          <c:order val="2"/>
          <c:tx>
            <c:strRef>
              <c:f>'Charts - A'!$D$100</c:f>
              <c:strCache>
                <c:ptCount val="1"/>
                <c:pt idx="0">
                  <c:v>Product 3</c:v>
                </c:pt>
              </c:strCache>
            </c:strRef>
          </c:tx>
          <c:spPr>
            <a:solidFill>
              <a:schemeClr val="accent3"/>
            </a:solidFill>
            <a:ln>
              <a:noFill/>
            </a:ln>
            <a:effectLst/>
          </c:spPr>
          <c:invertIfNegative val="0"/>
          <c:cat>
            <c:numRef>
              <c:f>'Charts - A'!$E$97:$I$97</c:f>
              <c:numCache>
                <c:formatCode>General"A"</c:formatCode>
                <c:ptCount val="5"/>
                <c:pt idx="0">
                  <c:v>2018</c:v>
                </c:pt>
                <c:pt idx="1">
                  <c:v>2019</c:v>
                </c:pt>
                <c:pt idx="2">
                  <c:v>2020</c:v>
                </c:pt>
                <c:pt idx="3">
                  <c:v>2021</c:v>
                </c:pt>
                <c:pt idx="4">
                  <c:v>2022</c:v>
                </c:pt>
              </c:numCache>
            </c:numRef>
          </c:cat>
          <c:val>
            <c:numRef>
              <c:f>'Charts - A'!$E$100:$I$100</c:f>
              <c:numCache>
                <c:formatCode>#,##0_);\(#,##0\);\-\-_)</c:formatCode>
                <c:ptCount val="5"/>
                <c:pt idx="0">
                  <c:v>2701298.0249999999</c:v>
                </c:pt>
                <c:pt idx="1">
                  <c:v>1901713.8240000003</c:v>
                </c:pt>
                <c:pt idx="2">
                  <c:v>3128913.5625</c:v>
                </c:pt>
                <c:pt idx="3">
                  <c:v>5887363.7592000002</c:v>
                </c:pt>
                <c:pt idx="4">
                  <c:v>9674174.2759199999</c:v>
                </c:pt>
              </c:numCache>
            </c:numRef>
          </c:val>
          <c:extLst>
            <c:ext xmlns:c16="http://schemas.microsoft.com/office/drawing/2014/chart" uri="{C3380CC4-5D6E-409C-BE32-E72D297353CC}">
              <c16:uniqueId val="{00000002-CC8F-4A5A-AD35-83713917513D}"/>
            </c:ext>
          </c:extLst>
        </c:ser>
        <c:ser>
          <c:idx val="3"/>
          <c:order val="3"/>
          <c:tx>
            <c:strRef>
              <c:f>'Charts - A'!$D$101</c:f>
              <c:strCache>
                <c:ptCount val="1"/>
                <c:pt idx="0">
                  <c:v>Product 4</c:v>
                </c:pt>
              </c:strCache>
            </c:strRef>
          </c:tx>
          <c:spPr>
            <a:solidFill>
              <a:schemeClr val="accent4"/>
            </a:solidFill>
            <a:ln>
              <a:noFill/>
            </a:ln>
            <a:effectLst/>
          </c:spPr>
          <c:invertIfNegative val="0"/>
          <c:cat>
            <c:numRef>
              <c:f>'Charts - A'!$E$97:$I$97</c:f>
              <c:numCache>
                <c:formatCode>General"A"</c:formatCode>
                <c:ptCount val="5"/>
                <c:pt idx="0">
                  <c:v>2018</c:v>
                </c:pt>
                <c:pt idx="1">
                  <c:v>2019</c:v>
                </c:pt>
                <c:pt idx="2">
                  <c:v>2020</c:v>
                </c:pt>
                <c:pt idx="3">
                  <c:v>2021</c:v>
                </c:pt>
                <c:pt idx="4">
                  <c:v>2022</c:v>
                </c:pt>
              </c:numCache>
            </c:numRef>
          </c:cat>
          <c:val>
            <c:numRef>
              <c:f>'Charts - A'!$E$101:$I$101</c:f>
              <c:numCache>
                <c:formatCode>#,##0_);\(#,##0\);\-\-_)</c:formatCode>
                <c:ptCount val="5"/>
                <c:pt idx="0">
                  <c:v>1650793.25</c:v>
                </c:pt>
                <c:pt idx="1">
                  <c:v>1056507.6800000002</c:v>
                </c:pt>
                <c:pt idx="2">
                  <c:v>1633988.0925</c:v>
                </c:pt>
                <c:pt idx="3">
                  <c:v>3859494.0993000004</c:v>
                </c:pt>
                <c:pt idx="4">
                  <c:v>8061811.8966000006</c:v>
                </c:pt>
              </c:numCache>
            </c:numRef>
          </c:val>
          <c:extLst>
            <c:ext xmlns:c16="http://schemas.microsoft.com/office/drawing/2014/chart" uri="{C3380CC4-5D6E-409C-BE32-E72D297353CC}">
              <c16:uniqueId val="{00000003-CC8F-4A5A-AD35-83713917513D}"/>
            </c:ext>
          </c:extLst>
        </c:ser>
        <c:dLbls>
          <c:showLegendKey val="0"/>
          <c:showVal val="0"/>
          <c:showCatName val="0"/>
          <c:showSerName val="0"/>
          <c:showPercent val="0"/>
          <c:showBubbleSize val="0"/>
        </c:dLbls>
        <c:gapWidth val="219"/>
        <c:overlap val="-27"/>
        <c:axId val="638813199"/>
        <c:axId val="638823599"/>
      </c:barChart>
      <c:catAx>
        <c:axId val="638813199"/>
        <c:scaling>
          <c:orientation val="minMax"/>
        </c:scaling>
        <c:delete val="0"/>
        <c:axPos val="b"/>
        <c:numFmt formatCode="General&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38823599"/>
        <c:crosses val="autoZero"/>
        <c:auto val="1"/>
        <c:lblAlgn val="ctr"/>
        <c:lblOffset val="100"/>
        <c:noMultiLvlLbl val="0"/>
      </c:catAx>
      <c:valAx>
        <c:axId val="638823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38813199"/>
        <c:crosses val="autoZero"/>
        <c:crossBetween val="between"/>
        <c:dispUnits>
          <c:builtInUnit val="millions"/>
          <c:dispUnitsLbl>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700"/>
                    <a:t>$ Millions</a:t>
                  </a:r>
                </a:p>
              </c:rich>
            </c:tx>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100" b="0" i="0" u="none" baseline="0">
                <a:effectLst/>
              </a:rPr>
              <a:t>Sales by product range</a:t>
            </a:r>
            <a:endParaRPr lang="en-GB" sz="1000" b="0" u="none">
              <a:effectLst/>
            </a:endParaRPr>
          </a:p>
          <a:p>
            <a:pPr>
              <a:defRPr/>
            </a:pPr>
            <a:r>
              <a:rPr lang="en-GB" sz="1000" b="0" i="0" u="none" baseline="0">
                <a:effectLst/>
              </a:rPr>
              <a:t>($MM)</a:t>
            </a:r>
            <a:endParaRPr lang="en-GB" sz="800" b="0" u="none">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stacked"/>
        <c:varyColors val="0"/>
        <c:ser>
          <c:idx val="0"/>
          <c:order val="0"/>
          <c:tx>
            <c:strRef>
              <c:f>'Charts - A'!$C$133</c:f>
              <c:strCache>
                <c:ptCount val="1"/>
                <c:pt idx="0">
                  <c:v>Product 1</c:v>
                </c:pt>
              </c:strCache>
            </c:strRef>
          </c:tx>
          <c:spPr>
            <a:solidFill>
              <a:schemeClr val="accent1"/>
            </a:solidFill>
            <a:ln>
              <a:noFill/>
            </a:ln>
            <a:effectLst/>
          </c:spPr>
          <c:invertIfNegative val="0"/>
          <c:cat>
            <c:numRef>
              <c:f>'Charts - A'!$D$132:$H$132</c:f>
              <c:numCache>
                <c:formatCode>General"A"</c:formatCode>
                <c:ptCount val="5"/>
                <c:pt idx="0">
                  <c:v>2018</c:v>
                </c:pt>
                <c:pt idx="1">
                  <c:v>2019</c:v>
                </c:pt>
                <c:pt idx="2">
                  <c:v>2020</c:v>
                </c:pt>
                <c:pt idx="3">
                  <c:v>2021</c:v>
                </c:pt>
                <c:pt idx="4">
                  <c:v>2022</c:v>
                </c:pt>
              </c:numCache>
            </c:numRef>
          </c:cat>
          <c:val>
            <c:numRef>
              <c:f>'Charts - A'!$D$133:$H$133</c:f>
              <c:numCache>
                <c:formatCode>#,##0_);\(#,##0\);\-\-_)</c:formatCode>
                <c:ptCount val="5"/>
                <c:pt idx="0">
                  <c:v>6002884.5</c:v>
                </c:pt>
                <c:pt idx="1">
                  <c:v>5282538.4000000004</c:v>
                </c:pt>
                <c:pt idx="2">
                  <c:v>7725712.5</c:v>
                </c:pt>
                <c:pt idx="3">
                  <c:v>10383357.6</c:v>
                </c:pt>
                <c:pt idx="4">
                  <c:v>13959847.439999999</c:v>
                </c:pt>
              </c:numCache>
            </c:numRef>
          </c:val>
          <c:extLst>
            <c:ext xmlns:c16="http://schemas.microsoft.com/office/drawing/2014/chart" uri="{C3380CC4-5D6E-409C-BE32-E72D297353CC}">
              <c16:uniqueId val="{00000000-451B-4FE5-B136-AC435615DDE9}"/>
            </c:ext>
          </c:extLst>
        </c:ser>
        <c:ser>
          <c:idx val="1"/>
          <c:order val="1"/>
          <c:tx>
            <c:strRef>
              <c:f>'Charts - A'!$C$134</c:f>
              <c:strCache>
                <c:ptCount val="1"/>
                <c:pt idx="0">
                  <c:v>Product 2</c:v>
                </c:pt>
              </c:strCache>
            </c:strRef>
          </c:tx>
          <c:spPr>
            <a:solidFill>
              <a:schemeClr val="accent2"/>
            </a:solidFill>
            <a:ln>
              <a:noFill/>
            </a:ln>
            <a:effectLst/>
          </c:spPr>
          <c:invertIfNegative val="0"/>
          <c:cat>
            <c:numRef>
              <c:f>'Charts - A'!$D$132:$H$132</c:f>
              <c:numCache>
                <c:formatCode>General"A"</c:formatCode>
                <c:ptCount val="5"/>
                <c:pt idx="0">
                  <c:v>2018</c:v>
                </c:pt>
                <c:pt idx="1">
                  <c:v>2019</c:v>
                </c:pt>
                <c:pt idx="2">
                  <c:v>2020</c:v>
                </c:pt>
                <c:pt idx="3">
                  <c:v>2021</c:v>
                </c:pt>
                <c:pt idx="4">
                  <c:v>2022</c:v>
                </c:pt>
              </c:numCache>
            </c:numRef>
          </c:cat>
          <c:val>
            <c:numRef>
              <c:f>'Charts - A'!$D$134:$H$134</c:f>
              <c:numCache>
                <c:formatCode>#,##0_);\(#,##0\);\-\-_)</c:formatCode>
                <c:ptCount val="5"/>
                <c:pt idx="0">
                  <c:v>3301586.5</c:v>
                </c:pt>
                <c:pt idx="1">
                  <c:v>2641269.2000000002</c:v>
                </c:pt>
                <c:pt idx="2">
                  <c:v>3631084.65</c:v>
                </c:pt>
                <c:pt idx="3">
                  <c:v>6126181.1100000003</c:v>
                </c:pt>
                <c:pt idx="4">
                  <c:v>10469885.58</c:v>
                </c:pt>
              </c:numCache>
            </c:numRef>
          </c:val>
          <c:extLst>
            <c:ext xmlns:c16="http://schemas.microsoft.com/office/drawing/2014/chart" uri="{C3380CC4-5D6E-409C-BE32-E72D297353CC}">
              <c16:uniqueId val="{00000001-451B-4FE5-B136-AC435615DDE9}"/>
            </c:ext>
          </c:extLst>
        </c:ser>
        <c:ser>
          <c:idx val="2"/>
          <c:order val="2"/>
          <c:tx>
            <c:strRef>
              <c:f>'Charts - A'!$C$135</c:f>
              <c:strCache>
                <c:ptCount val="1"/>
                <c:pt idx="0">
                  <c:v>Product 3</c:v>
                </c:pt>
              </c:strCache>
            </c:strRef>
          </c:tx>
          <c:spPr>
            <a:solidFill>
              <a:schemeClr val="accent3"/>
            </a:solidFill>
            <a:ln>
              <a:noFill/>
            </a:ln>
            <a:effectLst/>
          </c:spPr>
          <c:invertIfNegative val="0"/>
          <c:cat>
            <c:numRef>
              <c:f>'Charts - A'!$D$132:$H$132</c:f>
              <c:numCache>
                <c:formatCode>General"A"</c:formatCode>
                <c:ptCount val="5"/>
                <c:pt idx="0">
                  <c:v>2018</c:v>
                </c:pt>
                <c:pt idx="1">
                  <c:v>2019</c:v>
                </c:pt>
                <c:pt idx="2">
                  <c:v>2020</c:v>
                </c:pt>
                <c:pt idx="3">
                  <c:v>2021</c:v>
                </c:pt>
                <c:pt idx="4">
                  <c:v>2022</c:v>
                </c:pt>
              </c:numCache>
            </c:numRef>
          </c:cat>
          <c:val>
            <c:numRef>
              <c:f>'Charts - A'!$D$135:$H$135</c:f>
              <c:numCache>
                <c:formatCode>#,##0_);\(#,##0\);\-\-_)</c:formatCode>
                <c:ptCount val="5"/>
                <c:pt idx="0">
                  <c:v>2701298.0249999999</c:v>
                </c:pt>
                <c:pt idx="1">
                  <c:v>1901713.8240000003</c:v>
                </c:pt>
                <c:pt idx="2">
                  <c:v>3128913.5625</c:v>
                </c:pt>
                <c:pt idx="3">
                  <c:v>5887363.7592000002</c:v>
                </c:pt>
                <c:pt idx="4">
                  <c:v>9674174.2759199999</c:v>
                </c:pt>
              </c:numCache>
            </c:numRef>
          </c:val>
          <c:extLst>
            <c:ext xmlns:c16="http://schemas.microsoft.com/office/drawing/2014/chart" uri="{C3380CC4-5D6E-409C-BE32-E72D297353CC}">
              <c16:uniqueId val="{00000002-451B-4FE5-B136-AC435615DDE9}"/>
            </c:ext>
          </c:extLst>
        </c:ser>
        <c:ser>
          <c:idx val="3"/>
          <c:order val="3"/>
          <c:tx>
            <c:strRef>
              <c:f>'Charts - A'!$C$136</c:f>
              <c:strCache>
                <c:ptCount val="1"/>
                <c:pt idx="0">
                  <c:v>Product 4</c:v>
                </c:pt>
              </c:strCache>
            </c:strRef>
          </c:tx>
          <c:spPr>
            <a:solidFill>
              <a:schemeClr val="accent4"/>
            </a:solidFill>
            <a:ln>
              <a:noFill/>
            </a:ln>
            <a:effectLst/>
          </c:spPr>
          <c:invertIfNegative val="0"/>
          <c:cat>
            <c:numRef>
              <c:f>'Charts - A'!$D$132:$H$132</c:f>
              <c:numCache>
                <c:formatCode>General"A"</c:formatCode>
                <c:ptCount val="5"/>
                <c:pt idx="0">
                  <c:v>2018</c:v>
                </c:pt>
                <c:pt idx="1">
                  <c:v>2019</c:v>
                </c:pt>
                <c:pt idx="2">
                  <c:v>2020</c:v>
                </c:pt>
                <c:pt idx="3">
                  <c:v>2021</c:v>
                </c:pt>
                <c:pt idx="4">
                  <c:v>2022</c:v>
                </c:pt>
              </c:numCache>
            </c:numRef>
          </c:cat>
          <c:val>
            <c:numRef>
              <c:f>'Charts - A'!$D$136:$H$136</c:f>
              <c:numCache>
                <c:formatCode>#,##0_);\(#,##0\);\-\-_)</c:formatCode>
                <c:ptCount val="5"/>
                <c:pt idx="0">
                  <c:v>1650793.25</c:v>
                </c:pt>
                <c:pt idx="1">
                  <c:v>1056507.6800000002</c:v>
                </c:pt>
                <c:pt idx="2">
                  <c:v>1633988.0925</c:v>
                </c:pt>
                <c:pt idx="3">
                  <c:v>3859494.0993000004</c:v>
                </c:pt>
                <c:pt idx="4">
                  <c:v>8061811.8966000006</c:v>
                </c:pt>
              </c:numCache>
            </c:numRef>
          </c:val>
          <c:extLst>
            <c:ext xmlns:c16="http://schemas.microsoft.com/office/drawing/2014/chart" uri="{C3380CC4-5D6E-409C-BE32-E72D297353CC}">
              <c16:uniqueId val="{00000003-451B-4FE5-B136-AC435615DDE9}"/>
            </c:ext>
          </c:extLst>
        </c:ser>
        <c:dLbls>
          <c:showLegendKey val="0"/>
          <c:showVal val="0"/>
          <c:showCatName val="0"/>
          <c:showSerName val="0"/>
          <c:showPercent val="0"/>
          <c:showBubbleSize val="0"/>
        </c:dLbls>
        <c:gapWidth val="150"/>
        <c:overlap val="100"/>
        <c:axId val="712015023"/>
        <c:axId val="711798287"/>
      </c:barChart>
      <c:catAx>
        <c:axId val="712015023"/>
        <c:scaling>
          <c:orientation val="minMax"/>
        </c:scaling>
        <c:delete val="0"/>
        <c:axPos val="b"/>
        <c:numFmt formatCode="General&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11798287"/>
        <c:crosses val="autoZero"/>
        <c:auto val="1"/>
        <c:lblAlgn val="ctr"/>
        <c:lblOffset val="100"/>
        <c:noMultiLvlLbl val="0"/>
      </c:catAx>
      <c:valAx>
        <c:axId val="7117982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12015023"/>
        <c:crosses val="autoZero"/>
        <c:crossBetween val="between"/>
        <c:dispUnits>
          <c:builtInUnit val="million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 Millions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100" b="0" i="0" u="none" baseline="0">
                <a:effectLst/>
              </a:rPr>
              <a:t>Sales distribution by product range (%)</a:t>
            </a:r>
            <a:endParaRPr lang="en-GB" sz="800" b="0" u="none">
              <a:effectLst/>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percentStacked"/>
        <c:varyColors val="0"/>
        <c:ser>
          <c:idx val="0"/>
          <c:order val="0"/>
          <c:tx>
            <c:strRef>
              <c:f>'Charts - A'!$C$133</c:f>
              <c:strCache>
                <c:ptCount val="1"/>
                <c:pt idx="0">
                  <c:v>Product 1</c:v>
                </c:pt>
              </c:strCache>
            </c:strRef>
          </c:tx>
          <c:spPr>
            <a:solidFill>
              <a:schemeClr val="accent1"/>
            </a:solidFill>
            <a:ln>
              <a:noFill/>
            </a:ln>
            <a:effectLst/>
          </c:spPr>
          <c:invertIfNegative val="0"/>
          <c:cat>
            <c:numRef>
              <c:f>'Charts - A'!$D$132:$H$132</c:f>
              <c:numCache>
                <c:formatCode>General"A"</c:formatCode>
                <c:ptCount val="5"/>
                <c:pt idx="0">
                  <c:v>2018</c:v>
                </c:pt>
                <c:pt idx="1">
                  <c:v>2019</c:v>
                </c:pt>
                <c:pt idx="2">
                  <c:v>2020</c:v>
                </c:pt>
                <c:pt idx="3">
                  <c:v>2021</c:v>
                </c:pt>
                <c:pt idx="4">
                  <c:v>2022</c:v>
                </c:pt>
              </c:numCache>
            </c:numRef>
          </c:cat>
          <c:val>
            <c:numRef>
              <c:f>'Charts - A'!$D$133:$H$133</c:f>
              <c:numCache>
                <c:formatCode>#,##0_);\(#,##0\);\-\-_)</c:formatCode>
                <c:ptCount val="5"/>
                <c:pt idx="0">
                  <c:v>6002884.5</c:v>
                </c:pt>
                <c:pt idx="1">
                  <c:v>5282538.4000000004</c:v>
                </c:pt>
                <c:pt idx="2">
                  <c:v>7725712.5</c:v>
                </c:pt>
                <c:pt idx="3">
                  <c:v>10383357.6</c:v>
                </c:pt>
                <c:pt idx="4">
                  <c:v>13959847.439999999</c:v>
                </c:pt>
              </c:numCache>
            </c:numRef>
          </c:val>
          <c:extLst>
            <c:ext xmlns:c16="http://schemas.microsoft.com/office/drawing/2014/chart" uri="{C3380CC4-5D6E-409C-BE32-E72D297353CC}">
              <c16:uniqueId val="{00000000-D2CD-4C0E-8584-02EC1349E75A}"/>
            </c:ext>
          </c:extLst>
        </c:ser>
        <c:ser>
          <c:idx val="1"/>
          <c:order val="1"/>
          <c:tx>
            <c:strRef>
              <c:f>'Charts - A'!$C$134</c:f>
              <c:strCache>
                <c:ptCount val="1"/>
                <c:pt idx="0">
                  <c:v>Product 2</c:v>
                </c:pt>
              </c:strCache>
            </c:strRef>
          </c:tx>
          <c:spPr>
            <a:solidFill>
              <a:schemeClr val="accent2"/>
            </a:solidFill>
            <a:ln>
              <a:noFill/>
            </a:ln>
            <a:effectLst/>
          </c:spPr>
          <c:invertIfNegative val="0"/>
          <c:cat>
            <c:numRef>
              <c:f>'Charts - A'!$D$132:$H$132</c:f>
              <c:numCache>
                <c:formatCode>General"A"</c:formatCode>
                <c:ptCount val="5"/>
                <c:pt idx="0">
                  <c:v>2018</c:v>
                </c:pt>
                <c:pt idx="1">
                  <c:v>2019</c:v>
                </c:pt>
                <c:pt idx="2">
                  <c:v>2020</c:v>
                </c:pt>
                <c:pt idx="3">
                  <c:v>2021</c:v>
                </c:pt>
                <c:pt idx="4">
                  <c:v>2022</c:v>
                </c:pt>
              </c:numCache>
            </c:numRef>
          </c:cat>
          <c:val>
            <c:numRef>
              <c:f>'Charts - A'!$D$134:$H$134</c:f>
              <c:numCache>
                <c:formatCode>#,##0_);\(#,##0\);\-\-_)</c:formatCode>
                <c:ptCount val="5"/>
                <c:pt idx="0">
                  <c:v>3301586.5</c:v>
                </c:pt>
                <c:pt idx="1">
                  <c:v>2641269.2000000002</c:v>
                </c:pt>
                <c:pt idx="2">
                  <c:v>3631084.65</c:v>
                </c:pt>
                <c:pt idx="3">
                  <c:v>6126181.1100000003</c:v>
                </c:pt>
                <c:pt idx="4">
                  <c:v>10469885.58</c:v>
                </c:pt>
              </c:numCache>
            </c:numRef>
          </c:val>
          <c:extLst>
            <c:ext xmlns:c16="http://schemas.microsoft.com/office/drawing/2014/chart" uri="{C3380CC4-5D6E-409C-BE32-E72D297353CC}">
              <c16:uniqueId val="{00000001-D2CD-4C0E-8584-02EC1349E75A}"/>
            </c:ext>
          </c:extLst>
        </c:ser>
        <c:ser>
          <c:idx val="2"/>
          <c:order val="2"/>
          <c:tx>
            <c:strRef>
              <c:f>'Charts - A'!$C$135</c:f>
              <c:strCache>
                <c:ptCount val="1"/>
                <c:pt idx="0">
                  <c:v>Product 3</c:v>
                </c:pt>
              </c:strCache>
            </c:strRef>
          </c:tx>
          <c:spPr>
            <a:solidFill>
              <a:schemeClr val="accent3"/>
            </a:solidFill>
            <a:ln>
              <a:noFill/>
            </a:ln>
            <a:effectLst/>
          </c:spPr>
          <c:invertIfNegative val="0"/>
          <c:cat>
            <c:numRef>
              <c:f>'Charts - A'!$D$132:$H$132</c:f>
              <c:numCache>
                <c:formatCode>General"A"</c:formatCode>
                <c:ptCount val="5"/>
                <c:pt idx="0">
                  <c:v>2018</c:v>
                </c:pt>
                <c:pt idx="1">
                  <c:v>2019</c:v>
                </c:pt>
                <c:pt idx="2">
                  <c:v>2020</c:v>
                </c:pt>
                <c:pt idx="3">
                  <c:v>2021</c:v>
                </c:pt>
                <c:pt idx="4">
                  <c:v>2022</c:v>
                </c:pt>
              </c:numCache>
            </c:numRef>
          </c:cat>
          <c:val>
            <c:numRef>
              <c:f>'Charts - A'!$D$135:$H$135</c:f>
              <c:numCache>
                <c:formatCode>#,##0_);\(#,##0\);\-\-_)</c:formatCode>
                <c:ptCount val="5"/>
                <c:pt idx="0">
                  <c:v>2701298.0249999999</c:v>
                </c:pt>
                <c:pt idx="1">
                  <c:v>1901713.8240000003</c:v>
                </c:pt>
                <c:pt idx="2">
                  <c:v>3128913.5625</c:v>
                </c:pt>
                <c:pt idx="3">
                  <c:v>5887363.7592000002</c:v>
                </c:pt>
                <c:pt idx="4">
                  <c:v>9674174.2759199999</c:v>
                </c:pt>
              </c:numCache>
            </c:numRef>
          </c:val>
          <c:extLst>
            <c:ext xmlns:c16="http://schemas.microsoft.com/office/drawing/2014/chart" uri="{C3380CC4-5D6E-409C-BE32-E72D297353CC}">
              <c16:uniqueId val="{00000002-D2CD-4C0E-8584-02EC1349E75A}"/>
            </c:ext>
          </c:extLst>
        </c:ser>
        <c:ser>
          <c:idx val="3"/>
          <c:order val="3"/>
          <c:tx>
            <c:strRef>
              <c:f>'Charts - A'!$C$136</c:f>
              <c:strCache>
                <c:ptCount val="1"/>
                <c:pt idx="0">
                  <c:v>Product 4</c:v>
                </c:pt>
              </c:strCache>
            </c:strRef>
          </c:tx>
          <c:spPr>
            <a:solidFill>
              <a:schemeClr val="accent4"/>
            </a:solidFill>
            <a:ln>
              <a:noFill/>
            </a:ln>
            <a:effectLst/>
          </c:spPr>
          <c:invertIfNegative val="0"/>
          <c:cat>
            <c:numRef>
              <c:f>'Charts - A'!$D$132:$H$132</c:f>
              <c:numCache>
                <c:formatCode>General"A"</c:formatCode>
                <c:ptCount val="5"/>
                <c:pt idx="0">
                  <c:v>2018</c:v>
                </c:pt>
                <c:pt idx="1">
                  <c:v>2019</c:v>
                </c:pt>
                <c:pt idx="2">
                  <c:v>2020</c:v>
                </c:pt>
                <c:pt idx="3">
                  <c:v>2021</c:v>
                </c:pt>
                <c:pt idx="4">
                  <c:v>2022</c:v>
                </c:pt>
              </c:numCache>
            </c:numRef>
          </c:cat>
          <c:val>
            <c:numRef>
              <c:f>'Charts - A'!$D$136:$H$136</c:f>
              <c:numCache>
                <c:formatCode>#,##0_);\(#,##0\);\-\-_)</c:formatCode>
                <c:ptCount val="5"/>
                <c:pt idx="0">
                  <c:v>1650793.25</c:v>
                </c:pt>
                <c:pt idx="1">
                  <c:v>1056507.6800000002</c:v>
                </c:pt>
                <c:pt idx="2">
                  <c:v>1633988.0925</c:v>
                </c:pt>
                <c:pt idx="3">
                  <c:v>3859494.0993000004</c:v>
                </c:pt>
                <c:pt idx="4">
                  <c:v>8061811.8966000006</c:v>
                </c:pt>
              </c:numCache>
            </c:numRef>
          </c:val>
          <c:extLst>
            <c:ext xmlns:c16="http://schemas.microsoft.com/office/drawing/2014/chart" uri="{C3380CC4-5D6E-409C-BE32-E72D297353CC}">
              <c16:uniqueId val="{00000003-D2CD-4C0E-8584-02EC1349E75A}"/>
            </c:ext>
          </c:extLst>
        </c:ser>
        <c:dLbls>
          <c:showLegendKey val="0"/>
          <c:showVal val="0"/>
          <c:showCatName val="0"/>
          <c:showSerName val="0"/>
          <c:showPercent val="0"/>
          <c:showBubbleSize val="0"/>
        </c:dLbls>
        <c:gapWidth val="150"/>
        <c:overlap val="100"/>
        <c:axId val="711793295"/>
        <c:axId val="711802863"/>
      </c:barChart>
      <c:catAx>
        <c:axId val="711793295"/>
        <c:scaling>
          <c:orientation val="minMax"/>
        </c:scaling>
        <c:delete val="0"/>
        <c:axPos val="b"/>
        <c:numFmt formatCode="General&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11802863"/>
        <c:crosses val="autoZero"/>
        <c:auto val="1"/>
        <c:lblAlgn val="ctr"/>
        <c:lblOffset val="100"/>
        <c:noMultiLvlLbl val="0"/>
      </c:catAx>
      <c:valAx>
        <c:axId val="7118028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11793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 A'!$C$178</c:f>
          <c:strCache>
            <c:ptCount val="1"/>
            <c:pt idx="0">
              <c:v>Monthly Operating Profit/(Loss) ($MM)</c:v>
            </c:pt>
          </c:strCache>
        </c:strRef>
      </c:tx>
      <c:layout>
        <c:manualLayout>
          <c:xMode val="edge"/>
          <c:yMode val="edge"/>
          <c:x val="0.32788726651886962"/>
          <c:y val="1.5972222222222221E-2"/>
        </c:manualLayout>
      </c:layout>
      <c:overlay val="0"/>
      <c:spPr>
        <a:noFill/>
        <a:ln w="25400">
          <a:noFill/>
        </a:ln>
      </c:spPr>
      <c:txPr>
        <a:bodyPr/>
        <a:lstStyle/>
        <a:p>
          <a:pPr>
            <a:defRPr sz="1050" b="0"/>
          </a:pPr>
          <a:endParaRPr lang="en-US"/>
        </a:p>
      </c:txPr>
    </c:title>
    <c:autoTitleDeleted val="0"/>
    <c:plotArea>
      <c:layout>
        <c:manualLayout>
          <c:layoutTarget val="inner"/>
          <c:xMode val="edge"/>
          <c:yMode val="edge"/>
          <c:x val="7.4404870031258771E-2"/>
          <c:y val="0.14583363003261318"/>
          <c:w val="0.77635363540722457"/>
          <c:h val="0.76666822645716648"/>
        </c:manualLayout>
      </c:layout>
      <c:barChart>
        <c:barDir val="bar"/>
        <c:grouping val="stacked"/>
        <c:varyColors val="0"/>
        <c:ser>
          <c:idx val="0"/>
          <c:order val="0"/>
          <c:tx>
            <c:strRef>
              <c:f>'Charts - A'!$D$180</c:f>
              <c:strCache>
                <c:ptCount val="1"/>
                <c:pt idx="0">
                  <c:v>Americas</c:v>
                </c:pt>
              </c:strCache>
            </c:strRef>
          </c:tx>
          <c:spPr>
            <a:solidFill>
              <a:srgbClr val="4684EE"/>
            </a:solidFill>
            <a:ln w="25400">
              <a:noFill/>
            </a:ln>
          </c:spPr>
          <c:invertIfNegative val="0"/>
          <c:dLbls>
            <c:delete val="1"/>
          </c:dLbls>
          <c:cat>
            <c:strRef>
              <c:f>'Charts - A'!$C$181:$C$192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 - A'!$D$181:$D$192</c:f>
              <c:numCache>
                <c:formatCode>#,##0.0_);\(#,##0.0\);\-\-_);* @_)</c:formatCode>
                <c:ptCount val="12"/>
                <c:pt idx="0">
                  <c:v>8.8876257540523529</c:v>
                </c:pt>
                <c:pt idx="1">
                  <c:v>6.893472991227906</c:v>
                </c:pt>
                <c:pt idx="2">
                  <c:v>8.6109337638689567</c:v>
                </c:pt>
                <c:pt idx="3">
                  <c:v>2.4238552537401894</c:v>
                </c:pt>
                <c:pt idx="4">
                  <c:v>8.6867117576240531</c:v>
                </c:pt>
                <c:pt idx="5">
                  <c:v>3.8609888830863301</c:v>
                </c:pt>
                <c:pt idx="6">
                  <c:v>1.4348066186844655</c:v>
                </c:pt>
                <c:pt idx="7">
                  <c:v>11.761765586295933</c:v>
                </c:pt>
                <c:pt idx="8">
                  <c:v>2.358689184656706</c:v>
                </c:pt>
                <c:pt idx="9">
                  <c:v>5.7934721027945653</c:v>
                </c:pt>
                <c:pt idx="10">
                  <c:v>3.5658235629260884</c:v>
                </c:pt>
                <c:pt idx="11">
                  <c:v>8.4377681791896109</c:v>
                </c:pt>
              </c:numCache>
            </c:numRef>
          </c:val>
          <c:extLst>
            <c:ext xmlns:c16="http://schemas.microsoft.com/office/drawing/2014/chart" uri="{C3380CC4-5D6E-409C-BE32-E72D297353CC}">
              <c16:uniqueId val="{00000000-D032-4B96-958C-FD32C249414F}"/>
            </c:ext>
          </c:extLst>
        </c:ser>
        <c:ser>
          <c:idx val="1"/>
          <c:order val="1"/>
          <c:tx>
            <c:strRef>
              <c:f>'Charts - A'!$E$180</c:f>
              <c:strCache>
                <c:ptCount val="1"/>
                <c:pt idx="0">
                  <c:v>Europe</c:v>
                </c:pt>
              </c:strCache>
            </c:strRef>
          </c:tx>
          <c:spPr>
            <a:solidFill>
              <a:srgbClr val="DC3912"/>
            </a:solidFill>
            <a:ln w="25400">
              <a:noFill/>
            </a:ln>
          </c:spPr>
          <c:invertIfNegative val="0"/>
          <c:dLbls>
            <c:delete val="1"/>
          </c:dLbls>
          <c:cat>
            <c:strRef>
              <c:f>'Charts - A'!$C$181:$C$192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 - A'!$E$181:$E$192</c:f>
              <c:numCache>
                <c:formatCode>#,##0.0_);\(#,##0.0\);\-\-_);* @_)</c:formatCode>
                <c:ptCount val="12"/>
                <c:pt idx="0">
                  <c:v>9.3758515606652253</c:v>
                </c:pt>
                <c:pt idx="1">
                  <c:v>9.91901913398641</c:v>
                </c:pt>
                <c:pt idx="2">
                  <c:v>5.9601024716679216</c:v>
                </c:pt>
                <c:pt idx="3">
                  <c:v>0.84550304056984871</c:v>
                </c:pt>
                <c:pt idx="4">
                  <c:v>0.38491630384985737</c:v>
                </c:pt>
                <c:pt idx="5">
                  <c:v>8.0149419520764624</c:v>
                </c:pt>
                <c:pt idx="6">
                  <c:v>10.248667790189526</c:v>
                </c:pt>
                <c:pt idx="7">
                  <c:v>9.3495763628310744</c:v>
                </c:pt>
                <c:pt idx="8">
                  <c:v>8.9891378779564128</c:v>
                </c:pt>
                <c:pt idx="9">
                  <c:v>9.7069218792098688</c:v>
                </c:pt>
                <c:pt idx="10">
                  <c:v>2.3454090086665502</c:v>
                </c:pt>
                <c:pt idx="11">
                  <c:v>9.3352846691772591</c:v>
                </c:pt>
              </c:numCache>
            </c:numRef>
          </c:val>
          <c:extLst>
            <c:ext xmlns:c16="http://schemas.microsoft.com/office/drawing/2014/chart" uri="{C3380CC4-5D6E-409C-BE32-E72D297353CC}">
              <c16:uniqueId val="{00000001-D032-4B96-958C-FD32C249414F}"/>
            </c:ext>
          </c:extLst>
        </c:ser>
        <c:ser>
          <c:idx val="2"/>
          <c:order val="2"/>
          <c:tx>
            <c:strRef>
              <c:f>'Charts - A'!$F$180</c:f>
              <c:strCache>
                <c:ptCount val="1"/>
                <c:pt idx="0">
                  <c:v>MEA</c:v>
                </c:pt>
              </c:strCache>
            </c:strRef>
          </c:tx>
          <c:spPr>
            <a:solidFill>
              <a:srgbClr val="FF9900"/>
            </a:solidFill>
            <a:ln w="25400">
              <a:noFill/>
            </a:ln>
          </c:spPr>
          <c:invertIfNegative val="0"/>
          <c:dLbls>
            <c:delete val="1"/>
          </c:dLbls>
          <c:cat>
            <c:strRef>
              <c:f>'Charts - A'!$C$181:$C$192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 - A'!$F$181:$F$192</c:f>
              <c:numCache>
                <c:formatCode>#,##0.0_);\(#,##0.0\);\-\-_);* @_)</c:formatCode>
                <c:ptCount val="12"/>
                <c:pt idx="0">
                  <c:v>5.5172576993812772</c:v>
                </c:pt>
                <c:pt idx="1">
                  <c:v>8.0196311987977555</c:v>
                </c:pt>
                <c:pt idx="2">
                  <c:v>9.0082811181050406</c:v>
                </c:pt>
                <c:pt idx="3">
                  <c:v>0.26162290186205439</c:v>
                </c:pt>
                <c:pt idx="4">
                  <c:v>11.992669566361402</c:v>
                </c:pt>
                <c:pt idx="5">
                  <c:v>1.0053081651517983</c:v>
                </c:pt>
                <c:pt idx="6">
                  <c:v>9.6963590010360452</c:v>
                </c:pt>
                <c:pt idx="7">
                  <c:v>8.710057108624504</c:v>
                </c:pt>
                <c:pt idx="8">
                  <c:v>7.5202541194877925</c:v>
                </c:pt>
                <c:pt idx="9">
                  <c:v>7.9107049750562108</c:v>
                </c:pt>
                <c:pt idx="10">
                  <c:v>9.1769942390247117</c:v>
                </c:pt>
                <c:pt idx="11">
                  <c:v>9.443622621320797</c:v>
                </c:pt>
              </c:numCache>
            </c:numRef>
          </c:val>
          <c:extLst>
            <c:ext xmlns:c16="http://schemas.microsoft.com/office/drawing/2014/chart" uri="{C3380CC4-5D6E-409C-BE32-E72D297353CC}">
              <c16:uniqueId val="{00000002-D032-4B96-958C-FD32C249414F}"/>
            </c:ext>
          </c:extLst>
        </c:ser>
        <c:ser>
          <c:idx val="3"/>
          <c:order val="3"/>
          <c:tx>
            <c:strRef>
              <c:f>'Charts - A'!$G$180</c:f>
              <c:strCache>
                <c:ptCount val="1"/>
                <c:pt idx="0">
                  <c:v>Asia</c:v>
                </c:pt>
              </c:strCache>
            </c:strRef>
          </c:tx>
          <c:spPr>
            <a:solidFill>
              <a:srgbClr val="008000"/>
            </a:solidFill>
            <a:ln w="25400">
              <a:noFill/>
            </a:ln>
          </c:spPr>
          <c:invertIfNegative val="0"/>
          <c:dLbls>
            <c:delete val="1"/>
          </c:dLbls>
          <c:cat>
            <c:strRef>
              <c:f>'Charts - A'!$C$181:$C$192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 - A'!$G$181:$G$192</c:f>
              <c:numCache>
                <c:formatCode>#,##0.0_);\(#,##0.0\);\-\-_);* @_)</c:formatCode>
                <c:ptCount val="12"/>
                <c:pt idx="0">
                  <c:v>6.2499851704271769</c:v>
                </c:pt>
                <c:pt idx="1">
                  <c:v>4.0680314261800232</c:v>
                </c:pt>
                <c:pt idx="2">
                  <c:v>7.4387354545436324</c:v>
                </c:pt>
                <c:pt idx="3">
                  <c:v>2.070632041056542</c:v>
                </c:pt>
                <c:pt idx="4">
                  <c:v>8.2135351219687873</c:v>
                </c:pt>
                <c:pt idx="5">
                  <c:v>1.6105941681661329</c:v>
                </c:pt>
                <c:pt idx="6">
                  <c:v>10.057712938665038</c:v>
                </c:pt>
                <c:pt idx="7">
                  <c:v>8.2083750937336752</c:v>
                </c:pt>
                <c:pt idx="8">
                  <c:v>4.4822521193414833</c:v>
                </c:pt>
                <c:pt idx="9">
                  <c:v>6.5475198129160335</c:v>
                </c:pt>
                <c:pt idx="10">
                  <c:v>1.3663298796340406</c:v>
                </c:pt>
                <c:pt idx="11">
                  <c:v>4.3755344423964626</c:v>
                </c:pt>
              </c:numCache>
            </c:numRef>
          </c:val>
          <c:extLst>
            <c:ext xmlns:c16="http://schemas.microsoft.com/office/drawing/2014/chart" uri="{C3380CC4-5D6E-409C-BE32-E72D297353CC}">
              <c16:uniqueId val="{00000003-D032-4B96-958C-FD32C249414F}"/>
            </c:ext>
          </c:extLst>
        </c:ser>
        <c:dLbls>
          <c:showLegendKey val="0"/>
          <c:showVal val="1"/>
          <c:showCatName val="0"/>
          <c:showSerName val="0"/>
          <c:showPercent val="0"/>
          <c:showBubbleSize val="0"/>
        </c:dLbls>
        <c:gapWidth val="100"/>
        <c:overlap val="100"/>
        <c:axId val="1294838208"/>
        <c:axId val="1"/>
      </c:barChart>
      <c:catAx>
        <c:axId val="1294838208"/>
        <c:scaling>
          <c:orientation val="minMax"/>
        </c:scaling>
        <c:delete val="0"/>
        <c:axPos val="l"/>
        <c:numFmt formatCode="General" sourceLinked="1"/>
        <c:majorTickMark val="out"/>
        <c:minorTickMark val="none"/>
        <c:tickLblPos val="nextTo"/>
        <c:spPr>
          <a:ln w="3175">
            <a:solidFill>
              <a:srgbClr val="333333"/>
            </a:solidFill>
            <a:prstDash val="solid"/>
          </a:ln>
        </c:spPr>
        <c:txPr>
          <a:bodyPr rot="0" vert="horz"/>
          <a:lstStyle/>
          <a:p>
            <a:pPr>
              <a:defRPr/>
            </a:pPr>
            <a:endParaRPr lang="en-US"/>
          </a:p>
        </c:txPr>
        <c:crossAx val="1"/>
        <c:crosses val="autoZero"/>
        <c:auto val="1"/>
        <c:lblAlgn val="ctr"/>
        <c:lblOffset val="100"/>
        <c:tickLblSkip val="1"/>
        <c:tickMarkSkip val="1"/>
        <c:noMultiLvlLbl val="0"/>
      </c:catAx>
      <c:valAx>
        <c:axId val="1"/>
        <c:scaling>
          <c:orientation val="minMax"/>
        </c:scaling>
        <c:delete val="0"/>
        <c:axPos val="b"/>
        <c:majorGridlines>
          <c:spPr>
            <a:ln w="3175">
              <a:solidFill>
                <a:srgbClr val="C0C0C0"/>
              </a:solidFill>
              <a:prstDash val="solid"/>
            </a:ln>
          </c:spPr>
        </c:majorGridlines>
        <c:numFmt formatCode="0;0;;" sourceLinked="0"/>
        <c:majorTickMark val="out"/>
        <c:minorTickMark val="none"/>
        <c:tickLblPos val="nextTo"/>
        <c:spPr>
          <a:ln w="6350">
            <a:noFill/>
          </a:ln>
        </c:spPr>
        <c:txPr>
          <a:bodyPr rot="0" vert="horz"/>
          <a:lstStyle/>
          <a:p>
            <a:pPr>
              <a:defRPr/>
            </a:pPr>
            <a:endParaRPr lang="en-US"/>
          </a:p>
        </c:txPr>
        <c:crossAx val="1294838208"/>
        <c:crosses val="autoZero"/>
        <c:crossBetween val="between"/>
      </c:valAx>
      <c:spPr>
        <a:noFill/>
        <a:ln w="25400">
          <a:noFill/>
        </a:ln>
      </c:spPr>
    </c:plotArea>
    <c:legend>
      <c:legendPos val="r"/>
      <c:overlay val="0"/>
      <c:spPr>
        <a:noFill/>
        <a:ln w="25400">
          <a:noFill/>
        </a:ln>
      </c:spPr>
    </c:legend>
    <c:plotVisOnly val="1"/>
    <c:dispBlanksAs val="gap"/>
    <c:showDLblsOverMax val="0"/>
  </c:chart>
  <c:spPr>
    <a:solidFill>
      <a:srgbClr val="FFFFFF"/>
    </a:solidFill>
    <a:ln w="6350">
      <a:solidFill>
        <a:schemeClr val="bg1">
          <a:lumMod val="75000"/>
        </a:schemeClr>
      </a:solidFill>
    </a:ln>
  </c:spPr>
  <c:txPr>
    <a:bodyPr/>
    <a:lstStyle/>
    <a:p>
      <a:pPr>
        <a:defRPr sz="1000" b="0" i="0" u="none" strike="noStrike" baseline="0">
          <a:solidFill>
            <a:srgbClr val="333333"/>
          </a:solidFill>
          <a:latin typeface="Arial" panose="020B0604020202020204" pitchFamily="34" charset="0"/>
          <a:ea typeface="Trebuchet MS"/>
          <a:cs typeface="Arial" panose="020B0604020202020204" pitchFamily="34" charset="0"/>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 A'!$E$249</c:f>
          <c:strCache>
            <c:ptCount val="1"/>
            <c:pt idx="0">
              <c:v>Net Revenue vs Units Sold</c:v>
            </c:pt>
          </c:strCache>
        </c:strRef>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clustered"/>
        <c:varyColors val="0"/>
        <c:ser>
          <c:idx val="0"/>
          <c:order val="0"/>
          <c:tx>
            <c:strRef>
              <c:f>'Charts - A'!$D$232</c:f>
              <c:strCache>
                <c:ptCount val="1"/>
                <c:pt idx="0">
                  <c:v>Sales Volume (000's units)</c:v>
                </c:pt>
              </c:strCache>
            </c:strRef>
          </c:tx>
          <c:spPr>
            <a:solidFill>
              <a:schemeClr val="accent1"/>
            </a:solidFill>
            <a:ln>
              <a:noFill/>
            </a:ln>
            <a:effectLst/>
          </c:spPr>
          <c:invertIfNegative val="0"/>
          <c:cat>
            <c:numRef>
              <c:f>'Charts - A'!$F$230:$M$230</c:f>
              <c:numCache>
                <c:formatCode>General"A"</c:formatCode>
                <c:ptCount val="8"/>
                <c:pt idx="0">
                  <c:v>2015</c:v>
                </c:pt>
                <c:pt idx="1">
                  <c:v>2016</c:v>
                </c:pt>
                <c:pt idx="2">
                  <c:v>2017</c:v>
                </c:pt>
                <c:pt idx="3">
                  <c:v>2018</c:v>
                </c:pt>
                <c:pt idx="4">
                  <c:v>2019</c:v>
                </c:pt>
                <c:pt idx="5">
                  <c:v>2020</c:v>
                </c:pt>
                <c:pt idx="6">
                  <c:v>2021</c:v>
                </c:pt>
                <c:pt idx="7">
                  <c:v>2022</c:v>
                </c:pt>
              </c:numCache>
            </c:numRef>
          </c:cat>
          <c:val>
            <c:numRef>
              <c:f>'Charts - A'!$F$232:$M$232</c:f>
              <c:numCache>
                <c:formatCode>#,##0.0_);\(#,##0.0\);\-\-_);* @_)</c:formatCode>
                <c:ptCount val="8"/>
                <c:pt idx="0">
                  <c:v>301.89999999999998</c:v>
                </c:pt>
                <c:pt idx="1">
                  <c:v>327.5</c:v>
                </c:pt>
                <c:pt idx="2">
                  <c:v>344.45020448130867</c:v>
                </c:pt>
                <c:pt idx="3">
                  <c:v>361.67271470537412</c:v>
                </c:pt>
                <c:pt idx="4">
                  <c:v>376.13962329358912</c:v>
                </c:pt>
                <c:pt idx="5">
                  <c:v>391.1852082253327</c:v>
                </c:pt>
                <c:pt idx="6">
                  <c:v>406.83261655434603</c:v>
                </c:pt>
                <c:pt idx="7">
                  <c:v>420</c:v>
                </c:pt>
              </c:numCache>
            </c:numRef>
          </c:val>
          <c:extLst>
            <c:ext xmlns:c16="http://schemas.microsoft.com/office/drawing/2014/chart" uri="{C3380CC4-5D6E-409C-BE32-E72D297353CC}">
              <c16:uniqueId val="{00000000-8283-4C5C-956E-D15EC2394FFB}"/>
            </c:ext>
          </c:extLst>
        </c:ser>
        <c:dLbls>
          <c:showLegendKey val="0"/>
          <c:showVal val="0"/>
          <c:showCatName val="0"/>
          <c:showSerName val="0"/>
          <c:showPercent val="0"/>
          <c:showBubbleSize val="0"/>
        </c:dLbls>
        <c:gapWidth val="100"/>
        <c:overlap val="-27"/>
        <c:axId val="1730373904"/>
        <c:axId val="1730339792"/>
      </c:barChart>
      <c:lineChart>
        <c:grouping val="standard"/>
        <c:varyColors val="0"/>
        <c:ser>
          <c:idx val="1"/>
          <c:order val="1"/>
          <c:tx>
            <c:strRef>
              <c:f>'Charts - A'!$D$236</c:f>
              <c:strCache>
                <c:ptCount val="1"/>
                <c:pt idx="0">
                  <c:v>Net Revenue</c:v>
                </c:pt>
              </c:strCache>
            </c:strRef>
          </c:tx>
          <c:spPr>
            <a:ln w="28575" cap="rnd">
              <a:solidFill>
                <a:srgbClr val="FF9900"/>
              </a:solidFill>
              <a:round/>
            </a:ln>
            <a:effectLst/>
          </c:spPr>
          <c:marker>
            <c:symbol val="none"/>
          </c:marker>
          <c:cat>
            <c:numRef>
              <c:f>'Charts - A'!$F$230:$M$230</c:f>
              <c:numCache>
                <c:formatCode>General"A"</c:formatCode>
                <c:ptCount val="8"/>
                <c:pt idx="0">
                  <c:v>2015</c:v>
                </c:pt>
                <c:pt idx="1">
                  <c:v>2016</c:v>
                </c:pt>
                <c:pt idx="2">
                  <c:v>2017</c:v>
                </c:pt>
                <c:pt idx="3">
                  <c:v>2018</c:v>
                </c:pt>
                <c:pt idx="4">
                  <c:v>2019</c:v>
                </c:pt>
                <c:pt idx="5">
                  <c:v>2020</c:v>
                </c:pt>
                <c:pt idx="6">
                  <c:v>2021</c:v>
                </c:pt>
                <c:pt idx="7">
                  <c:v>2022</c:v>
                </c:pt>
              </c:numCache>
            </c:numRef>
          </c:cat>
          <c:val>
            <c:numRef>
              <c:f>'Charts - A'!$F$236:$M$236</c:f>
              <c:numCache>
                <c:formatCode>#,##0.0_);\(#,##0.0\);\-\-_);* @_)</c:formatCode>
                <c:ptCount val="8"/>
                <c:pt idx="0">
                  <c:v>276.09999999999997</c:v>
                </c:pt>
                <c:pt idx="1">
                  <c:v>302</c:v>
                </c:pt>
                <c:pt idx="2">
                  <c:v>273.59999999999997</c:v>
                </c:pt>
                <c:pt idx="3">
                  <c:v>326.22878866424742</c:v>
                </c:pt>
                <c:pt idx="4">
                  <c:v>311.83479329531713</c:v>
                </c:pt>
                <c:pt idx="5">
                  <c:v>364.24068403093838</c:v>
                </c:pt>
                <c:pt idx="6">
                  <c:v>369.71883104668825</c:v>
                </c:pt>
                <c:pt idx="7">
                  <c:v>361.82712950999996</c:v>
                </c:pt>
              </c:numCache>
            </c:numRef>
          </c:val>
          <c:smooth val="0"/>
          <c:extLst>
            <c:ext xmlns:c16="http://schemas.microsoft.com/office/drawing/2014/chart" uri="{C3380CC4-5D6E-409C-BE32-E72D297353CC}">
              <c16:uniqueId val="{00000001-8283-4C5C-956E-D15EC2394FFB}"/>
            </c:ext>
          </c:extLst>
        </c:ser>
        <c:dLbls>
          <c:showLegendKey val="0"/>
          <c:showVal val="0"/>
          <c:showCatName val="0"/>
          <c:showSerName val="0"/>
          <c:showPercent val="0"/>
          <c:showBubbleSize val="0"/>
        </c:dLbls>
        <c:marker val="1"/>
        <c:smooth val="0"/>
        <c:axId val="1730347696"/>
        <c:axId val="1730351024"/>
      </c:lineChart>
      <c:catAx>
        <c:axId val="1730347696"/>
        <c:scaling>
          <c:orientation val="minMax"/>
        </c:scaling>
        <c:delete val="0"/>
        <c:axPos val="b"/>
        <c:numFmt formatCode="General&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30351024"/>
        <c:crosses val="autoZero"/>
        <c:auto val="1"/>
        <c:lblAlgn val="ctr"/>
        <c:lblOffset val="100"/>
        <c:noMultiLvlLbl val="0"/>
      </c:catAx>
      <c:valAx>
        <c:axId val="173035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800"/>
                  <a:t>Revenue</a:t>
                </a:r>
                <a:r>
                  <a:rPr lang="en-GB" sz="800" baseline="0"/>
                  <a:t> (£MM)</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_);\(#,##0.0\);\-\-_);* @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30347696"/>
        <c:crosses val="autoZero"/>
        <c:crossBetween val="between"/>
      </c:valAx>
      <c:valAx>
        <c:axId val="1730339792"/>
        <c:scaling>
          <c:orientation val="minMax"/>
        </c:scaling>
        <c:delete val="0"/>
        <c:axPos val="r"/>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800" baseline="0"/>
                  <a:t>Units ('000)</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0_);\(#,##0.0\);\-\-_);* @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30373904"/>
        <c:crosses val="max"/>
        <c:crossBetween val="between"/>
      </c:valAx>
      <c:catAx>
        <c:axId val="1730373904"/>
        <c:scaling>
          <c:orientation val="minMax"/>
        </c:scaling>
        <c:delete val="1"/>
        <c:axPos val="b"/>
        <c:numFmt formatCode="General&quot;A&quot;" sourceLinked="1"/>
        <c:majorTickMark val="out"/>
        <c:minorTickMark val="none"/>
        <c:tickLblPos val="nextTo"/>
        <c:crossAx val="17303397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100" b="0" u="none"/>
              <a:t>Sales vs EBITDA Progression</a:t>
            </a:r>
          </a:p>
          <a:p>
            <a:pPr>
              <a:defRPr/>
            </a:pPr>
            <a:r>
              <a:rPr lang="en-GB" sz="1000" b="0" u="none"/>
              <a:t>(2018-2022)</a:t>
            </a:r>
            <a:endParaRPr lang="en-GB" sz="1100" b="0" u="none"/>
          </a:p>
        </c:rich>
      </c:tx>
      <c:layout>
        <c:manualLayout>
          <c:xMode val="edge"/>
          <c:yMode val="edge"/>
          <c:x val="0.293840113735783"/>
          <c:y val="2.593192427469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areaChart>
        <c:grouping val="standard"/>
        <c:varyColors val="0"/>
        <c:ser>
          <c:idx val="0"/>
          <c:order val="0"/>
          <c:tx>
            <c:strRef>
              <c:f>'Charts - A'!$D$10</c:f>
              <c:strCache>
                <c:ptCount val="1"/>
                <c:pt idx="0">
                  <c:v>Sales</c:v>
                </c:pt>
              </c:strCache>
            </c:strRef>
          </c:tx>
          <c:spPr>
            <a:solidFill>
              <a:schemeClr val="accent1"/>
            </a:solidFill>
            <a:ln>
              <a:noFill/>
            </a:ln>
            <a:effectLst/>
          </c:spPr>
          <c:cat>
            <c:numRef>
              <c:f>'Charts - A'!$E$9:$I$9</c:f>
              <c:numCache>
                <c:formatCode>General"A"</c:formatCode>
                <c:ptCount val="5"/>
                <c:pt idx="0">
                  <c:v>2018</c:v>
                </c:pt>
                <c:pt idx="1">
                  <c:v>2019</c:v>
                </c:pt>
                <c:pt idx="2">
                  <c:v>2020</c:v>
                </c:pt>
                <c:pt idx="3">
                  <c:v>2021</c:v>
                </c:pt>
                <c:pt idx="4">
                  <c:v>2022</c:v>
                </c:pt>
              </c:numCache>
            </c:numRef>
          </c:cat>
          <c:val>
            <c:numRef>
              <c:f>'Charts - A'!$E$10:$I$10</c:f>
              <c:numCache>
                <c:formatCode>#,##0_);\(#,##0\);\-\-_)</c:formatCode>
                <c:ptCount val="5"/>
                <c:pt idx="0">
                  <c:v>12005769</c:v>
                </c:pt>
                <c:pt idx="1">
                  <c:v>13206346</c:v>
                </c:pt>
                <c:pt idx="2">
                  <c:v>17168250</c:v>
                </c:pt>
                <c:pt idx="3">
                  <c:v>16481520</c:v>
                </c:pt>
                <c:pt idx="4">
                  <c:v>18129672</c:v>
                </c:pt>
              </c:numCache>
            </c:numRef>
          </c:val>
          <c:extLst>
            <c:ext xmlns:c16="http://schemas.microsoft.com/office/drawing/2014/chart" uri="{C3380CC4-5D6E-409C-BE32-E72D297353CC}">
              <c16:uniqueId val="{00000000-9E2E-41D6-8DD6-5BFBA0A25F6F}"/>
            </c:ext>
          </c:extLst>
        </c:ser>
        <c:ser>
          <c:idx val="1"/>
          <c:order val="1"/>
          <c:tx>
            <c:strRef>
              <c:f>'Charts - A'!$D$11</c:f>
              <c:strCache>
                <c:ptCount val="1"/>
                <c:pt idx="0">
                  <c:v>EBITDA</c:v>
                </c:pt>
              </c:strCache>
            </c:strRef>
          </c:tx>
          <c:spPr>
            <a:solidFill>
              <a:schemeClr val="accent2"/>
            </a:solidFill>
            <a:ln>
              <a:noFill/>
            </a:ln>
            <a:effectLst/>
          </c:spPr>
          <c:cat>
            <c:numRef>
              <c:f>'Charts - A'!$E$9:$I$9</c:f>
              <c:numCache>
                <c:formatCode>General"A"</c:formatCode>
                <c:ptCount val="5"/>
                <c:pt idx="0">
                  <c:v>2018</c:v>
                </c:pt>
                <c:pt idx="1">
                  <c:v>2019</c:v>
                </c:pt>
                <c:pt idx="2">
                  <c:v>2020</c:v>
                </c:pt>
                <c:pt idx="3">
                  <c:v>2021</c:v>
                </c:pt>
                <c:pt idx="4">
                  <c:v>2022</c:v>
                </c:pt>
              </c:numCache>
            </c:numRef>
          </c:cat>
          <c:val>
            <c:numRef>
              <c:f>'Charts - A'!$E$11:$I$11</c:f>
              <c:numCache>
                <c:formatCode>#,##0_);\(#,##0\);\-\-_)</c:formatCode>
                <c:ptCount val="5"/>
                <c:pt idx="0">
                  <c:v>6603173</c:v>
                </c:pt>
                <c:pt idx="1">
                  <c:v>6603173</c:v>
                </c:pt>
                <c:pt idx="2">
                  <c:v>8069077</c:v>
                </c:pt>
                <c:pt idx="3">
                  <c:v>9724097</c:v>
                </c:pt>
                <c:pt idx="4">
                  <c:v>13597254</c:v>
                </c:pt>
              </c:numCache>
            </c:numRef>
          </c:val>
          <c:extLst>
            <c:ext xmlns:c16="http://schemas.microsoft.com/office/drawing/2014/chart" uri="{C3380CC4-5D6E-409C-BE32-E72D297353CC}">
              <c16:uniqueId val="{00000001-9E2E-41D6-8DD6-5BFBA0A25F6F}"/>
            </c:ext>
          </c:extLst>
        </c:ser>
        <c:dLbls>
          <c:showLegendKey val="0"/>
          <c:showVal val="0"/>
          <c:showCatName val="0"/>
          <c:showSerName val="0"/>
          <c:showPercent val="0"/>
          <c:showBubbleSize val="0"/>
        </c:dLbls>
        <c:axId val="819049519"/>
        <c:axId val="819054927"/>
      </c:areaChart>
      <c:catAx>
        <c:axId val="819049519"/>
        <c:scaling>
          <c:orientation val="minMax"/>
        </c:scaling>
        <c:delete val="0"/>
        <c:axPos val="b"/>
        <c:numFmt formatCode="General&quot;A&quot;"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19054927"/>
        <c:crosses val="autoZero"/>
        <c:auto val="1"/>
        <c:lblAlgn val="ctr"/>
        <c:lblOffset val="100"/>
        <c:noMultiLvlLbl val="0"/>
      </c:catAx>
      <c:valAx>
        <c:axId val="819054927"/>
        <c:scaling>
          <c:orientation val="minMax"/>
        </c:scaling>
        <c:delete val="0"/>
        <c:axPos val="l"/>
        <c:majorGridlines>
          <c:spPr>
            <a:ln w="9525" cap="flat" cmpd="sng" algn="ctr">
              <a:solidFill>
                <a:schemeClr val="tx1">
                  <a:lumMod val="15000"/>
                  <a:lumOff val="85000"/>
                </a:schemeClr>
              </a:solidFill>
              <a:round/>
            </a:ln>
            <a:effectLst/>
          </c:spPr>
        </c:majorGridlines>
        <c:numFmt formatCode="#,##0_);\(#,##0\);\-\-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19049519"/>
        <c:crosses val="autoZero"/>
        <c:crossBetween val="midCat"/>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 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5.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png"/><Relationship Id="rId5" Type="http://schemas.openxmlformats.org/officeDocument/2006/relationships/chart" Target="../charts/chart5.xml"/><Relationship Id="rId15" Type="http://schemas.openxmlformats.org/officeDocument/2006/relationships/image" Target="../media/image7.png"/><Relationship Id="rId10" Type="http://schemas.openxmlformats.org/officeDocument/2006/relationships/image" Target="../media/image2.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9</xdr:col>
      <xdr:colOff>369570</xdr:colOff>
      <xdr:row>0</xdr:row>
      <xdr:rowOff>114303</xdr:rowOff>
    </xdr:from>
    <xdr:to>
      <xdr:col>12</xdr:col>
      <xdr:colOff>358140</xdr:colOff>
      <xdr:row>2</xdr:row>
      <xdr:rowOff>68431</xdr:rowOff>
    </xdr:to>
    <xdr:pic>
      <xdr:nvPicPr>
        <xdr:cNvPr id="2" name="Picture 1">
          <a:extLst>
            <a:ext uri="{FF2B5EF4-FFF2-40B4-BE49-F238E27FC236}">
              <a16:creationId xmlns:a16="http://schemas.microsoft.com/office/drawing/2014/main" id="{5C661108-DA04-41C5-BCC6-9334CEB701A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75910" y="114303"/>
          <a:ext cx="1657350" cy="3503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392430</xdr:colOff>
      <xdr:row>71</xdr:row>
      <xdr:rowOff>72390</xdr:rowOff>
    </xdr:from>
    <xdr:to>
      <xdr:col>17</xdr:col>
      <xdr:colOff>134124</xdr:colOff>
      <xdr:row>86</xdr:row>
      <xdr:rowOff>128991</xdr:rowOff>
    </xdr:to>
    <xdr:pic>
      <xdr:nvPicPr>
        <xdr:cNvPr id="21" name="Picture 20">
          <a:extLst>
            <a:ext uri="{FF2B5EF4-FFF2-40B4-BE49-F238E27FC236}">
              <a16:creationId xmlns:a16="http://schemas.microsoft.com/office/drawing/2014/main" id="{263081DB-93A7-F2B0-ACA7-949427CBFF86}"/>
            </a:ext>
          </a:extLst>
        </xdr:cNvPr>
        <xdr:cNvPicPr>
          <a:picLocks noChangeAspect="1"/>
        </xdr:cNvPicPr>
      </xdr:nvPicPr>
      <xdr:blipFill>
        <a:blip xmlns:r="http://schemas.openxmlformats.org/officeDocument/2006/relationships" r:embed="rId1"/>
        <a:stretch>
          <a:fillRect/>
        </a:stretch>
      </xdr:blipFill>
      <xdr:spPr>
        <a:xfrm>
          <a:off x="2644140" y="11266170"/>
          <a:ext cx="8931414" cy="2456901"/>
        </a:xfrm>
        <a:prstGeom prst="rect">
          <a:avLst/>
        </a:prstGeom>
      </xdr:spPr>
    </xdr:pic>
    <xdr:clientData/>
  </xdr:twoCellAnchor>
  <xdr:twoCellAnchor editAs="oneCell">
    <xdr:from>
      <xdr:col>2</xdr:col>
      <xdr:colOff>53340</xdr:colOff>
      <xdr:row>31</xdr:row>
      <xdr:rowOff>19050</xdr:rowOff>
    </xdr:from>
    <xdr:to>
      <xdr:col>17</xdr:col>
      <xdr:colOff>80977</xdr:colOff>
      <xdr:row>49</xdr:row>
      <xdr:rowOff>28444</xdr:rowOff>
    </xdr:to>
    <xdr:pic>
      <xdr:nvPicPr>
        <xdr:cNvPr id="24" name="Picture 23">
          <a:extLst>
            <a:ext uri="{FF2B5EF4-FFF2-40B4-BE49-F238E27FC236}">
              <a16:creationId xmlns:a16="http://schemas.microsoft.com/office/drawing/2014/main" id="{4BC9EFDF-AAB6-8F9C-EF35-F44DC99B868E}"/>
            </a:ext>
          </a:extLst>
        </xdr:cNvPr>
        <xdr:cNvPicPr>
          <a:picLocks noChangeAspect="1"/>
        </xdr:cNvPicPr>
      </xdr:nvPicPr>
      <xdr:blipFill>
        <a:blip xmlns:r="http://schemas.openxmlformats.org/officeDocument/2006/relationships" r:embed="rId2"/>
        <a:stretch>
          <a:fillRect/>
        </a:stretch>
      </xdr:blipFill>
      <xdr:spPr>
        <a:xfrm>
          <a:off x="365760" y="4812030"/>
          <a:ext cx="11156647" cy="2889754"/>
        </a:xfrm>
        <a:prstGeom prst="rect">
          <a:avLst/>
        </a:prstGeom>
      </xdr:spPr>
    </xdr:pic>
    <xdr:clientData/>
  </xdr:twoCellAnchor>
  <xdr:twoCellAnchor editAs="oneCell">
    <xdr:from>
      <xdr:col>9</xdr:col>
      <xdr:colOff>198120</xdr:colOff>
      <xdr:row>102</xdr:row>
      <xdr:rowOff>156210</xdr:rowOff>
    </xdr:from>
    <xdr:to>
      <xdr:col>17</xdr:col>
      <xdr:colOff>504930</xdr:colOff>
      <xdr:row>124</xdr:row>
      <xdr:rowOff>13247</xdr:rowOff>
    </xdr:to>
    <xdr:pic>
      <xdr:nvPicPr>
        <xdr:cNvPr id="27" name="Picture 26">
          <a:extLst>
            <a:ext uri="{FF2B5EF4-FFF2-40B4-BE49-F238E27FC236}">
              <a16:creationId xmlns:a16="http://schemas.microsoft.com/office/drawing/2014/main" id="{694AE10B-64DD-07C6-AD6F-42433C223868}"/>
            </a:ext>
          </a:extLst>
        </xdr:cNvPr>
        <xdr:cNvPicPr>
          <a:picLocks noChangeAspect="1"/>
        </xdr:cNvPicPr>
      </xdr:nvPicPr>
      <xdr:blipFill>
        <a:blip xmlns:r="http://schemas.openxmlformats.org/officeDocument/2006/relationships" r:embed="rId3"/>
        <a:stretch>
          <a:fillRect/>
        </a:stretch>
      </xdr:blipFill>
      <xdr:spPr>
        <a:xfrm>
          <a:off x="6343650" y="16310610"/>
          <a:ext cx="5602710" cy="3377477"/>
        </a:xfrm>
        <a:prstGeom prst="rect">
          <a:avLst/>
        </a:prstGeom>
      </xdr:spPr>
    </xdr:pic>
    <xdr:clientData/>
  </xdr:twoCellAnchor>
  <xdr:twoCellAnchor editAs="oneCell">
    <xdr:from>
      <xdr:col>2</xdr:col>
      <xdr:colOff>0</xdr:colOff>
      <xdr:row>157</xdr:row>
      <xdr:rowOff>0</xdr:rowOff>
    </xdr:from>
    <xdr:to>
      <xdr:col>17</xdr:col>
      <xdr:colOff>88602</xdr:colOff>
      <xdr:row>174</xdr:row>
      <xdr:rowOff>4808</xdr:rowOff>
    </xdr:to>
    <xdr:pic>
      <xdr:nvPicPr>
        <xdr:cNvPr id="30" name="Picture 29">
          <a:extLst>
            <a:ext uri="{FF2B5EF4-FFF2-40B4-BE49-F238E27FC236}">
              <a16:creationId xmlns:a16="http://schemas.microsoft.com/office/drawing/2014/main" id="{08EE9833-BD9B-6968-E420-AF2BCBE8D0A5}"/>
            </a:ext>
          </a:extLst>
        </xdr:cNvPr>
        <xdr:cNvPicPr>
          <a:picLocks noChangeAspect="1"/>
        </xdr:cNvPicPr>
      </xdr:nvPicPr>
      <xdr:blipFill>
        <a:blip xmlns:r="http://schemas.openxmlformats.org/officeDocument/2006/relationships" r:embed="rId4"/>
        <a:stretch>
          <a:fillRect/>
        </a:stretch>
      </xdr:blipFill>
      <xdr:spPr>
        <a:xfrm>
          <a:off x="312420" y="24833580"/>
          <a:ext cx="11217612" cy="2725148"/>
        </a:xfrm>
        <a:prstGeom prst="rect">
          <a:avLst/>
        </a:prstGeom>
      </xdr:spPr>
    </xdr:pic>
    <xdr:clientData/>
  </xdr:twoCellAnchor>
  <xdr:twoCellAnchor editAs="oneCell">
    <xdr:from>
      <xdr:col>9</xdr:col>
      <xdr:colOff>0</xdr:colOff>
      <xdr:row>193</xdr:row>
      <xdr:rowOff>0</xdr:rowOff>
    </xdr:from>
    <xdr:to>
      <xdr:col>16</xdr:col>
      <xdr:colOff>429453</xdr:colOff>
      <xdr:row>220</xdr:row>
      <xdr:rowOff>117733</xdr:rowOff>
    </xdr:to>
    <xdr:pic>
      <xdr:nvPicPr>
        <xdr:cNvPr id="36" name="Picture 35">
          <a:extLst>
            <a:ext uri="{FF2B5EF4-FFF2-40B4-BE49-F238E27FC236}">
              <a16:creationId xmlns:a16="http://schemas.microsoft.com/office/drawing/2014/main" id="{2F8D0B1F-1AAB-4ABC-9D3D-5791FBD6DB4B}"/>
            </a:ext>
          </a:extLst>
        </xdr:cNvPr>
        <xdr:cNvPicPr>
          <a:picLocks noChangeAspect="1"/>
        </xdr:cNvPicPr>
      </xdr:nvPicPr>
      <xdr:blipFill>
        <a:blip xmlns:r="http://schemas.openxmlformats.org/officeDocument/2006/relationships" r:embed="rId5"/>
        <a:stretch>
          <a:fillRect/>
        </a:stretch>
      </xdr:blipFill>
      <xdr:spPr>
        <a:xfrm>
          <a:off x="6145530" y="30594300"/>
          <a:ext cx="5157663" cy="4438273"/>
        </a:xfrm>
        <a:prstGeom prst="rect">
          <a:avLst/>
        </a:prstGeom>
      </xdr:spPr>
    </xdr:pic>
    <xdr:clientData/>
  </xdr:twoCellAnchor>
  <xdr:twoCellAnchor editAs="oneCell">
    <xdr:from>
      <xdr:col>9</xdr:col>
      <xdr:colOff>0</xdr:colOff>
      <xdr:row>250</xdr:row>
      <xdr:rowOff>0</xdr:rowOff>
    </xdr:from>
    <xdr:to>
      <xdr:col>17</xdr:col>
      <xdr:colOff>130010</xdr:colOff>
      <xdr:row>270</xdr:row>
      <xdr:rowOff>128304</xdr:rowOff>
    </xdr:to>
    <xdr:pic>
      <xdr:nvPicPr>
        <xdr:cNvPr id="38" name="Picture 37">
          <a:extLst>
            <a:ext uri="{FF2B5EF4-FFF2-40B4-BE49-F238E27FC236}">
              <a16:creationId xmlns:a16="http://schemas.microsoft.com/office/drawing/2014/main" id="{D9977C05-DCD4-EB6C-FDB5-AD17DC0A9463}"/>
            </a:ext>
          </a:extLst>
        </xdr:cNvPr>
        <xdr:cNvPicPr>
          <a:picLocks noChangeAspect="1"/>
        </xdr:cNvPicPr>
      </xdr:nvPicPr>
      <xdr:blipFill>
        <a:blip xmlns:r="http://schemas.openxmlformats.org/officeDocument/2006/relationships" r:embed="rId6"/>
        <a:stretch>
          <a:fillRect/>
        </a:stretch>
      </xdr:blipFill>
      <xdr:spPr>
        <a:xfrm>
          <a:off x="6145530" y="39604950"/>
          <a:ext cx="5425910" cy="33287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30480</xdr:colOff>
      <xdr:row>11</xdr:row>
      <xdr:rowOff>148590</xdr:rowOff>
    </xdr:from>
    <xdr:to>
      <xdr:col>8</xdr:col>
      <xdr:colOff>285750</xdr:colOff>
      <xdr:row>29</xdr:row>
      <xdr:rowOff>140970</xdr:rowOff>
    </xdr:to>
    <xdr:graphicFrame macro="">
      <xdr:nvGraphicFramePr>
        <xdr:cNvPr id="2" name="Chart 1">
          <a:extLst>
            <a:ext uri="{FF2B5EF4-FFF2-40B4-BE49-F238E27FC236}">
              <a16:creationId xmlns:a16="http://schemas.microsoft.com/office/drawing/2014/main" id="{EF36231C-7F27-4A9F-B3F7-8AACA9D9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403861</xdr:colOff>
      <xdr:row>55</xdr:row>
      <xdr:rowOff>64771</xdr:rowOff>
    </xdr:from>
    <xdr:to>
      <xdr:col>10</xdr:col>
      <xdr:colOff>209551</xdr:colOff>
      <xdr:row>70</xdr:row>
      <xdr:rowOff>102871</xdr:rowOff>
    </xdr:to>
    <xdr:graphicFrame macro="">
      <xdr:nvGraphicFramePr>
        <xdr:cNvPr id="3" name="Chart 2">
          <a:extLst>
            <a:ext uri="{FF2B5EF4-FFF2-40B4-BE49-F238E27FC236}">
              <a16:creationId xmlns:a16="http://schemas.microsoft.com/office/drawing/2014/main" id="{58200172-F376-4385-9169-FABA5C2DB8E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350520</xdr:colOff>
      <xdr:row>55</xdr:row>
      <xdr:rowOff>68581</xdr:rowOff>
    </xdr:from>
    <xdr:to>
      <xdr:col>17</xdr:col>
      <xdr:colOff>133350</xdr:colOff>
      <xdr:row>70</xdr:row>
      <xdr:rowOff>109729</xdr:rowOff>
    </xdr:to>
    <xdr:graphicFrame macro="">
      <xdr:nvGraphicFramePr>
        <xdr:cNvPr id="4" name="Chart 3">
          <a:extLst>
            <a:ext uri="{FF2B5EF4-FFF2-40B4-BE49-F238E27FC236}">
              <a16:creationId xmlns:a16="http://schemas.microsoft.com/office/drawing/2014/main" id="{99CF2559-7335-4D1A-BA47-D0CBCEAD9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148862</xdr:colOff>
      <xdr:row>103</xdr:row>
      <xdr:rowOff>14015</xdr:rowOff>
    </xdr:from>
    <xdr:to>
      <xdr:col>8</xdr:col>
      <xdr:colOff>683477</xdr:colOff>
      <xdr:row>124</xdr:row>
      <xdr:rowOff>21580</xdr:rowOff>
    </xdr:to>
    <xdr:graphicFrame macro="">
      <xdr:nvGraphicFramePr>
        <xdr:cNvPr id="5" name="Chart 4">
          <a:extLst>
            <a:ext uri="{FF2B5EF4-FFF2-40B4-BE49-F238E27FC236}">
              <a16:creationId xmlns:a16="http://schemas.microsoft.com/office/drawing/2014/main" id="{133F74D2-1AC4-4B10-A50C-DA87AEFAA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140970</xdr:colOff>
      <xdr:row>138</xdr:row>
      <xdr:rowOff>102870</xdr:rowOff>
    </xdr:from>
    <xdr:to>
      <xdr:col>8</xdr:col>
      <xdr:colOff>454751</xdr:colOff>
      <xdr:row>155</xdr:row>
      <xdr:rowOff>95250</xdr:rowOff>
    </xdr:to>
    <xdr:graphicFrame macro="">
      <xdr:nvGraphicFramePr>
        <xdr:cNvPr id="6" name="Chart 5">
          <a:extLst>
            <a:ext uri="{FF2B5EF4-FFF2-40B4-BE49-F238E27FC236}">
              <a16:creationId xmlns:a16="http://schemas.microsoft.com/office/drawing/2014/main" id="{C2654ECC-7E70-46B6-9008-113F3C2F9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598169</xdr:colOff>
      <xdr:row>138</xdr:row>
      <xdr:rowOff>106680</xdr:rowOff>
    </xdr:from>
    <xdr:to>
      <xdr:col>17</xdr:col>
      <xdr:colOff>60959</xdr:colOff>
      <xdr:row>155</xdr:row>
      <xdr:rowOff>97155</xdr:rowOff>
    </xdr:to>
    <xdr:graphicFrame macro="">
      <xdr:nvGraphicFramePr>
        <xdr:cNvPr id="7" name="Chart 6">
          <a:extLst>
            <a:ext uri="{FF2B5EF4-FFF2-40B4-BE49-F238E27FC236}">
              <a16:creationId xmlns:a16="http://schemas.microsoft.com/office/drawing/2014/main" id="{52D1864F-E6F6-4973-8C47-206E2B517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7621</xdr:colOff>
      <xdr:row>193</xdr:row>
      <xdr:rowOff>45720</xdr:rowOff>
    </xdr:from>
    <xdr:to>
      <xdr:col>8</xdr:col>
      <xdr:colOff>99060</xdr:colOff>
      <xdr:row>221</xdr:row>
      <xdr:rowOff>0</xdr:rowOff>
    </xdr:to>
    <xdr:graphicFrame macro="">
      <xdr:nvGraphicFramePr>
        <xdr:cNvPr id="8" name="Chart 1">
          <a:extLst>
            <a:ext uri="{FF2B5EF4-FFF2-40B4-BE49-F238E27FC236}">
              <a16:creationId xmlns:a16="http://schemas.microsoft.com/office/drawing/2014/main" id="{11CC7729-F6B2-4E8D-81AF-AD72B4781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45854</xdr:colOff>
      <xdr:row>250</xdr:row>
      <xdr:rowOff>34290</xdr:rowOff>
    </xdr:from>
    <xdr:to>
      <xdr:col>8</xdr:col>
      <xdr:colOff>243840</xdr:colOff>
      <xdr:row>270</xdr:row>
      <xdr:rowOff>156210</xdr:rowOff>
    </xdr:to>
    <xdr:graphicFrame macro="">
      <xdr:nvGraphicFramePr>
        <xdr:cNvPr id="9" name="Chart 8">
          <a:extLst>
            <a:ext uri="{FF2B5EF4-FFF2-40B4-BE49-F238E27FC236}">
              <a16:creationId xmlns:a16="http://schemas.microsoft.com/office/drawing/2014/main" id="{0E4688AA-4AA4-4D92-9527-C9F8560A5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0</xdr:colOff>
      <xdr:row>11</xdr:row>
      <xdr:rowOff>120269</xdr:rowOff>
    </xdr:from>
    <xdr:to>
      <xdr:col>17</xdr:col>
      <xdr:colOff>23114</xdr:colOff>
      <xdr:row>30</xdr:row>
      <xdr:rowOff>0</xdr:rowOff>
    </xdr:to>
    <xdr:graphicFrame macro="">
      <xdr:nvGraphicFramePr>
        <xdr:cNvPr id="10" name="Chart 9">
          <a:extLst>
            <a:ext uri="{FF2B5EF4-FFF2-40B4-BE49-F238E27FC236}">
              <a16:creationId xmlns:a16="http://schemas.microsoft.com/office/drawing/2014/main" id="{18B4BB90-33F1-4338-B2B5-B97504BD6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4</xdr:col>
      <xdr:colOff>392430</xdr:colOff>
      <xdr:row>71</xdr:row>
      <xdr:rowOff>72390</xdr:rowOff>
    </xdr:from>
    <xdr:ext cx="8364994" cy="1913976"/>
    <xdr:pic>
      <xdr:nvPicPr>
        <xdr:cNvPr id="11" name="Picture 10">
          <a:extLst>
            <a:ext uri="{FF2B5EF4-FFF2-40B4-BE49-F238E27FC236}">
              <a16:creationId xmlns:a16="http://schemas.microsoft.com/office/drawing/2014/main" id="{64E895CC-0F40-47BB-BD34-35C5BF622ED6}"/>
            </a:ext>
          </a:extLst>
        </xdr:cNvPr>
        <xdr:cNvPicPr>
          <a:picLocks noChangeAspect="1"/>
        </xdr:cNvPicPr>
      </xdr:nvPicPr>
      <xdr:blipFill>
        <a:blip xmlns:r="http://schemas.openxmlformats.org/officeDocument/2006/relationships" r:embed="rId10"/>
        <a:stretch>
          <a:fillRect/>
        </a:stretch>
      </xdr:blipFill>
      <xdr:spPr>
        <a:xfrm>
          <a:off x="2513330" y="8860790"/>
          <a:ext cx="8364994" cy="1913976"/>
        </a:xfrm>
        <a:prstGeom prst="rect">
          <a:avLst/>
        </a:prstGeom>
      </xdr:spPr>
    </xdr:pic>
    <xdr:clientData/>
  </xdr:oneCellAnchor>
  <xdr:oneCellAnchor>
    <xdr:from>
      <xdr:col>2</xdr:col>
      <xdr:colOff>53340</xdr:colOff>
      <xdr:row>31</xdr:row>
      <xdr:rowOff>19050</xdr:rowOff>
    </xdr:from>
    <xdr:ext cx="10473387" cy="2241419"/>
    <xdr:pic>
      <xdr:nvPicPr>
        <xdr:cNvPr id="12" name="Picture 11">
          <a:extLst>
            <a:ext uri="{FF2B5EF4-FFF2-40B4-BE49-F238E27FC236}">
              <a16:creationId xmlns:a16="http://schemas.microsoft.com/office/drawing/2014/main" id="{57D95EF4-DD91-4A3A-9575-E31AAA7B3281}"/>
            </a:ext>
          </a:extLst>
        </xdr:cNvPr>
        <xdr:cNvPicPr>
          <a:picLocks noChangeAspect="1"/>
        </xdr:cNvPicPr>
      </xdr:nvPicPr>
      <xdr:blipFill>
        <a:blip xmlns:r="http://schemas.openxmlformats.org/officeDocument/2006/relationships" r:embed="rId11"/>
        <a:stretch>
          <a:fillRect/>
        </a:stretch>
      </xdr:blipFill>
      <xdr:spPr>
        <a:xfrm>
          <a:off x="354965" y="3857625"/>
          <a:ext cx="10473387" cy="2241419"/>
        </a:xfrm>
        <a:prstGeom prst="rect">
          <a:avLst/>
        </a:prstGeom>
      </xdr:spPr>
    </xdr:pic>
    <xdr:clientData/>
  </xdr:oneCellAnchor>
  <xdr:oneCellAnchor>
    <xdr:from>
      <xdr:col>9</xdr:col>
      <xdr:colOff>198120</xdr:colOff>
      <xdr:row>102</xdr:row>
      <xdr:rowOff>156210</xdr:rowOff>
    </xdr:from>
    <xdr:ext cx="5272510" cy="2612937"/>
    <xdr:pic>
      <xdr:nvPicPr>
        <xdr:cNvPr id="13" name="Picture 12">
          <a:extLst>
            <a:ext uri="{FF2B5EF4-FFF2-40B4-BE49-F238E27FC236}">
              <a16:creationId xmlns:a16="http://schemas.microsoft.com/office/drawing/2014/main" id="{2962B513-0BC9-4905-B19F-2CFD1D012DE3}"/>
            </a:ext>
          </a:extLst>
        </xdr:cNvPr>
        <xdr:cNvPicPr>
          <a:picLocks noChangeAspect="1"/>
        </xdr:cNvPicPr>
      </xdr:nvPicPr>
      <xdr:blipFill>
        <a:blip xmlns:r="http://schemas.openxmlformats.org/officeDocument/2006/relationships" r:embed="rId12"/>
        <a:stretch>
          <a:fillRect/>
        </a:stretch>
      </xdr:blipFill>
      <xdr:spPr>
        <a:xfrm>
          <a:off x="5973445" y="12751435"/>
          <a:ext cx="5272510" cy="2612937"/>
        </a:xfrm>
        <a:prstGeom prst="rect">
          <a:avLst/>
        </a:prstGeom>
      </xdr:spPr>
    </xdr:pic>
    <xdr:clientData/>
  </xdr:oneCellAnchor>
  <xdr:oneCellAnchor>
    <xdr:from>
      <xdr:col>2</xdr:col>
      <xdr:colOff>0</xdr:colOff>
      <xdr:row>157</xdr:row>
      <xdr:rowOff>0</xdr:rowOff>
    </xdr:from>
    <xdr:ext cx="10524827" cy="2113008"/>
    <xdr:pic>
      <xdr:nvPicPr>
        <xdr:cNvPr id="14" name="Picture 13">
          <a:extLst>
            <a:ext uri="{FF2B5EF4-FFF2-40B4-BE49-F238E27FC236}">
              <a16:creationId xmlns:a16="http://schemas.microsoft.com/office/drawing/2014/main" id="{867F33C7-24BB-40BB-9B0A-54661EFA370F}"/>
            </a:ext>
          </a:extLst>
        </xdr:cNvPr>
        <xdr:cNvPicPr>
          <a:picLocks noChangeAspect="1"/>
        </xdr:cNvPicPr>
      </xdr:nvPicPr>
      <xdr:blipFill>
        <a:blip xmlns:r="http://schemas.openxmlformats.org/officeDocument/2006/relationships" r:embed="rId13"/>
        <a:stretch>
          <a:fillRect/>
        </a:stretch>
      </xdr:blipFill>
      <xdr:spPr>
        <a:xfrm>
          <a:off x="304800" y="19440525"/>
          <a:ext cx="10524827" cy="2113008"/>
        </a:xfrm>
        <a:prstGeom prst="rect">
          <a:avLst/>
        </a:prstGeom>
      </xdr:spPr>
    </xdr:pic>
    <xdr:clientData/>
  </xdr:oneCellAnchor>
  <xdr:oneCellAnchor>
    <xdr:from>
      <xdr:col>9</xdr:col>
      <xdr:colOff>0</xdr:colOff>
      <xdr:row>193</xdr:row>
      <xdr:rowOff>0</xdr:rowOff>
    </xdr:from>
    <xdr:ext cx="4864928" cy="3464183"/>
    <xdr:pic>
      <xdr:nvPicPr>
        <xdr:cNvPr id="15" name="Picture 14">
          <a:extLst>
            <a:ext uri="{FF2B5EF4-FFF2-40B4-BE49-F238E27FC236}">
              <a16:creationId xmlns:a16="http://schemas.microsoft.com/office/drawing/2014/main" id="{B6FDA765-CF29-42F4-BC84-A7539CA46A31}"/>
            </a:ext>
          </a:extLst>
        </xdr:cNvPr>
        <xdr:cNvPicPr>
          <a:picLocks noChangeAspect="1"/>
        </xdr:cNvPicPr>
      </xdr:nvPicPr>
      <xdr:blipFill>
        <a:blip xmlns:r="http://schemas.openxmlformats.org/officeDocument/2006/relationships" r:embed="rId14"/>
        <a:stretch>
          <a:fillRect/>
        </a:stretch>
      </xdr:blipFill>
      <xdr:spPr>
        <a:xfrm>
          <a:off x="5772150" y="23898225"/>
          <a:ext cx="4864928" cy="3464183"/>
        </a:xfrm>
        <a:prstGeom prst="rect">
          <a:avLst/>
        </a:prstGeom>
      </xdr:spPr>
    </xdr:pic>
    <xdr:clientData/>
  </xdr:oneCellAnchor>
  <xdr:oneCellAnchor>
    <xdr:from>
      <xdr:col>9</xdr:col>
      <xdr:colOff>0</xdr:colOff>
      <xdr:row>250</xdr:row>
      <xdr:rowOff>0</xdr:rowOff>
    </xdr:from>
    <xdr:ext cx="5098885" cy="2601629"/>
    <xdr:pic>
      <xdr:nvPicPr>
        <xdr:cNvPr id="16" name="Picture 15">
          <a:extLst>
            <a:ext uri="{FF2B5EF4-FFF2-40B4-BE49-F238E27FC236}">
              <a16:creationId xmlns:a16="http://schemas.microsoft.com/office/drawing/2014/main" id="{7E3E811C-1AF1-46F9-AEC2-127A6AD8452E}"/>
            </a:ext>
          </a:extLst>
        </xdr:cNvPr>
        <xdr:cNvPicPr>
          <a:picLocks noChangeAspect="1"/>
        </xdr:cNvPicPr>
      </xdr:nvPicPr>
      <xdr:blipFill>
        <a:blip xmlns:r="http://schemas.openxmlformats.org/officeDocument/2006/relationships" r:embed="rId15"/>
        <a:stretch>
          <a:fillRect/>
        </a:stretch>
      </xdr:blipFill>
      <xdr:spPr>
        <a:xfrm>
          <a:off x="5772150" y="30956250"/>
          <a:ext cx="5098885" cy="2601629"/>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haria/ALL/KH%20-%20Induction%20Weeks/20230711%20-%20Excel%20for%20Financial%20Professionals/20230831%20-%20BNP/KH%20TO%20DO/01%20Excel%20for%20Finance%20Case%20Studies%20A%20-%20KH%20TO%20DO%20-%20tab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Basics - 60"/>
      <sheetName val="Shortcuts - 50"/>
      <sheetName val="Core - 30"/>
      <sheetName val="Referencing - 30"/>
      <sheetName val="Logicals - 40"/>
      <sheetName val="Formatting - 45"/>
      <sheetName val="Dates - 25"/>
      <sheetName val="Validation - 20"/>
      <sheetName val="DatabaseFunc - 55"/>
      <sheetName val="Text - 20"/>
      <sheetName val="Extracting &amp; Cleaning Data - 35"/>
      <sheetName val="Data Tables - 25"/>
      <sheetName val="Charts - 4"/>
      <sheetName val="Pivots - 5"/>
    </sheetNames>
    <sheetDataSet>
      <sheetData sheetId="0" refreshError="1"/>
      <sheetData sheetId="1" refreshError="1"/>
      <sheetData sheetId="2" refreshError="1"/>
      <sheetData sheetId="3" refreshError="1"/>
      <sheetData sheetId="4">
        <row r="7">
          <cell r="N7">
            <v>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2C281-CA60-4B16-AA8B-CD2057F570AE}">
  <sheetPr>
    <tabColor rgb="FF0070C0"/>
  </sheetPr>
  <dimension ref="A1:M15"/>
  <sheetViews>
    <sheetView showGridLines="0" zoomScaleNormal="100" workbookViewId="0"/>
  </sheetViews>
  <sheetFormatPr defaultColWidth="0" defaultRowHeight="10.25" customHeight="1" zeroHeight="1" x14ac:dyDescent="0.2"/>
  <cols>
    <col min="1" max="13" width="9.109375" customWidth="1"/>
    <col min="14" max="16384" width="9.109375" hidden="1"/>
  </cols>
  <sheetData>
    <row r="1" spans="1:13" ht="12.5" x14ac:dyDescent="0.2">
      <c r="A1" s="3"/>
      <c r="B1" s="3"/>
      <c r="C1" s="3"/>
      <c r="D1" s="3"/>
      <c r="E1" s="3"/>
      <c r="F1" s="3"/>
      <c r="G1" s="3"/>
      <c r="H1" s="3"/>
      <c r="I1" s="3"/>
      <c r="J1" s="3"/>
      <c r="K1" s="3"/>
      <c r="L1" s="3"/>
      <c r="M1" s="3"/>
    </row>
    <row r="2" spans="1:13" ht="12.5" x14ac:dyDescent="0.2">
      <c r="A2" s="3"/>
      <c r="B2" s="3"/>
      <c r="C2" s="3"/>
      <c r="D2" s="3"/>
      <c r="E2" s="3"/>
      <c r="F2" s="3"/>
      <c r="G2" s="3"/>
      <c r="H2" s="3"/>
      <c r="I2" s="3"/>
      <c r="J2" s="3"/>
      <c r="K2" s="3"/>
      <c r="L2" s="3"/>
      <c r="M2" s="3"/>
    </row>
    <row r="3" spans="1:13" ht="12.5" x14ac:dyDescent="0.2">
      <c r="A3" s="3"/>
      <c r="B3" s="3"/>
      <c r="C3" s="3"/>
      <c r="D3" s="3"/>
      <c r="E3" s="3"/>
      <c r="F3" s="3"/>
      <c r="G3" s="3"/>
      <c r="H3" s="3"/>
      <c r="I3" s="3"/>
      <c r="J3" s="3"/>
      <c r="K3" s="3"/>
      <c r="L3" s="3"/>
      <c r="M3" s="3"/>
    </row>
    <row r="4" spans="1:13" ht="10" x14ac:dyDescent="0.2"/>
    <row r="5" spans="1:13" ht="16" customHeight="1" x14ac:dyDescent="0.2">
      <c r="B5" s="2" t="s">
        <v>161</v>
      </c>
      <c r="C5" s="2"/>
      <c r="D5" s="2" t="str" cm="1">
        <f t="array" aca="1" ref="D5" ca="1">MID(MID(CELL("filename",B1),FIND("[",CELL("filename",B1))+1,FIND("]",CELL("filename",B1))-FIND("[",CELL("filename",B1))-1),1+(ISNUMBER(LEFT(MID(CELL("filename",C1),FIND("[",CELL("filename",C1))+1,FIND("]",CELL("filename",C1))-FIND("[",CELL("filename",C1))-1),2)*1)*3),LEN(MID(CELL("filename",B1),FIND("[",CELL("filename",B1))+1,FIND("]",CELL("filename",B1))-FIND("[",CELL("filename",B1))-1))-5-(ISNUMBER(LEFT(MID(CELL("filename",C1),FIND("[",CELL("filename",C1))+1,FIND("]",CELL("filename",C1))-FIND("[",CELL("filename",C1))-1),2)*1)*3))</f>
        <v>ALL</v>
      </c>
    </row>
    <row r="6" spans="1:13" ht="10" x14ac:dyDescent="0.2"/>
    <row r="7" spans="1:13" ht="12.5" x14ac:dyDescent="0.2">
      <c r="B7" s="1" t="s">
        <v>162</v>
      </c>
      <c r="C7" s="1"/>
      <c r="D7" s="1" t="s">
        <v>322</v>
      </c>
    </row>
    <row r="8" spans="1:13" ht="10" x14ac:dyDescent="0.2"/>
    <row r="9" spans="1:13" ht="12.5" x14ac:dyDescent="0.2">
      <c r="B9" s="1" t="s">
        <v>95</v>
      </c>
      <c r="C9" s="1"/>
      <c r="D9" s="201">
        <v>45113</v>
      </c>
      <c r="E9" s="201"/>
    </row>
    <row r="10" spans="1:13" ht="10" x14ac:dyDescent="0.2"/>
    <row r="11" spans="1:13" ht="12.5" x14ac:dyDescent="0.2">
      <c r="B11" s="1" t="s">
        <v>706</v>
      </c>
      <c r="C11" s="1"/>
      <c r="D11" s="1" t="str">
        <f ca="1">"Excel for Finance Professionals "&amp;YEAR(TODAY())</f>
        <v>Excel for Finance Professionals 2023</v>
      </c>
    </row>
    <row r="12" spans="1:13" ht="10" x14ac:dyDescent="0.2"/>
    <row r="13" spans="1:13" ht="10" x14ac:dyDescent="0.2"/>
    <row r="14" spans="1:13" ht="10" x14ac:dyDescent="0.2">
      <c r="A14" t="str">
        <f ca="1">"Copyright © by Fitch Learning Limited "&amp;YEAR(TODAY())</f>
        <v>Copyright © by Fitch Learning Limited 2023</v>
      </c>
    </row>
    <row r="15" spans="1:13" ht="56" customHeight="1" x14ac:dyDescent="0.2">
      <c r="A15" s="202" t="s">
        <v>753</v>
      </c>
      <c r="B15" s="202"/>
      <c r="C15" s="202"/>
      <c r="D15" s="202"/>
      <c r="E15" s="202"/>
      <c r="F15" s="202"/>
      <c r="G15" s="202"/>
      <c r="H15" s="202"/>
      <c r="I15" s="202"/>
      <c r="J15" s="202"/>
      <c r="K15" s="202"/>
      <c r="L15" s="202"/>
      <c r="M15" s="202"/>
    </row>
  </sheetData>
  <mergeCells count="2">
    <mergeCell ref="D9:E9"/>
    <mergeCell ref="A15:M15"/>
  </mergeCells>
  <dataValidations disablePrompts="1" count="1">
    <dataValidation type="list" allowBlank="1" showInputMessage="1" showErrorMessage="1" sqref="D7" xr:uid="{D61AD529-8720-425A-B73F-AA6CA39C631D}">
      <formula1>"Accounting, Financial Modeling, Valuation, Merger and Acquistion Modeling, Excel"</formula1>
    </dataValidation>
  </dataValidation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A5829-C2B6-4013-AA91-B8E4363FE6EA}">
  <dimension ref="A1:O82"/>
  <sheetViews>
    <sheetView showGridLines="0" zoomScaleNormal="100" workbookViewId="0"/>
  </sheetViews>
  <sheetFormatPr defaultColWidth="0" defaultRowHeight="10" zeroHeight="1" x14ac:dyDescent="0.2"/>
  <cols>
    <col min="1" max="2" width="2.5546875" customWidth="1"/>
    <col min="3" max="3" width="18" customWidth="1"/>
    <col min="4" max="4" width="17" bestFit="1" customWidth="1"/>
    <col min="5" max="5" width="34.33203125" bestFit="1" customWidth="1"/>
    <col min="6" max="6" width="9.44140625" bestFit="1" customWidth="1"/>
    <col min="7" max="14" width="9.33203125" customWidth="1"/>
    <col min="15" max="15" width="8.33203125" customWidth="1"/>
    <col min="16" max="16384" width="8.33203125" hidden="1"/>
  </cols>
  <sheetData>
    <row r="1" spans="1:15" ht="16.25" customHeight="1" x14ac:dyDescent="0.2">
      <c r="A1" s="3" t="s">
        <v>367</v>
      </c>
      <c r="B1" s="3"/>
      <c r="C1" s="3"/>
      <c r="D1" s="3"/>
      <c r="E1" s="3"/>
      <c r="F1" s="3"/>
      <c r="G1" s="3"/>
      <c r="H1" s="3"/>
      <c r="I1" s="3"/>
      <c r="J1" s="3"/>
      <c r="K1" s="3"/>
      <c r="L1" s="3"/>
      <c r="M1" s="3"/>
      <c r="N1" s="3"/>
    </row>
    <row r="2" spans="1:15" ht="3" customHeight="1" x14ac:dyDescent="0.2"/>
    <row r="3" spans="1:15" x14ac:dyDescent="0.2">
      <c r="C3" t="s">
        <v>382</v>
      </c>
    </row>
    <row r="4" spans="1:15" ht="3" customHeight="1" x14ac:dyDescent="0.2"/>
    <row r="5" spans="1:15" ht="13.15" customHeight="1" x14ac:dyDescent="0.2">
      <c r="B5" s="51" t="s">
        <v>350</v>
      </c>
      <c r="C5" s="51"/>
      <c r="D5" s="51"/>
      <c r="E5" s="51"/>
      <c r="F5" s="51"/>
      <c r="G5" s="51"/>
      <c r="H5" s="51"/>
      <c r="I5" s="51"/>
      <c r="J5" s="51"/>
      <c r="K5" s="51"/>
      <c r="L5" s="51"/>
      <c r="M5" s="51"/>
      <c r="N5" s="51"/>
    </row>
    <row r="6" spans="1:15" ht="3" customHeight="1" x14ac:dyDescent="0.2"/>
    <row r="7" spans="1:15" x14ac:dyDescent="0.2">
      <c r="C7" t="s">
        <v>463</v>
      </c>
    </row>
    <row r="8" spans="1:15" x14ac:dyDescent="0.2">
      <c r="C8" t="s">
        <v>379</v>
      </c>
    </row>
    <row r="9" spans="1:15" ht="3" customHeight="1" x14ac:dyDescent="0.2"/>
    <row r="10" spans="1:15" x14ac:dyDescent="0.2">
      <c r="C10" s="52" t="s">
        <v>351</v>
      </c>
      <c r="D10" s="52" t="s">
        <v>352</v>
      </c>
      <c r="E10" s="52" t="s">
        <v>353</v>
      </c>
      <c r="F10" s="52" t="s">
        <v>354</v>
      </c>
    </row>
    <row r="11" spans="1:15" ht="3" customHeight="1" x14ac:dyDescent="0.2"/>
    <row r="12" spans="1:15" x14ac:dyDescent="0.2">
      <c r="C12" t="s">
        <v>355</v>
      </c>
      <c r="D12" t="s">
        <v>356</v>
      </c>
      <c r="E12" t="s">
        <v>357</v>
      </c>
      <c r="F12" s="53" t="s">
        <v>771</v>
      </c>
    </row>
    <row r="13" spans="1:15" x14ac:dyDescent="0.2">
      <c r="E13" t="s">
        <v>358</v>
      </c>
      <c r="F13" s="53" t="s">
        <v>772</v>
      </c>
      <c r="G13" s="155" t="s">
        <v>781</v>
      </c>
      <c r="H13" s="156"/>
      <c r="I13" s="156"/>
      <c r="J13" s="156"/>
      <c r="K13" s="158"/>
      <c r="L13" s="157"/>
      <c r="M13" s="157"/>
      <c r="N13" s="157"/>
    </row>
    <row r="14" spans="1:15" x14ac:dyDescent="0.2">
      <c r="C14" s="12"/>
      <c r="D14" s="12" t="s">
        <v>359</v>
      </c>
      <c r="E14" s="12" t="s">
        <v>360</v>
      </c>
      <c r="F14" s="55" t="s">
        <v>772</v>
      </c>
      <c r="G14" s="155" t="s">
        <v>775</v>
      </c>
      <c r="H14" s="155"/>
      <c r="I14" s="155"/>
      <c r="J14" s="155"/>
      <c r="K14" s="155"/>
      <c r="L14" s="155"/>
      <c r="M14" s="158"/>
      <c r="N14" s="158"/>
      <c r="O14" s="156"/>
    </row>
    <row r="15" spans="1:15" x14ac:dyDescent="0.2">
      <c r="C15" t="s">
        <v>361</v>
      </c>
      <c r="D15" t="s">
        <v>362</v>
      </c>
      <c r="E15" t="s">
        <v>363</v>
      </c>
      <c r="F15" s="54" t="s">
        <v>772</v>
      </c>
      <c r="G15" s="155" t="s">
        <v>776</v>
      </c>
      <c r="H15" s="155"/>
      <c r="I15" s="155"/>
      <c r="J15" s="155"/>
      <c r="K15" s="155"/>
      <c r="L15" s="155"/>
      <c r="M15" s="155"/>
      <c r="N15" s="155"/>
      <c r="O15" s="159"/>
    </row>
    <row r="16" spans="1:15" x14ac:dyDescent="0.2">
      <c r="E16" t="s">
        <v>364</v>
      </c>
      <c r="F16" s="53" t="s">
        <v>772</v>
      </c>
      <c r="G16" s="155" t="s">
        <v>782</v>
      </c>
      <c r="H16" s="155"/>
      <c r="I16" s="155"/>
      <c r="J16" s="155"/>
      <c r="K16" s="155"/>
      <c r="L16" s="155"/>
      <c r="M16" s="155"/>
      <c r="N16" s="155"/>
      <c r="O16" s="159"/>
    </row>
    <row r="17" spans="2:15" x14ac:dyDescent="0.2">
      <c r="E17" t="s">
        <v>365</v>
      </c>
      <c r="F17" s="53" t="s">
        <v>773</v>
      </c>
      <c r="G17" s="155" t="s">
        <v>777</v>
      </c>
      <c r="H17" s="155"/>
      <c r="I17" s="155"/>
      <c r="J17" s="155"/>
      <c r="K17" s="155"/>
      <c r="L17" s="155"/>
      <c r="M17" s="155"/>
      <c r="N17" s="155"/>
      <c r="O17" s="159"/>
    </row>
    <row r="18" spans="2:15" x14ac:dyDescent="0.2">
      <c r="C18" s="12"/>
      <c r="D18" s="12"/>
      <c r="E18" s="12" t="s">
        <v>366</v>
      </c>
      <c r="F18" s="55" t="s">
        <v>773</v>
      </c>
      <c r="G18" s="155" t="s">
        <v>778</v>
      </c>
      <c r="H18" s="155"/>
      <c r="I18" s="155"/>
      <c r="J18" s="155"/>
      <c r="K18" s="155"/>
      <c r="L18" s="155"/>
      <c r="M18" s="155"/>
      <c r="N18" s="155"/>
      <c r="O18" s="159"/>
    </row>
    <row r="19" spans="2:15" x14ac:dyDescent="0.2">
      <c r="C19" t="s">
        <v>752</v>
      </c>
      <c r="D19" t="s">
        <v>461</v>
      </c>
      <c r="E19" t="s">
        <v>462</v>
      </c>
      <c r="F19" s="54" t="s">
        <v>774</v>
      </c>
      <c r="G19" s="155"/>
      <c r="H19" s="155" t="s">
        <v>779</v>
      </c>
      <c r="I19" s="155"/>
      <c r="J19" s="155"/>
      <c r="K19" s="155"/>
      <c r="L19" s="155"/>
      <c r="M19" s="155"/>
      <c r="N19" s="155"/>
      <c r="O19" s="159"/>
    </row>
    <row r="20" spans="2:15" x14ac:dyDescent="0.2">
      <c r="G20" s="155"/>
      <c r="H20" s="155" t="s">
        <v>780</v>
      </c>
      <c r="I20" s="155"/>
      <c r="J20" s="155"/>
      <c r="K20" s="155"/>
      <c r="L20" s="155"/>
      <c r="M20" s="155"/>
      <c r="N20" s="155"/>
      <c r="O20" s="159"/>
    </row>
    <row r="21" spans="2:15" ht="13.15" customHeight="1" x14ac:dyDescent="0.2">
      <c r="B21" s="51" t="s">
        <v>368</v>
      </c>
      <c r="C21" s="51"/>
      <c r="D21" s="51"/>
      <c r="E21" s="51"/>
      <c r="F21" s="51"/>
      <c r="G21" s="51"/>
      <c r="H21" s="51"/>
      <c r="I21" s="51"/>
      <c r="J21" s="51"/>
      <c r="K21" s="51"/>
      <c r="L21" s="51"/>
      <c r="M21" s="51"/>
      <c r="N21" s="51"/>
    </row>
    <row r="22" spans="2:15" ht="3" customHeight="1" x14ac:dyDescent="0.2"/>
    <row r="23" spans="2:15" x14ac:dyDescent="0.2">
      <c r="C23" t="s">
        <v>380</v>
      </c>
    </row>
    <row r="24" spans="2:15" x14ac:dyDescent="0.2">
      <c r="C24" t="s">
        <v>749</v>
      </c>
    </row>
    <row r="25" spans="2:15" ht="3" customHeight="1" x14ac:dyDescent="0.2"/>
    <row r="26" spans="2:15" x14ac:dyDescent="0.2">
      <c r="C26" t="s">
        <v>369</v>
      </c>
      <c r="D26" s="53">
        <f>D34+D35</f>
        <v>30</v>
      </c>
      <c r="E26" s="160" t="str">
        <f t="shared" ref="E26:E28" ca="1" si="0">_xlfn.FORMULATEXT(D26)</f>
        <v>=D34+D35</v>
      </c>
      <c r="F26" s="159" t="s">
        <v>783</v>
      </c>
      <c r="G26" s="156"/>
      <c r="H26" s="156"/>
      <c r="I26" s="156"/>
      <c r="J26" s="156"/>
      <c r="K26" s="156"/>
      <c r="L26" s="156"/>
      <c r="M26" s="156"/>
      <c r="N26" s="156"/>
      <c r="O26" s="156"/>
    </row>
    <row r="27" spans="2:15" x14ac:dyDescent="0.2">
      <c r="C27" s="18" t="s">
        <v>370</v>
      </c>
      <c r="D27" s="53">
        <f>D34-D35</f>
        <v>20</v>
      </c>
      <c r="E27" s="160" t="str">
        <f t="shared" ca="1" si="0"/>
        <v>=D34-D35</v>
      </c>
      <c r="F27" s="159" t="s">
        <v>786</v>
      </c>
      <c r="G27" s="156"/>
      <c r="H27" s="156"/>
      <c r="I27" s="156"/>
      <c r="J27" s="156"/>
      <c r="K27" s="156"/>
      <c r="L27" s="156"/>
      <c r="M27" s="156"/>
      <c r="N27" s="156"/>
      <c r="O27" s="156"/>
    </row>
    <row r="28" spans="2:15" x14ac:dyDescent="0.2">
      <c r="C28" s="18" t="s">
        <v>371</v>
      </c>
      <c r="D28" s="53">
        <f>D34*D35</f>
        <v>125</v>
      </c>
      <c r="E28" s="160" t="str">
        <f t="shared" ca="1" si="0"/>
        <v>=D34*D35</v>
      </c>
      <c r="F28" s="159" t="s">
        <v>784</v>
      </c>
      <c r="G28" s="156"/>
      <c r="H28" s="156"/>
      <c r="I28" s="156"/>
      <c r="J28" s="156"/>
      <c r="K28" s="156"/>
      <c r="L28" s="156"/>
      <c r="M28" s="156"/>
      <c r="N28" s="156"/>
      <c r="O28" s="156"/>
    </row>
    <row r="29" spans="2:15" x14ac:dyDescent="0.2">
      <c r="C29" s="18" t="s">
        <v>372</v>
      </c>
      <c r="D29" s="53">
        <f>D34/D35</f>
        <v>5</v>
      </c>
      <c r="E29" s="160" t="str">
        <f ca="1">_xlfn.FORMULATEXT(D29)</f>
        <v>=D34/D35</v>
      </c>
      <c r="F29" s="159" t="s">
        <v>785</v>
      </c>
      <c r="G29" s="156"/>
      <c r="H29" s="156"/>
      <c r="I29" s="156"/>
      <c r="J29" s="156"/>
      <c r="K29" s="156"/>
      <c r="L29" s="156"/>
      <c r="M29" s="156"/>
      <c r="N29" s="156"/>
      <c r="O29" s="156"/>
    </row>
    <row r="30" spans="2:15" x14ac:dyDescent="0.2"/>
    <row r="31" spans="2:15" x14ac:dyDescent="0.2">
      <c r="C31" t="s">
        <v>750</v>
      </c>
    </row>
    <row r="32" spans="2:15" x14ac:dyDescent="0.2">
      <c r="C32" t="s">
        <v>751</v>
      </c>
    </row>
    <row r="33" spans="2:14" ht="3" customHeight="1" x14ac:dyDescent="0.2"/>
    <row r="34" spans="2:14" x14ac:dyDescent="0.2">
      <c r="C34" t="s">
        <v>373</v>
      </c>
      <c r="D34" s="56">
        <v>25</v>
      </c>
      <c r="F34" s="161" t="s">
        <v>789</v>
      </c>
      <c r="G34" s="159"/>
      <c r="H34" s="159"/>
      <c r="I34" s="159"/>
      <c r="J34" s="159" t="s">
        <v>790</v>
      </c>
      <c r="K34" s="159"/>
      <c r="L34" s="159"/>
      <c r="M34" s="159"/>
    </row>
    <row r="35" spans="2:14" x14ac:dyDescent="0.2">
      <c r="C35" t="s">
        <v>374</v>
      </c>
      <c r="D35" s="56">
        <v>5</v>
      </c>
      <c r="F35" s="159" t="s">
        <v>791</v>
      </c>
      <c r="G35" s="159"/>
      <c r="H35" s="159"/>
      <c r="I35" s="159"/>
      <c r="J35" s="159"/>
    </row>
    <row r="36" spans="2:14" x14ac:dyDescent="0.2"/>
    <row r="37" spans="2:14" ht="13.15" customHeight="1" x14ac:dyDescent="0.2">
      <c r="B37" s="51" t="s">
        <v>375</v>
      </c>
      <c r="C37" s="51"/>
      <c r="D37" s="51"/>
      <c r="E37" s="51"/>
      <c r="F37" s="51"/>
      <c r="G37" s="51"/>
      <c r="H37" s="51"/>
      <c r="I37" s="51"/>
      <c r="J37" s="51"/>
      <c r="K37" s="51"/>
      <c r="L37" s="51"/>
      <c r="M37" s="51"/>
      <c r="N37" s="51"/>
    </row>
    <row r="38" spans="2:14" ht="3" customHeight="1" x14ac:dyDescent="0.2"/>
    <row r="39" spans="2:14" x14ac:dyDescent="0.2">
      <c r="C39" t="s">
        <v>376</v>
      </c>
    </row>
    <row r="40" spans="2:14" ht="3" customHeight="1" x14ac:dyDescent="0.2"/>
    <row r="41" spans="2:14" x14ac:dyDescent="0.2">
      <c r="C41" t="s">
        <v>695</v>
      </c>
    </row>
    <row r="42" spans="2:14" ht="3" customHeight="1" x14ac:dyDescent="0.2"/>
    <row r="43" spans="2:14" x14ac:dyDescent="0.2">
      <c r="C43" t="s">
        <v>381</v>
      </c>
    </row>
    <row r="44" spans="2:14" ht="30" x14ac:dyDescent="0.2">
      <c r="C44" s="23" t="s">
        <v>377</v>
      </c>
      <c r="E44" s="24" t="s">
        <v>787</v>
      </c>
      <c r="F44" s="26"/>
    </row>
    <row r="45" spans="2:14" x14ac:dyDescent="0.2"/>
    <row r="46" spans="2:14" x14ac:dyDescent="0.2">
      <c r="C46" t="s">
        <v>694</v>
      </c>
    </row>
    <row r="47" spans="2:14" ht="3" customHeight="1" x14ac:dyDescent="0.2"/>
    <row r="48" spans="2:14" x14ac:dyDescent="0.2">
      <c r="C48" t="s">
        <v>378</v>
      </c>
      <c r="E48" s="25" t="s">
        <v>788</v>
      </c>
    </row>
    <row r="49" spans="2:14" x14ac:dyDescent="0.2"/>
    <row r="50" spans="2:14" ht="13.15" customHeight="1" x14ac:dyDescent="0.2">
      <c r="B50" s="51" t="s">
        <v>348</v>
      </c>
      <c r="C50" s="51"/>
      <c r="D50" s="51"/>
      <c r="E50" s="51"/>
      <c r="F50" s="51"/>
      <c r="G50" s="51"/>
      <c r="H50" s="51"/>
      <c r="I50" s="51"/>
      <c r="J50" s="51"/>
      <c r="K50" s="51"/>
      <c r="L50" s="51"/>
      <c r="M50" s="51"/>
      <c r="N50" s="51"/>
    </row>
    <row r="51" spans="2:14" ht="3" customHeight="1" x14ac:dyDescent="0.2"/>
    <row r="52" spans="2:14" x14ac:dyDescent="0.2">
      <c r="C52" t="s">
        <v>610</v>
      </c>
    </row>
    <row r="53" spans="2:14" x14ac:dyDescent="0.2">
      <c r="C53" t="s">
        <v>611</v>
      </c>
    </row>
    <row r="54" spans="2:14" ht="3" customHeight="1" x14ac:dyDescent="0.2">
      <c r="C54" s="30"/>
    </row>
    <row r="55" spans="2:14" x14ac:dyDescent="0.2">
      <c r="C55" t="s">
        <v>612</v>
      </c>
    </row>
    <row r="56" spans="2:14" x14ac:dyDescent="0.2">
      <c r="D56" s="58" t="s">
        <v>563</v>
      </c>
    </row>
    <row r="57" spans="2:14" x14ac:dyDescent="0.2">
      <c r="D57" s="7">
        <f>25+3</f>
        <v>28</v>
      </c>
      <c r="E57" t="s">
        <v>613</v>
      </c>
      <c r="F57" s="53">
        <v>28</v>
      </c>
      <c r="G57" s="159" t="s">
        <v>792</v>
      </c>
      <c r="H57" s="159"/>
      <c r="I57" s="159"/>
      <c r="J57" s="159" t="s">
        <v>793</v>
      </c>
      <c r="K57" s="159"/>
      <c r="L57" s="159"/>
      <c r="M57" s="159"/>
      <c r="N57" s="159"/>
    </row>
    <row r="58" spans="2:14" x14ac:dyDescent="0.2">
      <c r="C58" s="30"/>
      <c r="D58" s="60">
        <f>25+3</f>
        <v>28</v>
      </c>
      <c r="E58" t="s">
        <v>614</v>
      </c>
      <c r="F58" s="60"/>
      <c r="G58" s="159" t="s">
        <v>794</v>
      </c>
      <c r="H58" s="159"/>
      <c r="I58" s="159"/>
      <c r="J58" s="159"/>
      <c r="K58" s="159"/>
      <c r="L58" s="159"/>
      <c r="M58" s="159"/>
      <c r="N58" s="159"/>
    </row>
    <row r="59" spans="2:14" x14ac:dyDescent="0.2">
      <c r="C59" s="30"/>
      <c r="D59" s="59">
        <v>-78</v>
      </c>
      <c r="E59" t="s">
        <v>615</v>
      </c>
      <c r="F59" s="53">
        <v>78</v>
      </c>
      <c r="G59" s="159" t="s">
        <v>795</v>
      </c>
      <c r="H59" s="159"/>
      <c r="I59" s="159"/>
      <c r="J59" s="159"/>
      <c r="K59" s="159"/>
      <c r="L59" s="159"/>
      <c r="M59" s="159"/>
      <c r="N59" s="159"/>
    </row>
    <row r="60" spans="2:14" x14ac:dyDescent="0.2">
      <c r="D60" s="7"/>
      <c r="G60" s="159" t="s">
        <v>796</v>
      </c>
      <c r="H60" s="156"/>
      <c r="I60" s="156"/>
      <c r="J60" s="156"/>
      <c r="K60" s="156"/>
      <c r="L60" s="159">
        <v>-1</v>
      </c>
      <c r="M60" s="159">
        <f>(D59)*-1</f>
        <v>78</v>
      </c>
      <c r="N60" s="156"/>
    </row>
    <row r="61" spans="2:14" x14ac:dyDescent="0.2"/>
    <row r="62" spans="2:14" x14ac:dyDescent="0.2">
      <c r="D62" s="58" t="s">
        <v>563</v>
      </c>
    </row>
    <row r="63" spans="2:14" x14ac:dyDescent="0.2">
      <c r="D63" s="61">
        <v>2001</v>
      </c>
      <c r="E63" t="s">
        <v>616</v>
      </c>
      <c r="F63" s="62" cm="1">
        <f t="array" ref="F63:J63">TRANSPOSE(D63:D67)</f>
        <v>2001</v>
      </c>
      <c r="G63" s="62">
        <v>2002</v>
      </c>
      <c r="H63" s="62">
        <v>2003</v>
      </c>
      <c r="I63" s="62">
        <v>2004</v>
      </c>
      <c r="J63" s="62">
        <v>2005</v>
      </c>
    </row>
    <row r="64" spans="2:14" x14ac:dyDescent="0.2">
      <c r="D64" s="61">
        <f>D63+1</f>
        <v>2002</v>
      </c>
      <c r="E64" s="26"/>
      <c r="F64" s="162" t="s">
        <v>797</v>
      </c>
      <c r="G64" s="162"/>
      <c r="H64" s="162"/>
      <c r="I64" s="162"/>
      <c r="J64" s="162"/>
    </row>
    <row r="65" spans="2:14" x14ac:dyDescent="0.2">
      <c r="D65" s="61">
        <f t="shared" ref="D65:D67" si="1">D64+1</f>
        <v>2003</v>
      </c>
      <c r="E65" s="26"/>
    </row>
    <row r="66" spans="2:14" x14ac:dyDescent="0.2">
      <c r="D66" s="61">
        <f t="shared" si="1"/>
        <v>2004</v>
      </c>
    </row>
    <row r="67" spans="2:14" x14ac:dyDescent="0.2">
      <c r="C67" s="27"/>
      <c r="D67" s="61">
        <f t="shared" si="1"/>
        <v>2005</v>
      </c>
    </row>
    <row r="68" spans="2:14" x14ac:dyDescent="0.2"/>
    <row r="69" spans="2:14" ht="13.15" customHeight="1" x14ac:dyDescent="0.2">
      <c r="B69" s="51" t="s">
        <v>391</v>
      </c>
      <c r="C69" s="51"/>
      <c r="D69" s="51"/>
      <c r="E69" s="51"/>
      <c r="F69" s="51"/>
      <c r="G69" s="51"/>
      <c r="H69" s="51"/>
      <c r="I69" s="51"/>
      <c r="J69" s="51"/>
      <c r="K69" s="51"/>
      <c r="L69" s="51"/>
      <c r="M69" s="51"/>
      <c r="N69" s="51"/>
    </row>
    <row r="70" spans="2:14" ht="3" customHeight="1" x14ac:dyDescent="0.2"/>
    <row r="71" spans="2:14" x14ac:dyDescent="0.2">
      <c r="C71" t="s">
        <v>383</v>
      </c>
    </row>
    <row r="72" spans="2:14" ht="3" customHeight="1" x14ac:dyDescent="0.2"/>
    <row r="73" spans="2:14" x14ac:dyDescent="0.2">
      <c r="E73" s="57" t="s">
        <v>384</v>
      </c>
      <c r="F73" s="57"/>
      <c r="G73" s="57"/>
      <c r="H73" s="57"/>
    </row>
    <row r="74" spans="2:14" ht="3" customHeight="1" x14ac:dyDescent="0.2"/>
    <row r="75" spans="2:14" x14ac:dyDescent="0.2">
      <c r="C75" t="s">
        <v>385</v>
      </c>
      <c r="E75" t="s">
        <v>393</v>
      </c>
      <c r="J75" s="159" t="s">
        <v>798</v>
      </c>
      <c r="K75" s="156"/>
      <c r="L75" s="156"/>
      <c r="M75" s="156"/>
      <c r="N75" s="156"/>
    </row>
    <row r="76" spans="2:14" x14ac:dyDescent="0.2">
      <c r="C76" t="s">
        <v>386</v>
      </c>
      <c r="E76" t="s">
        <v>387</v>
      </c>
      <c r="J76" s="159" t="s">
        <v>799</v>
      </c>
    </row>
    <row r="77" spans="2:14" x14ac:dyDescent="0.2">
      <c r="C77" t="s">
        <v>389</v>
      </c>
      <c r="E77" t="s">
        <v>388</v>
      </c>
      <c r="J77" s="159" t="s">
        <v>802</v>
      </c>
      <c r="K77" s="156"/>
    </row>
    <row r="78" spans="2:14" x14ac:dyDescent="0.2"/>
    <row r="79" spans="2:14" x14ac:dyDescent="0.2">
      <c r="C79" t="s">
        <v>390</v>
      </c>
    </row>
    <row r="80" spans="2:14" x14ac:dyDescent="0.2">
      <c r="C80" s="27" t="s">
        <v>748</v>
      </c>
    </row>
    <row r="81" spans="3:5" x14ac:dyDescent="0.2">
      <c r="C81" t="s">
        <v>392</v>
      </c>
    </row>
    <row r="82" spans="3:5" x14ac:dyDescent="0.2">
      <c r="D82" s="159" t="s">
        <v>800</v>
      </c>
      <c r="E82" s="159" t="s">
        <v>801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C37D2-4CF8-480C-B0B0-5D919805E9D9}">
  <sheetPr>
    <pageSetUpPr fitToPage="1"/>
  </sheetPr>
  <dimension ref="A1:O96"/>
  <sheetViews>
    <sheetView showGridLines="0" zoomScaleNormal="100" workbookViewId="0"/>
  </sheetViews>
  <sheetFormatPr defaultColWidth="0" defaultRowHeight="10" zeroHeight="1" x14ac:dyDescent="0.2"/>
  <cols>
    <col min="1" max="2" width="2.5546875" style="20" customWidth="1"/>
    <col min="3" max="3" width="25.6640625" style="20" customWidth="1"/>
    <col min="4" max="6" width="16.77734375" style="20" customWidth="1"/>
    <col min="7" max="7" width="18.109375" style="20" bestFit="1" customWidth="1"/>
    <col min="8" max="13" width="10.21875" style="20" customWidth="1"/>
    <col min="14" max="14" width="1.6640625" customWidth="1"/>
    <col min="15" max="16384" width="9" hidden="1"/>
  </cols>
  <sheetData>
    <row r="1" spans="1:13" ht="16.149999999999999" customHeight="1" x14ac:dyDescent="0.2">
      <c r="A1" s="64" t="s">
        <v>0</v>
      </c>
      <c r="B1" s="64"/>
      <c r="C1" s="64"/>
      <c r="D1" s="64"/>
      <c r="E1" s="64"/>
      <c r="F1" s="64"/>
      <c r="G1" s="64"/>
      <c r="H1" s="64"/>
      <c r="I1" s="64"/>
      <c r="J1" s="64"/>
      <c r="K1" s="64"/>
      <c r="L1" s="64"/>
      <c r="M1" s="64"/>
    </row>
    <row r="2" spans="1:13" ht="3" customHeight="1" x14ac:dyDescent="0.2">
      <c r="C2" s="30"/>
    </row>
    <row r="3" spans="1:13" ht="13.15" customHeight="1" x14ac:dyDescent="0.2">
      <c r="B3" s="51" t="s">
        <v>399</v>
      </c>
      <c r="C3" s="51"/>
      <c r="D3" s="51"/>
      <c r="E3" s="51"/>
      <c r="F3" s="51"/>
      <c r="G3" s="51"/>
      <c r="H3" s="51"/>
      <c r="I3" s="51"/>
      <c r="J3" s="51"/>
      <c r="K3" s="51"/>
      <c r="L3" s="51"/>
      <c r="M3" s="51"/>
    </row>
    <row r="4" spans="1:13" ht="3" customHeight="1" x14ac:dyDescent="0.2"/>
    <row r="5" spans="1:13" x14ac:dyDescent="0.2">
      <c r="C5" t="s">
        <v>1</v>
      </c>
    </row>
    <row r="6" spans="1:13" x14ac:dyDescent="0.2">
      <c r="C6" s="65" t="s">
        <v>323</v>
      </c>
      <c r="D6" s="65"/>
      <c r="E6" s="65"/>
      <c r="F6" s="65"/>
    </row>
    <row r="7" spans="1:13" x14ac:dyDescent="0.2">
      <c r="C7" s="20" t="s">
        <v>324</v>
      </c>
      <c r="D7" s="163" t="s">
        <v>803</v>
      </c>
      <c r="E7" s="164"/>
      <c r="F7" s="53"/>
      <c r="I7" s="58" t="s">
        <v>144</v>
      </c>
      <c r="J7" s="58" t="s">
        <v>81</v>
      </c>
      <c r="K7" s="58" t="s">
        <v>145</v>
      </c>
    </row>
    <row r="8" spans="1:13" x14ac:dyDescent="0.2">
      <c r="C8" s="20" t="s">
        <v>325</v>
      </c>
      <c r="D8" s="163" t="s">
        <v>804</v>
      </c>
      <c r="E8" s="164"/>
      <c r="F8" s="53"/>
      <c r="H8" t="s">
        <v>2</v>
      </c>
      <c r="I8" s="67">
        <v>3021</v>
      </c>
      <c r="J8" s="67">
        <v>739</v>
      </c>
      <c r="K8" s="67">
        <v>394.5</v>
      </c>
    </row>
    <row r="9" spans="1:13" x14ac:dyDescent="0.2">
      <c r="C9" s="20" t="s">
        <v>6</v>
      </c>
      <c r="D9" s="163" t="s">
        <v>805</v>
      </c>
      <c r="E9" s="164"/>
      <c r="F9" s="164"/>
      <c r="H9" t="s">
        <v>326</v>
      </c>
      <c r="I9" s="67">
        <v>280</v>
      </c>
      <c r="J9" s="67">
        <v>2062</v>
      </c>
      <c r="K9" s="67">
        <v>113.9</v>
      </c>
    </row>
    <row r="10" spans="1:13" x14ac:dyDescent="0.2">
      <c r="C10" s="20" t="s">
        <v>328</v>
      </c>
      <c r="D10" s="163" t="s">
        <v>806</v>
      </c>
      <c r="E10" s="164"/>
      <c r="F10" s="53"/>
      <c r="H10" t="s">
        <v>327</v>
      </c>
      <c r="I10" s="67">
        <v>5477</v>
      </c>
      <c r="J10" s="67">
        <v>1894</v>
      </c>
      <c r="K10" s="67">
        <v>405.9</v>
      </c>
    </row>
    <row r="11" spans="1:13" x14ac:dyDescent="0.2">
      <c r="C11" s="20" t="s">
        <v>11</v>
      </c>
      <c r="D11" s="163" t="s">
        <v>807</v>
      </c>
      <c r="E11" s="164"/>
      <c r="F11" s="53"/>
      <c r="H11" t="s">
        <v>7</v>
      </c>
      <c r="I11" s="67">
        <v>-210</v>
      </c>
      <c r="J11" s="67">
        <v>3366</v>
      </c>
      <c r="K11" s="67">
        <v>68.3</v>
      </c>
    </row>
    <row r="12" spans="1:13" x14ac:dyDescent="0.2">
      <c r="C12" s="20" t="s">
        <v>13</v>
      </c>
      <c r="D12" s="163" t="s">
        <v>808</v>
      </c>
      <c r="E12" s="164"/>
      <c r="F12" s="53"/>
      <c r="H12" t="s">
        <v>9</v>
      </c>
      <c r="I12" s="67">
        <v>-49</v>
      </c>
      <c r="J12" s="67">
        <v>1471</v>
      </c>
      <c r="K12" s="67">
        <v>-7.8</v>
      </c>
    </row>
    <row r="13" spans="1:13" x14ac:dyDescent="0.2">
      <c r="C13" s="20" t="s">
        <v>329</v>
      </c>
      <c r="D13" s="163" t="s">
        <v>809</v>
      </c>
      <c r="E13" s="164"/>
      <c r="F13" s="164"/>
    </row>
    <row r="14" spans="1:13" x14ac:dyDescent="0.2">
      <c r="C14" s="20" t="s">
        <v>330</v>
      </c>
      <c r="D14" s="163" t="s">
        <v>810</v>
      </c>
      <c r="E14" s="164"/>
      <c r="F14" s="53"/>
      <c r="H14" t="s">
        <v>12</v>
      </c>
      <c r="I14" s="67">
        <v>1015</v>
      </c>
      <c r="J14" s="67">
        <v>824</v>
      </c>
      <c r="K14" s="67">
        <v>110.7</v>
      </c>
    </row>
    <row r="15" spans="1:13" x14ac:dyDescent="0.2">
      <c r="C15" s="20" t="s">
        <v>331</v>
      </c>
      <c r="D15" s="163" t="s">
        <v>811</v>
      </c>
      <c r="E15" s="164"/>
      <c r="F15" s="53"/>
      <c r="H15" t="s">
        <v>14</v>
      </c>
      <c r="I15" s="67">
        <v>1494</v>
      </c>
      <c r="J15" s="67">
        <v>1318</v>
      </c>
      <c r="K15" s="67">
        <v>274.2</v>
      </c>
    </row>
    <row r="16" spans="1:13" x14ac:dyDescent="0.2">
      <c r="C16" s="20" t="s">
        <v>8</v>
      </c>
      <c r="D16" s="163" t="s">
        <v>812</v>
      </c>
      <c r="E16" s="164"/>
      <c r="F16" s="164"/>
      <c r="G16" s="165"/>
      <c r="H16" t="s">
        <v>15</v>
      </c>
      <c r="I16" s="67">
        <v>3191</v>
      </c>
      <c r="J16" s="67">
        <v>232</v>
      </c>
      <c r="K16" s="67">
        <v>251</v>
      </c>
    </row>
    <row r="17" spans="1:13" x14ac:dyDescent="0.2">
      <c r="C17" s="20" t="s">
        <v>10</v>
      </c>
      <c r="D17" s="163" t="s">
        <v>813</v>
      </c>
      <c r="E17" s="164"/>
      <c r="F17" s="164"/>
      <c r="G17" s="165"/>
      <c r="H17" t="s">
        <v>16</v>
      </c>
      <c r="I17" s="67">
        <v>495</v>
      </c>
      <c r="J17" s="67">
        <v>343</v>
      </c>
      <c r="K17" s="67">
        <v>106</v>
      </c>
    </row>
    <row r="18" spans="1:13" x14ac:dyDescent="0.2">
      <c r="C18" s="20" t="s">
        <v>18</v>
      </c>
      <c r="D18" s="163" t="s">
        <v>814</v>
      </c>
      <c r="E18" s="164"/>
      <c r="F18" s="164"/>
      <c r="G18" s="165"/>
      <c r="H18" t="s">
        <v>332</v>
      </c>
      <c r="I18" s="67">
        <v>188</v>
      </c>
      <c r="J18" s="67">
        <v>405</v>
      </c>
      <c r="K18" s="67">
        <v>57.6</v>
      </c>
    </row>
    <row r="19" spans="1:13" x14ac:dyDescent="0.2">
      <c r="C19" s="20" t="s">
        <v>20</v>
      </c>
      <c r="D19" s="163" t="s">
        <v>815</v>
      </c>
      <c r="E19" s="164"/>
      <c r="F19" s="53"/>
      <c r="H19" t="s">
        <v>19</v>
      </c>
      <c r="I19" s="67">
        <v>204</v>
      </c>
      <c r="J19" s="67">
        <v>112</v>
      </c>
      <c r="K19" s="67">
        <v>-33.5</v>
      </c>
    </row>
    <row r="20" spans="1:13" x14ac:dyDescent="0.2">
      <c r="A20"/>
      <c r="B20"/>
      <c r="C20" t="s">
        <v>754</v>
      </c>
      <c r="D20" s="163" t="s">
        <v>816</v>
      </c>
      <c r="E20" s="53"/>
      <c r="F20" s="53"/>
      <c r="G20"/>
      <c r="H20"/>
      <c r="I20"/>
      <c r="J20"/>
      <c r="K20"/>
      <c r="L20"/>
      <c r="M20"/>
    </row>
    <row r="21" spans="1:13" x14ac:dyDescent="0.2">
      <c r="A21"/>
      <c r="B21"/>
      <c r="C21" t="s">
        <v>755</v>
      </c>
      <c r="D21" s="163" t="s">
        <v>817</v>
      </c>
      <c r="E21" s="53"/>
      <c r="F21" s="53"/>
      <c r="G21"/>
      <c r="H21"/>
      <c r="I21"/>
      <c r="J21"/>
      <c r="K21"/>
      <c r="L21"/>
      <c r="M21"/>
    </row>
    <row r="22" spans="1:13" x14ac:dyDescent="0.2">
      <c r="A22"/>
      <c r="B22"/>
      <c r="C22"/>
      <c r="D22"/>
      <c r="E22"/>
      <c r="F22"/>
      <c r="G22"/>
      <c r="H22"/>
      <c r="I22"/>
      <c r="J22"/>
      <c r="K22"/>
      <c r="L22"/>
      <c r="M22"/>
    </row>
    <row r="23" spans="1:13" x14ac:dyDescent="0.2">
      <c r="C23" s="65" t="s">
        <v>333</v>
      </c>
      <c r="D23" s="66"/>
      <c r="E23" s="65"/>
      <c r="F23" s="65"/>
      <c r="H23" s="65" t="s">
        <v>334</v>
      </c>
      <c r="I23" s="65"/>
      <c r="J23" s="65"/>
      <c r="K23" s="65"/>
    </row>
    <row r="24" spans="1:13" x14ac:dyDescent="0.2">
      <c r="C24" s="20" t="s">
        <v>3</v>
      </c>
      <c r="D24" s="163" t="s">
        <v>818</v>
      </c>
      <c r="E24" s="163"/>
      <c r="F24" s="163"/>
      <c r="H24" s="20" t="s">
        <v>21</v>
      </c>
      <c r="J24" s="163" t="s">
        <v>839</v>
      </c>
      <c r="K24" s="163"/>
      <c r="L24" s="159"/>
      <c r="M24" s="159"/>
    </row>
    <row r="25" spans="1:13" x14ac:dyDescent="0.2">
      <c r="C25" s="20" t="s">
        <v>335</v>
      </c>
      <c r="D25" s="163" t="s">
        <v>819</v>
      </c>
      <c r="E25" s="163"/>
      <c r="F25" s="163"/>
      <c r="H25" s="20" t="s">
        <v>23</v>
      </c>
      <c r="J25" s="163" t="s">
        <v>840</v>
      </c>
      <c r="K25" s="163" t="s">
        <v>825</v>
      </c>
      <c r="L25" s="159"/>
      <c r="M25" s="159"/>
    </row>
    <row r="26" spans="1:13" x14ac:dyDescent="0.2">
      <c r="C26" s="20" t="s">
        <v>336</v>
      </c>
      <c r="D26" s="163" t="s">
        <v>820</v>
      </c>
      <c r="E26" s="163"/>
      <c r="F26" s="163"/>
      <c r="H26" s="20" t="s">
        <v>25</v>
      </c>
      <c r="J26" s="163" t="s">
        <v>841</v>
      </c>
      <c r="K26" s="163" t="s">
        <v>842</v>
      </c>
      <c r="L26" s="159"/>
      <c r="M26" s="159"/>
    </row>
    <row r="27" spans="1:13" x14ac:dyDescent="0.2">
      <c r="C27" s="20" t="s">
        <v>337</v>
      </c>
      <c r="D27" s="163" t="s">
        <v>821</v>
      </c>
      <c r="E27" s="163"/>
      <c r="F27" s="163"/>
      <c r="H27" s="20" t="s">
        <v>338</v>
      </c>
      <c r="J27" s="163" t="s">
        <v>843</v>
      </c>
      <c r="K27" s="163"/>
      <c r="L27" s="159"/>
      <c r="M27" s="159"/>
    </row>
    <row r="28" spans="1:13" x14ac:dyDescent="0.2">
      <c r="C28" s="20" t="s">
        <v>339</v>
      </c>
      <c r="D28" s="163" t="s">
        <v>822</v>
      </c>
      <c r="E28" s="163"/>
      <c r="F28" s="163"/>
      <c r="H28" s="20" t="s">
        <v>27</v>
      </c>
      <c r="J28" s="163" t="s">
        <v>826</v>
      </c>
      <c r="K28" s="163"/>
      <c r="L28" s="159"/>
      <c r="M28" s="159"/>
    </row>
    <row r="29" spans="1:13" x14ac:dyDescent="0.2">
      <c r="D29" s="163" t="s">
        <v>823</v>
      </c>
      <c r="E29" s="163"/>
      <c r="F29" s="163"/>
      <c r="H29" s="20" t="s">
        <v>29</v>
      </c>
      <c r="J29" s="163" t="s">
        <v>827</v>
      </c>
      <c r="K29" s="163"/>
      <c r="L29" s="159"/>
      <c r="M29" s="159"/>
    </row>
    <row r="30" spans="1:13" x14ac:dyDescent="0.2">
      <c r="C30" s="20" t="s">
        <v>340</v>
      </c>
      <c r="D30" s="163" t="s">
        <v>824</v>
      </c>
      <c r="E30" s="163"/>
      <c r="F30" s="163"/>
      <c r="H30" s="20" t="s">
        <v>31</v>
      </c>
      <c r="J30" s="166" t="s">
        <v>828</v>
      </c>
      <c r="K30" s="163"/>
      <c r="L30" s="159"/>
      <c r="M30" s="159"/>
    </row>
    <row r="31" spans="1:13" x14ac:dyDescent="0.2">
      <c r="D31"/>
      <c r="H31" s="20" t="s">
        <v>32</v>
      </c>
      <c r="J31" s="166" t="s">
        <v>829</v>
      </c>
      <c r="K31" s="163"/>
      <c r="L31" s="159"/>
      <c r="M31" s="159"/>
    </row>
    <row r="32" spans="1:13" x14ac:dyDescent="0.2">
      <c r="C32" s="65" t="s">
        <v>341</v>
      </c>
      <c r="D32" s="66"/>
      <c r="E32" s="65"/>
      <c r="F32" s="65"/>
      <c r="H32" s="20" t="s">
        <v>34</v>
      </c>
      <c r="J32" s="163" t="s">
        <v>830</v>
      </c>
      <c r="K32" s="163"/>
      <c r="L32" s="159"/>
      <c r="M32" s="159"/>
    </row>
    <row r="33" spans="2:15" x14ac:dyDescent="0.2">
      <c r="C33" s="20" t="s">
        <v>22</v>
      </c>
      <c r="D33" s="163" t="s">
        <v>847</v>
      </c>
      <c r="E33" s="163"/>
      <c r="F33" s="163"/>
      <c r="H33" s="20" t="s">
        <v>35</v>
      </c>
      <c r="J33" s="163" t="s">
        <v>831</v>
      </c>
      <c r="K33" s="163"/>
      <c r="L33" s="159"/>
      <c r="M33" s="159"/>
    </row>
    <row r="34" spans="2:15" x14ac:dyDescent="0.2">
      <c r="C34" s="20" t="s">
        <v>756</v>
      </c>
      <c r="D34" s="166" t="s">
        <v>848</v>
      </c>
      <c r="E34" s="166"/>
      <c r="F34" s="163"/>
      <c r="H34" s="20" t="s">
        <v>33</v>
      </c>
      <c r="J34" s="163" t="s">
        <v>832</v>
      </c>
      <c r="K34" s="163"/>
      <c r="L34" s="159"/>
      <c r="M34" s="159"/>
    </row>
    <row r="35" spans="2:15" x14ac:dyDescent="0.2">
      <c r="C35" s="20" t="s">
        <v>24</v>
      </c>
      <c r="D35" s="166" t="s">
        <v>849</v>
      </c>
      <c r="E35" s="166"/>
      <c r="F35" s="163"/>
      <c r="H35" s="20" t="s">
        <v>759</v>
      </c>
      <c r="J35" s="163" t="s">
        <v>833</v>
      </c>
      <c r="K35" s="163"/>
      <c r="L35" s="159"/>
      <c r="M35" s="159"/>
    </row>
    <row r="36" spans="2:15" x14ac:dyDescent="0.2">
      <c r="C36" s="20" t="s">
        <v>26</v>
      </c>
      <c r="D36" s="163" t="s">
        <v>850</v>
      </c>
      <c r="E36" s="163"/>
      <c r="F36" s="163"/>
      <c r="H36" s="20" t="s">
        <v>342</v>
      </c>
      <c r="J36" s="163" t="s">
        <v>834</v>
      </c>
      <c r="K36" s="163"/>
      <c r="L36" s="159"/>
      <c r="M36" s="159"/>
    </row>
    <row r="37" spans="2:15" x14ac:dyDescent="0.2">
      <c r="C37" s="20" t="s">
        <v>757</v>
      </c>
      <c r="D37" s="163" t="s">
        <v>851</v>
      </c>
      <c r="E37" s="163"/>
      <c r="F37" s="163"/>
      <c r="H37" s="20" t="s">
        <v>343</v>
      </c>
      <c r="J37" s="163" t="s">
        <v>835</v>
      </c>
      <c r="K37" s="163"/>
      <c r="L37" s="159"/>
      <c r="M37" s="159"/>
    </row>
    <row r="38" spans="2:15" x14ac:dyDescent="0.2">
      <c r="C38" s="20" t="s">
        <v>28</v>
      </c>
      <c r="D38" s="163" t="s">
        <v>852</v>
      </c>
      <c r="E38" s="163"/>
      <c r="F38" s="163"/>
      <c r="H38" s="20" t="s">
        <v>344</v>
      </c>
      <c r="J38" s="163" t="s">
        <v>836</v>
      </c>
      <c r="K38" s="163"/>
      <c r="L38" s="159"/>
      <c r="M38" s="159"/>
    </row>
    <row r="39" spans="2:15" x14ac:dyDescent="0.2">
      <c r="C39" s="20" t="s">
        <v>30</v>
      </c>
      <c r="D39" s="163" t="s">
        <v>853</v>
      </c>
      <c r="E39" s="163"/>
      <c r="F39" s="163"/>
      <c r="H39" t="s">
        <v>428</v>
      </c>
      <c r="J39" s="163" t="s">
        <v>837</v>
      </c>
      <c r="K39" s="163"/>
      <c r="L39" s="159"/>
      <c r="M39" s="159"/>
    </row>
    <row r="40" spans="2:15" x14ac:dyDescent="0.2">
      <c r="C40" s="20" t="s">
        <v>345</v>
      </c>
      <c r="D40" s="163" t="s">
        <v>854</v>
      </c>
      <c r="E40" s="163"/>
      <c r="F40" s="163"/>
      <c r="H40" s="168" t="s">
        <v>844</v>
      </c>
      <c r="I40" s="168"/>
      <c r="J40" s="167" t="s">
        <v>846</v>
      </c>
      <c r="K40" s="169"/>
      <c r="N40" s="20"/>
      <c r="O40" s="170"/>
    </row>
    <row r="41" spans="2:15" x14ac:dyDescent="0.2">
      <c r="C41" s="20" t="s">
        <v>758</v>
      </c>
      <c r="D41" s="163" t="s">
        <v>855</v>
      </c>
      <c r="E41" s="163"/>
      <c r="F41" s="163"/>
      <c r="H41" s="168" t="s">
        <v>845</v>
      </c>
      <c r="I41" s="168"/>
      <c r="J41" s="167" t="s">
        <v>838</v>
      </c>
      <c r="K41" s="169"/>
      <c r="N41" s="20"/>
    </row>
    <row r="42" spans="2:15" x14ac:dyDescent="0.2"/>
    <row r="43" spans="2:15" ht="13.15" customHeight="1" x14ac:dyDescent="0.2">
      <c r="B43" s="51" t="s">
        <v>407</v>
      </c>
      <c r="C43" s="51"/>
      <c r="D43" s="51"/>
      <c r="E43" s="51"/>
      <c r="F43" s="51"/>
      <c r="G43" s="51"/>
      <c r="H43" s="51"/>
      <c r="I43" s="51"/>
      <c r="J43" s="51"/>
      <c r="K43" s="51"/>
      <c r="L43" s="51"/>
      <c r="M43" s="51"/>
    </row>
    <row r="44" spans="2:15" ht="3" customHeight="1" x14ac:dyDescent="0.2"/>
    <row r="45" spans="2:15" x14ac:dyDescent="0.2">
      <c r="F45" s="68">
        <f ca="1">YEAR(TODAY())-1</f>
        <v>2022</v>
      </c>
      <c r="G45" s="69">
        <f ca="1">F45+1</f>
        <v>2023</v>
      </c>
      <c r="H45" s="69">
        <f ca="1">G45+1</f>
        <v>2024</v>
      </c>
      <c r="I45" s="69">
        <f ca="1">H45+1</f>
        <v>2025</v>
      </c>
      <c r="J45" s="69">
        <f ca="1">I45+1</f>
        <v>2026</v>
      </c>
    </row>
    <row r="46" spans="2:15" x14ac:dyDescent="0.2">
      <c r="C46" t="s">
        <v>396</v>
      </c>
      <c r="D46" s="28"/>
      <c r="F46">
        <v>1000</v>
      </c>
      <c r="G46" s="20">
        <f>1000*(1+0.1)</f>
        <v>1100</v>
      </c>
      <c r="H46" s="20">
        <f>1100*(1+0.09)</f>
        <v>1199</v>
      </c>
      <c r="I46" s="20">
        <f>1199*(1+0.08)</f>
        <v>1294.92</v>
      </c>
      <c r="J46" s="20">
        <f>1294.92*(1+0.03)</f>
        <v>1333.7676000000001</v>
      </c>
    </row>
    <row r="47" spans="2:15" x14ac:dyDescent="0.2">
      <c r="C47" s="28" t="s">
        <v>398</v>
      </c>
      <c r="D47" s="28"/>
      <c r="G47" s="29">
        <v>0.10000000000000009</v>
      </c>
      <c r="H47" s="29">
        <v>9.000000000000008E-2</v>
      </c>
      <c r="I47" s="29">
        <v>8.0000000000000071E-2</v>
      </c>
      <c r="J47" s="29">
        <v>3.0000000000000027E-2</v>
      </c>
    </row>
    <row r="48" spans="2:15" x14ac:dyDescent="0.2">
      <c r="C48" s="28"/>
      <c r="D48" s="28"/>
      <c r="G48" s="29"/>
      <c r="H48" s="29"/>
      <c r="I48" s="29"/>
      <c r="J48" s="29"/>
    </row>
    <row r="49" spans="1:13" x14ac:dyDescent="0.2">
      <c r="C49" t="s">
        <v>395</v>
      </c>
      <c r="D49" s="28"/>
      <c r="F49">
        <v>500</v>
      </c>
      <c r="G49" s="20">
        <f>F49*(1+G50)</f>
        <v>550</v>
      </c>
      <c r="H49" s="20">
        <f>G49*(1+H50)</f>
        <v>599.5</v>
      </c>
      <c r="I49" s="20">
        <f>H49*(1+I50)</f>
        <v>647.46</v>
      </c>
      <c r="J49" s="20">
        <f>I49*(1+J50)</f>
        <v>666.88380000000006</v>
      </c>
    </row>
    <row r="50" spans="1:13" x14ac:dyDescent="0.2">
      <c r="C50" s="28" t="s">
        <v>398</v>
      </c>
      <c r="D50" s="28"/>
      <c r="G50" s="29">
        <v>0.10000000000000009</v>
      </c>
      <c r="H50" s="29">
        <v>9.000000000000008E-2</v>
      </c>
      <c r="I50" s="29">
        <v>8.0000000000000071E-2</v>
      </c>
      <c r="J50" s="29">
        <v>3.0000000000000027E-2</v>
      </c>
    </row>
    <row r="51" spans="1:13" x14ac:dyDescent="0.2">
      <c r="C51" s="28"/>
      <c r="D51" s="28"/>
    </row>
    <row r="52" spans="1:13" x14ac:dyDescent="0.2">
      <c r="C52" t="s">
        <v>394</v>
      </c>
      <c r="D52" s="28"/>
      <c r="F52">
        <v>300</v>
      </c>
      <c r="G52" s="20">
        <f>F52*(1+G53)</f>
        <v>330</v>
      </c>
      <c r="H52" s="20">
        <f>G52*(1+H53)</f>
        <v>359.70000000000005</v>
      </c>
      <c r="I52" s="20">
        <f>H52*(1+I53)</f>
        <v>388.47600000000006</v>
      </c>
      <c r="J52" s="20">
        <f>I52*(1+J53)</f>
        <v>400.13028000000008</v>
      </c>
      <c r="K52" s="159" t="s">
        <v>856</v>
      </c>
      <c r="L52" s="159"/>
      <c r="M52" s="159"/>
    </row>
    <row r="53" spans="1:13" x14ac:dyDescent="0.2">
      <c r="C53" s="28" t="s">
        <v>398</v>
      </c>
      <c r="D53" s="28"/>
      <c r="G53" s="29">
        <v>0.10000000000000009</v>
      </c>
      <c r="H53" s="29">
        <v>9.000000000000008E-2</v>
      </c>
      <c r="I53" s="29">
        <v>8.0000000000000071E-2</v>
      </c>
      <c r="J53" s="29">
        <v>3.0000000000000027E-2</v>
      </c>
    </row>
    <row r="54" spans="1:13" x14ac:dyDescent="0.2">
      <c r="A54" s="28"/>
      <c r="B54" s="28"/>
      <c r="G54" s="29"/>
      <c r="H54" s="29"/>
      <c r="I54" s="29"/>
      <c r="J54" s="29"/>
    </row>
    <row r="55" spans="1:13" x14ac:dyDescent="0.2">
      <c r="C55" s="78" t="s">
        <v>418</v>
      </c>
      <c r="D55" s="78"/>
      <c r="E55" s="78"/>
      <c r="F55" s="78"/>
      <c r="G55" s="78"/>
      <c r="H55" s="78"/>
      <c r="I55" s="78"/>
      <c r="J55" s="78"/>
    </row>
    <row r="56" spans="1:13" x14ac:dyDescent="0.2">
      <c r="A56" s="28"/>
      <c r="B56" s="28"/>
      <c r="G56" s="29"/>
      <c r="H56" s="29"/>
      <c r="I56" s="29"/>
      <c r="J56" s="29"/>
    </row>
    <row r="57" spans="1:13" x14ac:dyDescent="0.2">
      <c r="C57" s="57" t="s">
        <v>397</v>
      </c>
      <c r="D57" s="58"/>
      <c r="E57" s="58"/>
      <c r="F57" s="68">
        <f ca="1">F45</f>
        <v>2022</v>
      </c>
      <c r="G57" s="68">
        <f t="shared" ref="G57:J57" ca="1" si="0">G45</f>
        <v>2023</v>
      </c>
      <c r="H57" s="68">
        <f t="shared" ca="1" si="0"/>
        <v>2024</v>
      </c>
      <c r="I57" s="68">
        <f t="shared" ca="1" si="0"/>
        <v>2025</v>
      </c>
      <c r="J57" s="68">
        <f t="shared" ca="1" si="0"/>
        <v>2026</v>
      </c>
    </row>
    <row r="58" spans="1:13" x14ac:dyDescent="0.2">
      <c r="C58" t="s">
        <v>396</v>
      </c>
      <c r="F58" s="71">
        <f>F46</f>
        <v>1000</v>
      </c>
      <c r="G58" s="71">
        <f t="shared" ref="G58:J58" si="1">G46</f>
        <v>1100</v>
      </c>
      <c r="H58" s="71">
        <f t="shared" si="1"/>
        <v>1199</v>
      </c>
      <c r="I58" s="71">
        <f t="shared" si="1"/>
        <v>1294.92</v>
      </c>
      <c r="J58" s="71">
        <f t="shared" si="1"/>
        <v>1333.7676000000001</v>
      </c>
    </row>
    <row r="59" spans="1:13" x14ac:dyDescent="0.2">
      <c r="C59" t="s">
        <v>395</v>
      </c>
      <c r="F59" s="71">
        <f>F49*-1</f>
        <v>-500</v>
      </c>
      <c r="G59" s="71">
        <f t="shared" ref="G59:J59" si="2">G49*-1</f>
        <v>-550</v>
      </c>
      <c r="H59" s="71">
        <f t="shared" si="2"/>
        <v>-599.5</v>
      </c>
      <c r="I59" s="71">
        <f t="shared" si="2"/>
        <v>-647.46</v>
      </c>
      <c r="J59" s="71">
        <f t="shared" si="2"/>
        <v>-666.88380000000006</v>
      </c>
    </row>
    <row r="60" spans="1:13" x14ac:dyDescent="0.2">
      <c r="C60" t="s">
        <v>394</v>
      </c>
      <c r="F60" s="71">
        <f>F52*-1</f>
        <v>-300</v>
      </c>
      <c r="G60" s="71">
        <f t="shared" ref="G60:J60" si="3">G52*-1</f>
        <v>-330</v>
      </c>
      <c r="H60" s="71">
        <f t="shared" si="3"/>
        <v>-359.70000000000005</v>
      </c>
      <c r="I60" s="71">
        <f t="shared" si="3"/>
        <v>-388.47600000000006</v>
      </c>
      <c r="J60" s="71">
        <f t="shared" si="3"/>
        <v>-400.13028000000008</v>
      </c>
    </row>
    <row r="61" spans="1:13" x14ac:dyDescent="0.2">
      <c r="C61" s="70" t="s">
        <v>408</v>
      </c>
      <c r="D61" s="70"/>
      <c r="E61" s="70"/>
      <c r="F61" s="76">
        <f>SUM(F58:F60)</f>
        <v>200</v>
      </c>
      <c r="G61" s="76">
        <f t="shared" ref="G61:J61" si="4">SUM(G58:G60)</f>
        <v>220</v>
      </c>
      <c r="H61" s="76">
        <f t="shared" si="4"/>
        <v>239.79999999999995</v>
      </c>
      <c r="I61" s="76">
        <f t="shared" si="4"/>
        <v>258.98399999999998</v>
      </c>
      <c r="J61" s="76">
        <f t="shared" si="4"/>
        <v>266.75351999999998</v>
      </c>
    </row>
    <row r="62" spans="1:13" x14ac:dyDescent="0.2"/>
    <row r="63" spans="1:13" x14ac:dyDescent="0.2">
      <c r="C63" s="52" t="s">
        <v>417</v>
      </c>
      <c r="D63" s="52"/>
      <c r="E63" s="52"/>
      <c r="F63" s="52"/>
      <c r="G63" s="52"/>
      <c r="H63" s="52"/>
      <c r="I63" s="52"/>
      <c r="J63" s="52"/>
    </row>
    <row r="64" spans="1:13" x14ac:dyDescent="0.2"/>
    <row r="65" spans="1:13" x14ac:dyDescent="0.2">
      <c r="C65" s="58" t="s">
        <v>412</v>
      </c>
      <c r="D65" s="58" t="s">
        <v>409</v>
      </c>
      <c r="E65" s="58" t="s">
        <v>416</v>
      </c>
      <c r="F65" s="58" t="s">
        <v>80</v>
      </c>
    </row>
    <row r="66" spans="1:13" x14ac:dyDescent="0.2">
      <c r="C66" s="20" t="s">
        <v>410</v>
      </c>
      <c r="D66" s="72">
        <v>1000</v>
      </c>
      <c r="E66" s="73">
        <v>10.8</v>
      </c>
      <c r="F66" s="74">
        <f>D66*E66</f>
        <v>10800</v>
      </c>
      <c r="G66" s="159" t="s">
        <v>858</v>
      </c>
    </row>
    <row r="67" spans="1:13" x14ac:dyDescent="0.2">
      <c r="C67" s="20" t="s">
        <v>411</v>
      </c>
      <c r="D67" s="72">
        <v>1200</v>
      </c>
      <c r="E67" s="73">
        <v>53.4</v>
      </c>
      <c r="F67" s="74">
        <f t="shared" ref="F67:F70" si="5">D67*E67</f>
        <v>64080</v>
      </c>
    </row>
    <row r="68" spans="1:13" x14ac:dyDescent="0.2">
      <c r="C68" t="s">
        <v>413</v>
      </c>
      <c r="D68" s="72">
        <v>567</v>
      </c>
      <c r="E68" s="73">
        <v>45.3</v>
      </c>
      <c r="F68" s="74">
        <f t="shared" si="5"/>
        <v>25685.1</v>
      </c>
    </row>
    <row r="69" spans="1:13" x14ac:dyDescent="0.2">
      <c r="C69" t="s">
        <v>414</v>
      </c>
      <c r="D69" s="72">
        <v>1234</v>
      </c>
      <c r="E69" s="73">
        <v>34.5</v>
      </c>
      <c r="F69" s="74">
        <f t="shared" si="5"/>
        <v>42573</v>
      </c>
    </row>
    <row r="70" spans="1:13" x14ac:dyDescent="0.2">
      <c r="C70" t="s">
        <v>415</v>
      </c>
      <c r="D70" s="72">
        <v>893</v>
      </c>
      <c r="E70" s="73">
        <v>25.3</v>
      </c>
      <c r="F70" s="74">
        <f t="shared" si="5"/>
        <v>22592.9</v>
      </c>
    </row>
    <row r="71" spans="1:13" x14ac:dyDescent="0.2">
      <c r="C71" s="70" t="s">
        <v>419</v>
      </c>
      <c r="D71" s="76">
        <f>SUM(D66:D70)</f>
        <v>4894</v>
      </c>
      <c r="E71" s="77">
        <f>F71/D71</f>
        <v>33.864119329791585</v>
      </c>
      <c r="F71" s="76">
        <f>SUM(F66:F70)</f>
        <v>165731</v>
      </c>
    </row>
    <row r="72" spans="1:13" x14ac:dyDescent="0.2"/>
    <row r="73" spans="1:13" ht="13.15" customHeight="1" x14ac:dyDescent="0.2">
      <c r="C73" s="52" t="s">
        <v>708</v>
      </c>
      <c r="D73" s="52"/>
      <c r="E73" s="52"/>
      <c r="F73" s="52"/>
      <c r="G73" s="52"/>
      <c r="H73" s="52"/>
      <c r="I73" s="52"/>
      <c r="J73" s="52"/>
      <c r="K73"/>
      <c r="L73"/>
      <c r="M73"/>
    </row>
    <row r="74" spans="1:13" x14ac:dyDescent="0.2">
      <c r="C74" t="s">
        <v>697</v>
      </c>
    </row>
    <row r="75" spans="1:13" x14ac:dyDescent="0.2">
      <c r="A75"/>
      <c r="B75"/>
      <c r="C75" t="s">
        <v>707</v>
      </c>
    </row>
    <row r="76" spans="1:13" x14ac:dyDescent="0.2"/>
    <row r="77" spans="1:13" x14ac:dyDescent="0.2">
      <c r="C77" s="58" t="s">
        <v>420</v>
      </c>
      <c r="D77" s="68">
        <f ca="1">YEAR(TODAY())-1</f>
        <v>2022</v>
      </c>
      <c r="E77"/>
      <c r="F77" s="57" t="s">
        <v>420</v>
      </c>
      <c r="G77" s="58"/>
      <c r="H77" s="68">
        <f ca="1">YEAR(TODAY())-1</f>
        <v>2022</v>
      </c>
      <c r="I77"/>
    </row>
    <row r="78" spans="1:13" x14ac:dyDescent="0.2">
      <c r="C78" s="20" t="s">
        <v>421</v>
      </c>
      <c r="D78" s="72">
        <v>2387</v>
      </c>
      <c r="E78"/>
      <c r="F78" s="20" t="str">
        <f>C78</f>
        <v>Dairy</v>
      </c>
      <c r="H78" s="84">
        <f>D78</f>
        <v>2387</v>
      </c>
      <c r="I78"/>
    </row>
    <row r="79" spans="1:13" x14ac:dyDescent="0.2">
      <c r="C79" s="20" t="s">
        <v>422</v>
      </c>
      <c r="D79" s="72">
        <v>2097</v>
      </c>
      <c r="E79"/>
      <c r="F79" s="20" t="str">
        <f>C79</f>
        <v>Bakery</v>
      </c>
      <c r="H79" s="84">
        <f>D79</f>
        <v>2097</v>
      </c>
      <c r="I79"/>
    </row>
    <row r="80" spans="1:13" x14ac:dyDescent="0.2">
      <c r="C80" t="s">
        <v>423</v>
      </c>
      <c r="D80" s="72">
        <v>1563</v>
      </c>
      <c r="E80"/>
      <c r="F80" s="86" t="s">
        <v>426</v>
      </c>
      <c r="G80" s="86"/>
      <c r="H80" s="75">
        <f>SUM(H78:H79)</f>
        <v>4484</v>
      </c>
      <c r="I80"/>
    </row>
    <row r="81" spans="1:13" x14ac:dyDescent="0.2">
      <c r="C81" t="s">
        <v>424</v>
      </c>
      <c r="D81" s="72">
        <v>2098</v>
      </c>
      <c r="E81"/>
      <c r="F81" t="str">
        <f>C80</f>
        <v>Snacks</v>
      </c>
      <c r="H81" s="84">
        <f>D80</f>
        <v>1563</v>
      </c>
      <c r="I81"/>
    </row>
    <row r="82" spans="1:13" x14ac:dyDescent="0.2">
      <c r="C82" t="s">
        <v>425</v>
      </c>
      <c r="D82" s="72">
        <v>1045</v>
      </c>
      <c r="E82"/>
      <c r="F82" t="str">
        <f>C81</f>
        <v>Beverages</v>
      </c>
      <c r="H82" s="84">
        <f>D81</f>
        <v>2098</v>
      </c>
      <c r="I82"/>
    </row>
    <row r="83" spans="1:13" x14ac:dyDescent="0.2">
      <c r="C83" s="70" t="s">
        <v>141</v>
      </c>
      <c r="D83" s="76">
        <f>SUM(D78:D82)</f>
        <v>9190</v>
      </c>
      <c r="E83"/>
      <c r="F83" t="str">
        <f>C82</f>
        <v>Other</v>
      </c>
      <c r="H83" s="84">
        <f>D82</f>
        <v>1045</v>
      </c>
      <c r="I83"/>
    </row>
    <row r="84" spans="1:13" x14ac:dyDescent="0.2">
      <c r="D84" s="159" t="s">
        <v>857</v>
      </c>
      <c r="E84"/>
      <c r="F84" s="86" t="s">
        <v>141</v>
      </c>
      <c r="G84" s="86"/>
      <c r="H84" s="75">
        <f>SUM(H80:H83)</f>
        <v>9190</v>
      </c>
      <c r="I84"/>
    </row>
    <row r="85" spans="1:13" x14ac:dyDescent="0.2">
      <c r="A85" s="27"/>
      <c r="B85" s="27"/>
      <c r="C85" s="81"/>
      <c r="D85" s="27"/>
      <c r="E85"/>
      <c r="F85" s="27"/>
      <c r="G85" s="27"/>
      <c r="H85" s="27"/>
      <c r="I85" s="27"/>
      <c r="J85" s="27"/>
      <c r="K85" s="27"/>
      <c r="L85" s="27"/>
      <c r="M85" s="27"/>
    </row>
    <row r="86" spans="1:13" x14ac:dyDescent="0.2">
      <c r="A86" s="27"/>
      <c r="B86" s="27"/>
      <c r="C86" s="27"/>
      <c r="D86" s="27"/>
      <c r="E86" s="27"/>
      <c r="F86" s="81"/>
      <c r="G86"/>
      <c r="H86" s="27"/>
      <c r="I86" s="27"/>
      <c r="J86" s="27"/>
      <c r="K86" s="27"/>
      <c r="L86" s="27"/>
      <c r="M86" s="27"/>
    </row>
    <row r="87" spans="1:13" x14ac:dyDescent="0.2">
      <c r="A87" s="27"/>
      <c r="B87" s="27"/>
      <c r="C87" s="27"/>
      <c r="D87" s="27"/>
      <c r="E87" s="27"/>
      <c r="F87" s="81"/>
      <c r="G87"/>
      <c r="H87" s="27"/>
      <c r="I87" s="27"/>
      <c r="J87" s="27"/>
      <c r="K87" s="27"/>
      <c r="L87" s="27"/>
      <c r="M87" s="27"/>
    </row>
    <row r="88" spans="1:13" x14ac:dyDescent="0.2">
      <c r="A88" s="27"/>
      <c r="B88" s="27"/>
      <c r="C88" s="81"/>
      <c r="D88" s="27"/>
      <c r="E88" s="27"/>
      <c r="F88" s="27"/>
      <c r="G88" s="27"/>
      <c r="H88" s="27"/>
      <c r="I88" s="27"/>
      <c r="J88" s="27"/>
      <c r="K88" s="27"/>
      <c r="L88" s="27"/>
      <c r="M88" s="27"/>
    </row>
    <row r="89" spans="1:13" x14ac:dyDescent="0.2">
      <c r="A89" s="27"/>
      <c r="B89" s="27"/>
      <c r="C89" s="27"/>
      <c r="D89"/>
      <c r="E89" s="27"/>
      <c r="F89" s="27"/>
      <c r="G89" s="27"/>
      <c r="H89" s="27"/>
      <c r="I89" s="27"/>
      <c r="J89" s="27"/>
      <c r="K89" s="27"/>
      <c r="L89" s="27"/>
      <c r="M89" s="27"/>
    </row>
    <row r="90" spans="1:13" x14ac:dyDescent="0.2"/>
    <row r="91" spans="1:13" x14ac:dyDescent="0.2"/>
    <row r="92" spans="1:13" x14ac:dyDescent="0.2"/>
    <row r="93" spans="1:13" x14ac:dyDescent="0.2"/>
    <row r="94" spans="1:13" x14ac:dyDescent="0.2"/>
    <row r="95" spans="1:13" x14ac:dyDescent="0.2"/>
    <row r="96" spans="1:13" x14ac:dyDescent="0.2"/>
  </sheetData>
  <pageMargins left="0.7" right="0.7" top="0.75" bottom="0.75" header="0.3" footer="0.3"/>
  <pageSetup scale="82"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48E94-6397-4F90-B02D-CD10080CE2ED}">
  <dimension ref="A1:P52"/>
  <sheetViews>
    <sheetView showGridLines="0" zoomScaleNormal="100" workbookViewId="0"/>
  </sheetViews>
  <sheetFormatPr defaultColWidth="0" defaultRowHeight="10" zeroHeight="1" x14ac:dyDescent="0.2"/>
  <cols>
    <col min="1" max="2" width="2.5546875" customWidth="1"/>
    <col min="3" max="3" width="9.21875" customWidth="1"/>
    <col min="4" max="4" width="30.77734375" customWidth="1"/>
    <col min="5" max="6" width="10.44140625" customWidth="1"/>
    <col min="7" max="7" width="10.6640625" customWidth="1"/>
    <col min="8" max="8" width="13.77734375" bestFit="1" customWidth="1"/>
    <col min="9" max="15" width="9.77734375" customWidth="1"/>
    <col min="16" max="16" width="1.6640625" customWidth="1"/>
    <col min="17" max="16384" width="8.33203125" hidden="1"/>
  </cols>
  <sheetData>
    <row r="1" spans="1:15" ht="16.149999999999999" customHeight="1" x14ac:dyDescent="0.2">
      <c r="A1" s="3" t="s">
        <v>66</v>
      </c>
      <c r="B1" s="3"/>
      <c r="C1" s="3"/>
      <c r="D1" s="3"/>
      <c r="E1" s="3"/>
      <c r="F1" s="3"/>
      <c r="G1" s="3"/>
      <c r="H1" s="3"/>
      <c r="I1" s="3"/>
      <c r="J1" s="3"/>
      <c r="K1" s="3"/>
      <c r="L1" s="3"/>
      <c r="M1" s="3"/>
      <c r="N1" s="3"/>
      <c r="O1" s="3"/>
    </row>
    <row r="2" spans="1:15" ht="3" customHeight="1" x14ac:dyDescent="0.2"/>
    <row r="3" spans="1:15" x14ac:dyDescent="0.2">
      <c r="A3" t="s">
        <v>91</v>
      </c>
    </row>
    <row r="4" spans="1:15" ht="3" customHeight="1" x14ac:dyDescent="0.2"/>
    <row r="5" spans="1:15" ht="13.15" customHeight="1" x14ac:dyDescent="0.2">
      <c r="C5" s="57" t="s">
        <v>427</v>
      </c>
      <c r="D5" s="57"/>
      <c r="E5" s="57"/>
      <c r="F5" s="57"/>
      <c r="G5" s="57"/>
      <c r="H5" s="57"/>
    </row>
    <row r="6" spans="1:15" x14ac:dyDescent="0.2">
      <c r="C6" s="58" t="s">
        <v>166</v>
      </c>
      <c r="D6" s="58" t="s">
        <v>429</v>
      </c>
      <c r="E6" s="58" t="s">
        <v>430</v>
      </c>
      <c r="F6" s="58" t="s">
        <v>431</v>
      </c>
      <c r="G6" s="58" t="s">
        <v>434</v>
      </c>
      <c r="H6" s="58" t="s">
        <v>435</v>
      </c>
    </row>
    <row r="7" spans="1:15" x14ac:dyDescent="0.2">
      <c r="C7">
        <v>1</v>
      </c>
      <c r="D7" t="s">
        <v>432</v>
      </c>
      <c r="E7" s="72" t="s">
        <v>433</v>
      </c>
      <c r="F7" s="79">
        <v>12</v>
      </c>
      <c r="G7" s="80">
        <v>226</v>
      </c>
      <c r="H7">
        <f>G7*F7</f>
        <v>2712</v>
      </c>
    </row>
    <row r="8" spans="1:15" x14ac:dyDescent="0.2">
      <c r="C8">
        <v>2</v>
      </c>
      <c r="D8" t="s">
        <v>436</v>
      </c>
      <c r="E8" s="72" t="s">
        <v>437</v>
      </c>
      <c r="F8" s="79">
        <v>5.23</v>
      </c>
      <c r="G8" s="80">
        <v>345</v>
      </c>
      <c r="H8">
        <f t="shared" ref="H8:H16" si="0">G8*F8</f>
        <v>1804.3500000000001</v>
      </c>
    </row>
    <row r="9" spans="1:15" x14ac:dyDescent="0.2">
      <c r="C9">
        <v>3</v>
      </c>
      <c r="D9" t="s">
        <v>438</v>
      </c>
      <c r="E9" s="72" t="s">
        <v>437</v>
      </c>
      <c r="F9" s="79">
        <v>3.45</v>
      </c>
      <c r="G9" s="80">
        <v>178.5</v>
      </c>
      <c r="H9">
        <f t="shared" si="0"/>
        <v>615.82500000000005</v>
      </c>
    </row>
    <row r="10" spans="1:15" x14ac:dyDescent="0.2">
      <c r="C10">
        <v>4</v>
      </c>
      <c r="D10" t="s">
        <v>445</v>
      </c>
      <c r="E10" s="72" t="s">
        <v>433</v>
      </c>
      <c r="F10" s="79">
        <v>4.76</v>
      </c>
      <c r="G10" s="80">
        <v>567.9</v>
      </c>
      <c r="H10">
        <f t="shared" si="0"/>
        <v>2703.2039999999997</v>
      </c>
    </row>
    <row r="11" spans="1:15" x14ac:dyDescent="0.2">
      <c r="C11">
        <v>5</v>
      </c>
      <c r="D11" t="s">
        <v>439</v>
      </c>
      <c r="E11" s="72" t="s">
        <v>437</v>
      </c>
      <c r="F11" s="79">
        <v>2.34</v>
      </c>
      <c r="G11" s="80">
        <v>367.9</v>
      </c>
      <c r="H11">
        <f t="shared" si="0"/>
        <v>860.88599999999985</v>
      </c>
    </row>
    <row r="12" spans="1:15" x14ac:dyDescent="0.2">
      <c r="C12">
        <v>6</v>
      </c>
      <c r="D12" t="s">
        <v>440</v>
      </c>
      <c r="E12" s="72" t="s">
        <v>442</v>
      </c>
      <c r="F12" s="79">
        <v>5.67</v>
      </c>
      <c r="G12" s="80">
        <v>239.8</v>
      </c>
      <c r="H12">
        <f t="shared" si="0"/>
        <v>1359.6659999999999</v>
      </c>
    </row>
    <row r="13" spans="1:15" x14ac:dyDescent="0.2">
      <c r="C13">
        <v>7</v>
      </c>
      <c r="D13" t="s">
        <v>441</v>
      </c>
      <c r="E13" s="72" t="s">
        <v>433</v>
      </c>
      <c r="F13" s="79">
        <v>9.89</v>
      </c>
      <c r="G13" s="80">
        <v>398.7</v>
      </c>
      <c r="H13">
        <f t="shared" si="0"/>
        <v>3943.143</v>
      </c>
    </row>
    <row r="14" spans="1:15" x14ac:dyDescent="0.2">
      <c r="C14">
        <v>8</v>
      </c>
      <c r="D14" t="s">
        <v>443</v>
      </c>
      <c r="E14" s="72" t="s">
        <v>442</v>
      </c>
      <c r="F14" s="79">
        <v>5.78</v>
      </c>
      <c r="G14" s="80">
        <v>789.2</v>
      </c>
      <c r="H14">
        <f t="shared" si="0"/>
        <v>4561.576</v>
      </c>
    </row>
    <row r="15" spans="1:15" x14ac:dyDescent="0.2">
      <c r="C15">
        <v>9</v>
      </c>
      <c r="D15" t="s">
        <v>444</v>
      </c>
      <c r="E15" s="72" t="s">
        <v>442</v>
      </c>
      <c r="F15" s="79">
        <v>11.67</v>
      </c>
      <c r="G15" s="80">
        <v>187.9</v>
      </c>
      <c r="H15">
        <f t="shared" si="0"/>
        <v>2192.7930000000001</v>
      </c>
    </row>
    <row r="16" spans="1:15" x14ac:dyDescent="0.2">
      <c r="C16">
        <v>10</v>
      </c>
      <c r="D16" t="s">
        <v>447</v>
      </c>
      <c r="E16" s="72" t="s">
        <v>437</v>
      </c>
      <c r="F16" s="79">
        <v>7.43</v>
      </c>
      <c r="G16" s="80">
        <v>367.9</v>
      </c>
      <c r="H16">
        <f t="shared" si="0"/>
        <v>2733.4969999999998</v>
      </c>
    </row>
    <row r="17" spans="4:6" x14ac:dyDescent="0.2"/>
    <row r="18" spans="4:6" x14ac:dyDescent="0.2">
      <c r="E18" s="58" t="s">
        <v>67</v>
      </c>
    </row>
    <row r="19" spans="4:6" x14ac:dyDescent="0.2">
      <c r="D19" t="s">
        <v>446</v>
      </c>
      <c r="E19" s="53">
        <f>SUM(H7:H16)</f>
        <v>23486.94</v>
      </c>
    </row>
    <row r="20" spans="4:6" x14ac:dyDescent="0.2">
      <c r="D20" t="s">
        <v>458</v>
      </c>
      <c r="E20" s="53">
        <f>SUMPRODUCT(F7:F16,G7:G16)</f>
        <v>23486.94</v>
      </c>
    </row>
    <row r="21" spans="4:6" x14ac:dyDescent="0.2">
      <c r="D21" t="s">
        <v>448</v>
      </c>
      <c r="E21" s="53">
        <f>SUM(H8:H9,H11,H16)</f>
        <v>6014.558</v>
      </c>
      <c r="F21" t="s">
        <v>449</v>
      </c>
    </row>
    <row r="22" spans="4:6" x14ac:dyDescent="0.2">
      <c r="D22" t="s">
        <v>450</v>
      </c>
      <c r="E22" s="53">
        <f>AVERAGE(H7:H16)</f>
        <v>2348.694</v>
      </c>
    </row>
    <row r="23" spans="4:6" x14ac:dyDescent="0.2">
      <c r="D23" t="s">
        <v>696</v>
      </c>
      <c r="E23" s="53">
        <f>MEDIAN(H7:H16)</f>
        <v>2447.9984999999997</v>
      </c>
    </row>
    <row r="24" spans="4:6" x14ac:dyDescent="0.2">
      <c r="D24" t="s">
        <v>451</v>
      </c>
      <c r="E24" s="53">
        <f>MIN(H7:H16)</f>
        <v>615.82500000000005</v>
      </c>
    </row>
    <row r="25" spans="4:6" x14ac:dyDescent="0.2">
      <c r="D25" t="s">
        <v>452</v>
      </c>
      <c r="E25" s="53">
        <f>MAX(H7:H16)</f>
        <v>4561.576</v>
      </c>
    </row>
    <row r="26" spans="4:6" x14ac:dyDescent="0.2">
      <c r="D26" t="s">
        <v>453</v>
      </c>
      <c r="E26" s="53">
        <f>COUNTA(D7:D16)</f>
        <v>10</v>
      </c>
      <c r="F26" t="s">
        <v>859</v>
      </c>
    </row>
    <row r="27" spans="4:6" x14ac:dyDescent="0.2">
      <c r="D27" t="s">
        <v>454</v>
      </c>
      <c r="E27" s="53">
        <f>COUNTIF(E7:E16,F27)</f>
        <v>3</v>
      </c>
      <c r="F27" t="s">
        <v>433</v>
      </c>
    </row>
    <row r="28" spans="4:6" x14ac:dyDescent="0.2">
      <c r="D28" t="s">
        <v>455</v>
      </c>
      <c r="E28" s="53">
        <f>COUNTIF(E8:E17,F28)</f>
        <v>3</v>
      </c>
      <c r="F28" t="s">
        <v>442</v>
      </c>
    </row>
    <row r="29" spans="4:6" x14ac:dyDescent="0.2">
      <c r="D29" t="s">
        <v>456</v>
      </c>
      <c r="E29" s="53">
        <f>COUNTIF(H7:H16,"&gt;"&amp;F29)</f>
        <v>6</v>
      </c>
      <c r="F29">
        <v>2000</v>
      </c>
    </row>
    <row r="30" spans="4:6" x14ac:dyDescent="0.2">
      <c r="D30" t="s">
        <v>699</v>
      </c>
      <c r="E30" s="53">
        <f>SUMIF(E7:E16,F30,H7:H16)</f>
        <v>9358.3469999999998</v>
      </c>
      <c r="F30" t="s">
        <v>433</v>
      </c>
    </row>
    <row r="31" spans="4:6" x14ac:dyDescent="0.2">
      <c r="D31" t="s">
        <v>698</v>
      </c>
      <c r="E31" s="53">
        <f>SUMIF(H7:H16,"&gt;"&amp;F31)</f>
        <v>18846.213</v>
      </c>
      <c r="F31">
        <v>2000</v>
      </c>
    </row>
    <row r="32" spans="4:6" x14ac:dyDescent="0.2">
      <c r="D32" t="s">
        <v>457</v>
      </c>
      <c r="E32" s="53">
        <f>COUNTIFS(E7:E16,"Industrial",H7:H16,"&gt;2000")</f>
        <v>2</v>
      </c>
    </row>
    <row r="33" spans="4:7" x14ac:dyDescent="0.2">
      <c r="D33" t="s">
        <v>700</v>
      </c>
      <c r="E33" s="53">
        <f>SUMIFS(H7:H16,E7:E16,G33,H7:H16,"&gt;"&amp;F33)</f>
        <v>2733.4969999999998</v>
      </c>
      <c r="F33">
        <v>2000</v>
      </c>
      <c r="G33" t="s">
        <v>437</v>
      </c>
    </row>
    <row r="34" spans="4:7" x14ac:dyDescent="0.2"/>
    <row r="35" spans="4:7" x14ac:dyDescent="0.2"/>
    <row r="52" s="20" customFormat="1" hidden="1" x14ac:dyDescent="0.2"/>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F5F57-DED8-4A9E-BE0C-CC1F3FA2875F}">
  <dimension ref="A1:P57"/>
  <sheetViews>
    <sheetView showGridLines="0" zoomScaleNormal="100" workbookViewId="0"/>
  </sheetViews>
  <sheetFormatPr defaultColWidth="0" defaultRowHeight="10" zeroHeight="1" x14ac:dyDescent="0.2"/>
  <cols>
    <col min="1" max="2" width="2.5546875" customWidth="1"/>
    <col min="3" max="3" width="9.21875" customWidth="1"/>
    <col min="4" max="4" width="25.6640625" customWidth="1"/>
    <col min="5" max="5" width="10" customWidth="1"/>
    <col min="6" max="6" width="9.21875" customWidth="1"/>
    <col min="7" max="7" width="10" customWidth="1"/>
    <col min="8" max="15" width="9.21875" customWidth="1"/>
    <col min="16" max="16" width="1.6640625" customWidth="1"/>
    <col min="17" max="16384" width="8.33203125" hidden="1"/>
  </cols>
  <sheetData>
    <row r="1" spans="1:15" ht="16.149999999999999" customHeight="1" x14ac:dyDescent="0.2">
      <c r="A1" s="3" t="s">
        <v>36</v>
      </c>
      <c r="B1" s="3"/>
      <c r="C1" s="3"/>
      <c r="D1" s="3"/>
      <c r="E1" s="3"/>
      <c r="F1" s="3"/>
      <c r="G1" s="3"/>
      <c r="H1" s="3"/>
      <c r="I1" s="3"/>
      <c r="J1" s="3"/>
      <c r="K1" s="3"/>
      <c r="L1" s="3"/>
      <c r="M1" s="3"/>
      <c r="N1" s="3"/>
      <c r="O1" s="3"/>
    </row>
    <row r="2" spans="1:15" ht="3" customHeight="1" x14ac:dyDescent="0.2"/>
    <row r="3" spans="1:15" x14ac:dyDescent="0.2">
      <c r="B3" t="s">
        <v>346</v>
      </c>
    </row>
    <row r="4" spans="1:15" x14ac:dyDescent="0.2">
      <c r="B4" t="s">
        <v>347</v>
      </c>
    </row>
    <row r="5" spans="1:15" x14ac:dyDescent="0.2">
      <c r="B5" t="s">
        <v>459</v>
      </c>
    </row>
    <row r="6" spans="1:15" ht="3" customHeight="1" x14ac:dyDescent="0.2"/>
    <row r="7" spans="1:15" x14ac:dyDescent="0.2">
      <c r="I7" s="19" t="s">
        <v>37</v>
      </c>
      <c r="J7" s="87">
        <v>0.1</v>
      </c>
      <c r="K7" s="6"/>
      <c r="L7" s="6"/>
      <c r="M7" s="6"/>
    </row>
    <row r="8" spans="1:15" x14ac:dyDescent="0.2">
      <c r="D8" s="57" t="s">
        <v>38</v>
      </c>
      <c r="E8" s="57" t="s">
        <v>39</v>
      </c>
      <c r="F8" s="57" t="s">
        <v>40</v>
      </c>
      <c r="G8" s="57" t="s">
        <v>41</v>
      </c>
      <c r="H8" s="57" t="s">
        <v>42</v>
      </c>
      <c r="K8" s="6"/>
      <c r="L8" s="6"/>
      <c r="M8" s="6"/>
    </row>
    <row r="9" spans="1:15" x14ac:dyDescent="0.2">
      <c r="D9" t="s">
        <v>43</v>
      </c>
      <c r="E9" s="84">
        <v>1200341</v>
      </c>
      <c r="F9" s="84">
        <v>254666</v>
      </c>
      <c r="G9" s="53">
        <f>E9-F9</f>
        <v>945675</v>
      </c>
      <c r="H9" s="53">
        <f>MAX(G9,0)*J$7</f>
        <v>94567.5</v>
      </c>
      <c r="I9" s="171">
        <f t="shared" ref="I9:I19" si="0">MAX(G9,0)*Payout</f>
        <v>94567.5</v>
      </c>
      <c r="K9" s="6"/>
      <c r="L9" s="6"/>
      <c r="M9" s="6"/>
    </row>
    <row r="10" spans="1:15" x14ac:dyDescent="0.2">
      <c r="D10" t="s">
        <v>44</v>
      </c>
      <c r="E10" s="84">
        <v>4235567</v>
      </c>
      <c r="F10" s="84">
        <v>554666</v>
      </c>
      <c r="G10" s="53">
        <f t="shared" ref="G10:G19" si="1">E10-F10</f>
        <v>3680901</v>
      </c>
      <c r="H10" s="53">
        <f t="shared" ref="H10:H19" si="2">MAX(G10,0)*J$7</f>
        <v>368090.10000000003</v>
      </c>
      <c r="I10" s="171">
        <f t="shared" si="0"/>
        <v>368090.10000000003</v>
      </c>
      <c r="K10" s="6"/>
      <c r="L10" s="6"/>
      <c r="M10" s="6"/>
    </row>
    <row r="11" spans="1:15" x14ac:dyDescent="0.2">
      <c r="D11" t="s">
        <v>45</v>
      </c>
      <c r="E11" s="84">
        <v>6545645</v>
      </c>
      <c r="F11" s="84">
        <v>55466</v>
      </c>
      <c r="G11" s="53">
        <f t="shared" si="1"/>
        <v>6490179</v>
      </c>
      <c r="H11" s="53">
        <f t="shared" si="2"/>
        <v>649017.9</v>
      </c>
      <c r="I11" s="171">
        <f t="shared" si="0"/>
        <v>649017.9</v>
      </c>
      <c r="K11" s="6"/>
      <c r="L11" s="6"/>
      <c r="M11" s="6"/>
    </row>
    <row r="12" spans="1:15" x14ac:dyDescent="0.2">
      <c r="D12" t="s">
        <v>46</v>
      </c>
      <c r="E12" s="84">
        <v>5611561</v>
      </c>
      <c r="F12" s="84">
        <v>554698</v>
      </c>
      <c r="G12" s="53">
        <f t="shared" si="1"/>
        <v>5056863</v>
      </c>
      <c r="H12" s="53">
        <f t="shared" si="2"/>
        <v>505686.30000000005</v>
      </c>
      <c r="I12" s="171">
        <f t="shared" si="0"/>
        <v>505686.30000000005</v>
      </c>
      <c r="K12" s="6"/>
      <c r="L12" s="6"/>
      <c r="M12" s="6"/>
    </row>
    <row r="13" spans="1:15" x14ac:dyDescent="0.2">
      <c r="D13" t="s">
        <v>47</v>
      </c>
      <c r="E13" s="84">
        <v>987551</v>
      </c>
      <c r="F13" s="84">
        <v>12563</v>
      </c>
      <c r="G13" s="53">
        <f t="shared" si="1"/>
        <v>974988</v>
      </c>
      <c r="H13" s="53">
        <f t="shared" si="2"/>
        <v>97498.8</v>
      </c>
      <c r="I13" s="171">
        <f t="shared" si="0"/>
        <v>97498.8</v>
      </c>
      <c r="K13" s="6"/>
      <c r="L13" s="6"/>
      <c r="M13" s="6"/>
    </row>
    <row r="14" spans="1:15" x14ac:dyDescent="0.2">
      <c r="D14" t="s">
        <v>48</v>
      </c>
      <c r="E14" s="84">
        <v>3155645</v>
      </c>
      <c r="F14" s="84">
        <v>478569</v>
      </c>
      <c r="G14" s="53">
        <f t="shared" si="1"/>
        <v>2677076</v>
      </c>
      <c r="H14" s="53">
        <f t="shared" si="2"/>
        <v>267707.60000000003</v>
      </c>
      <c r="I14" s="171">
        <f t="shared" si="0"/>
        <v>267707.60000000003</v>
      </c>
      <c r="K14" s="6"/>
      <c r="L14" s="6"/>
      <c r="M14" s="6"/>
    </row>
    <row r="15" spans="1:15" x14ac:dyDescent="0.2">
      <c r="D15" t="s">
        <v>49</v>
      </c>
      <c r="E15" s="84">
        <v>8764551</v>
      </c>
      <c r="F15" s="84">
        <v>456964</v>
      </c>
      <c r="G15" s="53">
        <f t="shared" si="1"/>
        <v>8307587</v>
      </c>
      <c r="H15" s="53">
        <f t="shared" si="2"/>
        <v>830758.70000000007</v>
      </c>
      <c r="I15" s="171">
        <f t="shared" si="0"/>
        <v>830758.70000000007</v>
      </c>
      <c r="K15" s="6"/>
      <c r="L15" s="6"/>
      <c r="M15" s="6"/>
    </row>
    <row r="16" spans="1:15" x14ac:dyDescent="0.2">
      <c r="D16" t="s">
        <v>50</v>
      </c>
      <c r="E16" s="84">
        <v>5451445</v>
      </c>
      <c r="F16" s="84">
        <v>452132</v>
      </c>
      <c r="G16" s="53">
        <f t="shared" si="1"/>
        <v>4999313</v>
      </c>
      <c r="H16" s="53">
        <f t="shared" si="2"/>
        <v>499931.30000000005</v>
      </c>
      <c r="I16" s="171">
        <f t="shared" si="0"/>
        <v>499931.30000000005</v>
      </c>
      <c r="K16" s="6"/>
      <c r="L16" s="6"/>
      <c r="M16" s="6"/>
    </row>
    <row r="17" spans="2:14" x14ac:dyDescent="0.2">
      <c r="D17" t="s">
        <v>51</v>
      </c>
      <c r="E17" s="84">
        <v>5446455</v>
      </c>
      <c r="F17" s="84">
        <v>45789</v>
      </c>
      <c r="G17" s="53">
        <f t="shared" si="1"/>
        <v>5400666</v>
      </c>
      <c r="H17" s="53">
        <f t="shared" si="2"/>
        <v>540066.6</v>
      </c>
      <c r="I17" s="171">
        <f t="shared" si="0"/>
        <v>540066.6</v>
      </c>
      <c r="K17" s="6"/>
      <c r="L17" s="6"/>
      <c r="M17" s="6"/>
    </row>
    <row r="18" spans="2:14" x14ac:dyDescent="0.2">
      <c r="D18" t="s">
        <v>52</v>
      </c>
      <c r="E18" s="84">
        <v>6876464</v>
      </c>
      <c r="F18" s="84">
        <v>65892</v>
      </c>
      <c r="G18" s="53">
        <f t="shared" si="1"/>
        <v>6810572</v>
      </c>
      <c r="H18" s="53">
        <f t="shared" si="2"/>
        <v>681057.20000000007</v>
      </c>
      <c r="I18" s="171">
        <f t="shared" si="0"/>
        <v>681057.20000000007</v>
      </c>
      <c r="K18" s="6"/>
      <c r="L18" s="6"/>
      <c r="M18" s="6"/>
    </row>
    <row r="19" spans="2:14" x14ac:dyDescent="0.2">
      <c r="D19" t="s">
        <v>53</v>
      </c>
      <c r="E19" s="84">
        <v>3135779</v>
      </c>
      <c r="F19" s="84">
        <v>221458</v>
      </c>
      <c r="G19" s="53">
        <f t="shared" si="1"/>
        <v>2914321</v>
      </c>
      <c r="H19" s="53">
        <f t="shared" si="2"/>
        <v>291432.10000000003</v>
      </c>
      <c r="I19" s="171">
        <f t="shared" si="0"/>
        <v>291432.10000000003</v>
      </c>
      <c r="K19" s="6"/>
      <c r="L19" s="6"/>
      <c r="M19" s="6"/>
    </row>
    <row r="20" spans="2:14" x14ac:dyDescent="0.2">
      <c r="K20" s="6"/>
      <c r="L20" s="6"/>
      <c r="M20" s="6"/>
    </row>
    <row r="21" spans="2:14" x14ac:dyDescent="0.2">
      <c r="C21" s="57" t="s">
        <v>54</v>
      </c>
      <c r="D21" s="57" t="s">
        <v>55</v>
      </c>
      <c r="E21" s="57" t="s">
        <v>56</v>
      </c>
      <c r="F21" s="57"/>
      <c r="G21" s="57"/>
      <c r="H21" s="57"/>
      <c r="I21" s="57"/>
      <c r="J21" s="57"/>
      <c r="K21" s="57"/>
      <c r="L21" s="57"/>
      <c r="M21" s="57"/>
      <c r="N21" s="57"/>
    </row>
    <row r="22" spans="2:14" x14ac:dyDescent="0.2">
      <c r="C22">
        <v>1</v>
      </c>
      <c r="D22" t="s">
        <v>57</v>
      </c>
      <c r="E22" t="s">
        <v>58</v>
      </c>
    </row>
    <row r="23" spans="2:14" x14ac:dyDescent="0.2">
      <c r="C23">
        <v>2</v>
      </c>
      <c r="D23" t="s">
        <v>59</v>
      </c>
      <c r="E23" t="s">
        <v>60</v>
      </c>
    </row>
    <row r="24" spans="2:14" x14ac:dyDescent="0.2">
      <c r="C24">
        <v>3</v>
      </c>
      <c r="D24" t="s">
        <v>61</v>
      </c>
      <c r="E24" t="s">
        <v>62</v>
      </c>
    </row>
    <row r="25" spans="2:14" x14ac:dyDescent="0.2">
      <c r="C25">
        <v>4</v>
      </c>
      <c r="D25" t="s">
        <v>59</v>
      </c>
      <c r="E25" t="s">
        <v>63</v>
      </c>
    </row>
    <row r="26" spans="2:14" x14ac:dyDescent="0.2"/>
    <row r="27" spans="2:14" x14ac:dyDescent="0.2"/>
    <row r="28" spans="2:14" ht="13.15" customHeight="1" x14ac:dyDescent="0.2">
      <c r="B28" s="51" t="s">
        <v>96</v>
      </c>
      <c r="C28" s="51"/>
      <c r="D28" s="51"/>
      <c r="E28" s="51"/>
      <c r="F28" s="51"/>
      <c r="G28" s="51"/>
      <c r="H28" s="51"/>
      <c r="I28" s="51"/>
      <c r="J28" s="51"/>
      <c r="K28" s="51"/>
      <c r="L28" s="51"/>
      <c r="M28" s="51"/>
      <c r="N28" s="51"/>
    </row>
    <row r="29" spans="2:14" x14ac:dyDescent="0.2">
      <c r="C29" t="s">
        <v>64</v>
      </c>
    </row>
    <row r="30" spans="2:14" x14ac:dyDescent="0.2">
      <c r="C30" t="s">
        <v>65</v>
      </c>
    </row>
    <row r="31" spans="2:14" ht="3" customHeight="1" x14ac:dyDescent="0.2"/>
    <row r="32" spans="2:14" x14ac:dyDescent="0.2">
      <c r="C32" t="s">
        <v>460</v>
      </c>
    </row>
    <row r="33" spans="2:16" x14ac:dyDescent="0.2"/>
    <row r="34" spans="2:16" x14ac:dyDescent="0.2">
      <c r="D34" s="83" t="s">
        <v>97</v>
      </c>
      <c r="E34" s="82" t="s">
        <v>98</v>
      </c>
      <c r="F34" s="82"/>
      <c r="G34" s="82"/>
    </row>
    <row r="35" spans="2:16" x14ac:dyDescent="0.2">
      <c r="E35" s="59">
        <v>45</v>
      </c>
      <c r="F35" s="59">
        <v>47.5</v>
      </c>
      <c r="G35" s="59">
        <v>50</v>
      </c>
      <c r="H35" s="6"/>
      <c r="I35" s="6"/>
      <c r="J35" s="6"/>
      <c r="K35" s="6"/>
      <c r="L35" s="6"/>
      <c r="M35" s="6"/>
    </row>
    <row r="36" spans="2:16" x14ac:dyDescent="0.2">
      <c r="D36" s="84">
        <v>725</v>
      </c>
      <c r="E36" s="96">
        <f t="shared" ref="E36:G39" si="3">E$35*$D36</f>
        <v>32625</v>
      </c>
      <c r="F36" s="97">
        <f t="shared" si="3"/>
        <v>34437.5</v>
      </c>
      <c r="G36" s="98">
        <f t="shared" si="3"/>
        <v>36250</v>
      </c>
      <c r="H36" s="6"/>
      <c r="I36" s="6"/>
      <c r="J36" s="6"/>
      <c r="K36" s="6"/>
      <c r="L36" s="6"/>
      <c r="M36" s="6"/>
    </row>
    <row r="37" spans="2:16" x14ac:dyDescent="0.2">
      <c r="D37" s="84">
        <v>750</v>
      </c>
      <c r="E37" s="99">
        <f t="shared" si="3"/>
        <v>33750</v>
      </c>
      <c r="F37" s="53">
        <f t="shared" si="3"/>
        <v>35625</v>
      </c>
      <c r="G37" s="100">
        <f t="shared" si="3"/>
        <v>37500</v>
      </c>
      <c r="H37" s="6"/>
      <c r="I37" s="6"/>
      <c r="J37" s="6"/>
      <c r="K37" s="6"/>
      <c r="L37" s="6"/>
      <c r="M37" s="6"/>
    </row>
    <row r="38" spans="2:16" x14ac:dyDescent="0.2">
      <c r="D38" s="84">
        <v>775</v>
      </c>
      <c r="E38" s="99">
        <f t="shared" si="3"/>
        <v>34875</v>
      </c>
      <c r="F38" s="53">
        <f t="shared" si="3"/>
        <v>36812.5</v>
      </c>
      <c r="G38" s="100">
        <f t="shared" si="3"/>
        <v>38750</v>
      </c>
      <c r="H38" s="6"/>
      <c r="I38" s="6"/>
      <c r="J38" s="6"/>
      <c r="K38" s="6"/>
      <c r="L38" s="6"/>
      <c r="M38" s="6"/>
    </row>
    <row r="39" spans="2:16" x14ac:dyDescent="0.2">
      <c r="D39" s="84">
        <v>800</v>
      </c>
      <c r="E39" s="101">
        <f t="shared" si="3"/>
        <v>36000</v>
      </c>
      <c r="F39" s="55">
        <f t="shared" si="3"/>
        <v>38000</v>
      </c>
      <c r="G39" s="102">
        <f t="shared" si="3"/>
        <v>40000</v>
      </c>
      <c r="H39" s="6"/>
      <c r="I39" s="6"/>
      <c r="J39" s="6"/>
      <c r="K39" s="6"/>
      <c r="L39" s="6"/>
      <c r="M39" s="6"/>
    </row>
    <row r="40" spans="2:16" x14ac:dyDescent="0.2">
      <c r="I40" s="155" t="s">
        <v>860</v>
      </c>
      <c r="J40" s="159"/>
      <c r="K40" s="159"/>
      <c r="L40" s="159"/>
      <c r="M40" s="159"/>
      <c r="N40" s="159"/>
    </row>
    <row r="41" spans="2:16" x14ac:dyDescent="0.2"/>
    <row r="42" spans="2:16" ht="13.15" customHeight="1" x14ac:dyDescent="0.2">
      <c r="B42" s="103" t="s">
        <v>464</v>
      </c>
      <c r="C42" s="103"/>
      <c r="D42" s="103"/>
      <c r="E42" s="103"/>
      <c r="F42" s="103"/>
      <c r="G42" s="103"/>
      <c r="H42" s="103"/>
      <c r="I42" s="103"/>
      <c r="J42" s="103"/>
      <c r="K42" s="103"/>
      <c r="L42" s="103"/>
      <c r="M42" s="103"/>
      <c r="N42" s="103"/>
      <c r="O42" s="35"/>
      <c r="P42" s="35"/>
    </row>
    <row r="43" spans="2:16" s="20" customFormat="1" x14ac:dyDescent="0.2">
      <c r="C43" t="s">
        <v>465</v>
      </c>
    </row>
    <row r="44" spans="2:16" s="20" customFormat="1" ht="3" customHeight="1" x14ac:dyDescent="0.2"/>
    <row r="45" spans="2:16" s="20" customFormat="1" x14ac:dyDescent="0.2">
      <c r="D45" s="34"/>
      <c r="E45" s="90">
        <v>1</v>
      </c>
      <c r="F45" s="90">
        <v>2</v>
      </c>
      <c r="G45" s="90">
        <v>3</v>
      </c>
      <c r="H45" s="90">
        <v>4</v>
      </c>
      <c r="I45" s="90">
        <v>5</v>
      </c>
      <c r="J45" s="90">
        <v>6</v>
      </c>
      <c r="K45" s="90">
        <v>7</v>
      </c>
      <c r="L45" s="90">
        <v>8</v>
      </c>
      <c r="M45" s="90">
        <v>9</v>
      </c>
      <c r="N45" s="91">
        <v>10</v>
      </c>
    </row>
    <row r="46" spans="2:16" s="20" customFormat="1" x14ac:dyDescent="0.2">
      <c r="D46" s="88">
        <v>1</v>
      </c>
      <c r="E46" s="92">
        <f t="shared" ref="E46:N55" si="4">$D46*E$45</f>
        <v>1</v>
      </c>
      <c r="F46" s="92">
        <f t="shared" si="4"/>
        <v>2</v>
      </c>
      <c r="G46" s="92">
        <f t="shared" si="4"/>
        <v>3</v>
      </c>
      <c r="H46" s="92">
        <f t="shared" si="4"/>
        <v>4</v>
      </c>
      <c r="I46" s="92">
        <f t="shared" si="4"/>
        <v>5</v>
      </c>
      <c r="J46" s="92">
        <f t="shared" si="4"/>
        <v>6</v>
      </c>
      <c r="K46" s="92">
        <f t="shared" si="4"/>
        <v>7</v>
      </c>
      <c r="L46" s="92">
        <f t="shared" si="4"/>
        <v>8</v>
      </c>
      <c r="M46" s="92">
        <f t="shared" si="4"/>
        <v>9</v>
      </c>
      <c r="N46" s="93">
        <f t="shared" si="4"/>
        <v>10</v>
      </c>
    </row>
    <row r="47" spans="2:16" s="20" customFormat="1" x14ac:dyDescent="0.2">
      <c r="D47" s="88">
        <v>2</v>
      </c>
      <c r="E47" s="92">
        <f t="shared" si="4"/>
        <v>2</v>
      </c>
      <c r="F47" s="92">
        <f t="shared" si="4"/>
        <v>4</v>
      </c>
      <c r="G47" s="92">
        <f t="shared" si="4"/>
        <v>6</v>
      </c>
      <c r="H47" s="92">
        <f t="shared" si="4"/>
        <v>8</v>
      </c>
      <c r="I47" s="92">
        <f t="shared" si="4"/>
        <v>10</v>
      </c>
      <c r="J47" s="92">
        <f t="shared" si="4"/>
        <v>12</v>
      </c>
      <c r="K47" s="92">
        <f t="shared" si="4"/>
        <v>14</v>
      </c>
      <c r="L47" s="92">
        <f t="shared" si="4"/>
        <v>16</v>
      </c>
      <c r="M47" s="92">
        <f t="shared" si="4"/>
        <v>18</v>
      </c>
      <c r="N47" s="93">
        <f t="shared" si="4"/>
        <v>20</v>
      </c>
    </row>
    <row r="48" spans="2:16" s="20" customFormat="1" x14ac:dyDescent="0.2">
      <c r="D48" s="88">
        <v>3</v>
      </c>
      <c r="E48" s="92">
        <f t="shared" si="4"/>
        <v>3</v>
      </c>
      <c r="F48" s="92">
        <f t="shared" si="4"/>
        <v>6</v>
      </c>
      <c r="G48" s="92">
        <f t="shared" si="4"/>
        <v>9</v>
      </c>
      <c r="H48" s="92">
        <f t="shared" si="4"/>
        <v>12</v>
      </c>
      <c r="I48" s="92">
        <f t="shared" si="4"/>
        <v>15</v>
      </c>
      <c r="J48" s="92">
        <f t="shared" si="4"/>
        <v>18</v>
      </c>
      <c r="K48" s="92">
        <f t="shared" si="4"/>
        <v>21</v>
      </c>
      <c r="L48" s="92">
        <f t="shared" si="4"/>
        <v>24</v>
      </c>
      <c r="M48" s="92">
        <f t="shared" si="4"/>
        <v>27</v>
      </c>
      <c r="N48" s="93">
        <f t="shared" si="4"/>
        <v>30</v>
      </c>
    </row>
    <row r="49" spans="4:14" s="20" customFormat="1" x14ac:dyDescent="0.2">
      <c r="D49" s="88">
        <v>4</v>
      </c>
      <c r="E49" s="92">
        <f t="shared" si="4"/>
        <v>4</v>
      </c>
      <c r="F49" s="92">
        <f t="shared" si="4"/>
        <v>8</v>
      </c>
      <c r="G49" s="92">
        <f t="shared" si="4"/>
        <v>12</v>
      </c>
      <c r="H49" s="92">
        <f t="shared" si="4"/>
        <v>16</v>
      </c>
      <c r="I49" s="92">
        <f t="shared" si="4"/>
        <v>20</v>
      </c>
      <c r="J49" s="92">
        <f t="shared" si="4"/>
        <v>24</v>
      </c>
      <c r="K49" s="92">
        <f t="shared" si="4"/>
        <v>28</v>
      </c>
      <c r="L49" s="92">
        <f t="shared" si="4"/>
        <v>32</v>
      </c>
      <c r="M49" s="92">
        <f t="shared" si="4"/>
        <v>36</v>
      </c>
      <c r="N49" s="93">
        <f t="shared" si="4"/>
        <v>40</v>
      </c>
    </row>
    <row r="50" spans="4:14" s="20" customFormat="1" x14ac:dyDescent="0.2">
      <c r="D50" s="88">
        <v>5</v>
      </c>
      <c r="E50" s="92">
        <f t="shared" si="4"/>
        <v>5</v>
      </c>
      <c r="F50" s="92">
        <f t="shared" si="4"/>
        <v>10</v>
      </c>
      <c r="G50" s="92">
        <f t="shared" si="4"/>
        <v>15</v>
      </c>
      <c r="H50" s="92">
        <f t="shared" si="4"/>
        <v>20</v>
      </c>
      <c r="I50" s="92">
        <f t="shared" si="4"/>
        <v>25</v>
      </c>
      <c r="J50" s="92">
        <f t="shared" si="4"/>
        <v>30</v>
      </c>
      <c r="K50" s="92">
        <f t="shared" si="4"/>
        <v>35</v>
      </c>
      <c r="L50" s="92">
        <f t="shared" si="4"/>
        <v>40</v>
      </c>
      <c r="M50" s="92">
        <f t="shared" si="4"/>
        <v>45</v>
      </c>
      <c r="N50" s="93">
        <f t="shared" si="4"/>
        <v>50</v>
      </c>
    </row>
    <row r="51" spans="4:14" s="20" customFormat="1" x14ac:dyDescent="0.2">
      <c r="D51" s="88">
        <v>6</v>
      </c>
      <c r="E51" s="92">
        <f t="shared" si="4"/>
        <v>6</v>
      </c>
      <c r="F51" s="92">
        <f t="shared" si="4"/>
        <v>12</v>
      </c>
      <c r="G51" s="92">
        <f t="shared" si="4"/>
        <v>18</v>
      </c>
      <c r="H51" s="92">
        <f t="shared" si="4"/>
        <v>24</v>
      </c>
      <c r="I51" s="92">
        <f t="shared" si="4"/>
        <v>30</v>
      </c>
      <c r="J51" s="92">
        <f t="shared" si="4"/>
        <v>36</v>
      </c>
      <c r="K51" s="92">
        <f t="shared" si="4"/>
        <v>42</v>
      </c>
      <c r="L51" s="92">
        <f t="shared" si="4"/>
        <v>48</v>
      </c>
      <c r="M51" s="92">
        <f t="shared" si="4"/>
        <v>54</v>
      </c>
      <c r="N51" s="93">
        <f t="shared" si="4"/>
        <v>60</v>
      </c>
    </row>
    <row r="52" spans="4:14" s="20" customFormat="1" x14ac:dyDescent="0.2">
      <c r="D52" s="88">
        <v>7</v>
      </c>
      <c r="E52" s="92">
        <f t="shared" si="4"/>
        <v>7</v>
      </c>
      <c r="F52" s="92">
        <f t="shared" si="4"/>
        <v>14</v>
      </c>
      <c r="G52" s="92">
        <f t="shared" si="4"/>
        <v>21</v>
      </c>
      <c r="H52" s="92">
        <f t="shared" si="4"/>
        <v>28</v>
      </c>
      <c r="I52" s="92">
        <f t="shared" si="4"/>
        <v>35</v>
      </c>
      <c r="J52" s="92">
        <f t="shared" si="4"/>
        <v>42</v>
      </c>
      <c r="K52" s="92">
        <f t="shared" si="4"/>
        <v>49</v>
      </c>
      <c r="L52" s="92">
        <f t="shared" si="4"/>
        <v>56</v>
      </c>
      <c r="M52" s="92">
        <f t="shared" si="4"/>
        <v>63</v>
      </c>
      <c r="N52" s="93">
        <f t="shared" si="4"/>
        <v>70</v>
      </c>
    </row>
    <row r="53" spans="4:14" s="20" customFormat="1" x14ac:dyDescent="0.2">
      <c r="D53" s="88">
        <v>8</v>
      </c>
      <c r="E53" s="92">
        <f t="shared" si="4"/>
        <v>8</v>
      </c>
      <c r="F53" s="92">
        <f t="shared" si="4"/>
        <v>16</v>
      </c>
      <c r="G53" s="92">
        <f t="shared" si="4"/>
        <v>24</v>
      </c>
      <c r="H53" s="92">
        <f t="shared" si="4"/>
        <v>32</v>
      </c>
      <c r="I53" s="92">
        <f t="shared" si="4"/>
        <v>40</v>
      </c>
      <c r="J53" s="92">
        <f t="shared" si="4"/>
        <v>48</v>
      </c>
      <c r="K53" s="92">
        <f t="shared" si="4"/>
        <v>56</v>
      </c>
      <c r="L53" s="92">
        <f t="shared" si="4"/>
        <v>64</v>
      </c>
      <c r="M53" s="92">
        <f t="shared" si="4"/>
        <v>72</v>
      </c>
      <c r="N53" s="93">
        <f t="shared" si="4"/>
        <v>80</v>
      </c>
    </row>
    <row r="54" spans="4:14" s="20" customFormat="1" x14ac:dyDescent="0.2">
      <c r="D54" s="88">
        <v>9</v>
      </c>
      <c r="E54" s="92">
        <f t="shared" si="4"/>
        <v>9</v>
      </c>
      <c r="F54" s="92">
        <f t="shared" si="4"/>
        <v>18</v>
      </c>
      <c r="G54" s="92">
        <f t="shared" si="4"/>
        <v>27</v>
      </c>
      <c r="H54" s="92">
        <f t="shared" si="4"/>
        <v>36</v>
      </c>
      <c r="I54" s="92">
        <f t="shared" si="4"/>
        <v>45</v>
      </c>
      <c r="J54" s="92">
        <f t="shared" si="4"/>
        <v>54</v>
      </c>
      <c r="K54" s="92">
        <f t="shared" si="4"/>
        <v>63</v>
      </c>
      <c r="L54" s="92">
        <f t="shared" si="4"/>
        <v>72</v>
      </c>
      <c r="M54" s="92">
        <f t="shared" si="4"/>
        <v>81</v>
      </c>
      <c r="N54" s="93">
        <f t="shared" si="4"/>
        <v>90</v>
      </c>
    </row>
    <row r="55" spans="4:14" s="20" customFormat="1" x14ac:dyDescent="0.2">
      <c r="D55" s="89">
        <v>10</v>
      </c>
      <c r="E55" s="94">
        <f t="shared" si="4"/>
        <v>10</v>
      </c>
      <c r="F55" s="94">
        <f t="shared" si="4"/>
        <v>20</v>
      </c>
      <c r="G55" s="94">
        <f t="shared" si="4"/>
        <v>30</v>
      </c>
      <c r="H55" s="94">
        <f t="shared" si="4"/>
        <v>40</v>
      </c>
      <c r="I55" s="94">
        <f t="shared" si="4"/>
        <v>50</v>
      </c>
      <c r="J55" s="94">
        <f t="shared" si="4"/>
        <v>60</v>
      </c>
      <c r="K55" s="94">
        <f t="shared" si="4"/>
        <v>70</v>
      </c>
      <c r="L55" s="94">
        <f t="shared" si="4"/>
        <v>80</v>
      </c>
      <c r="M55" s="94">
        <f t="shared" si="4"/>
        <v>90</v>
      </c>
      <c r="N55" s="95">
        <f t="shared" si="4"/>
        <v>100</v>
      </c>
    </row>
    <row r="56" spans="4:14" x14ac:dyDescent="0.2"/>
    <row r="57" spans="4:14" x14ac:dyDescent="0.2"/>
  </sheetData>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90842-4400-4776-B67A-33AE1434E448}">
  <dimension ref="A1:X79"/>
  <sheetViews>
    <sheetView showGridLines="0" zoomScaleNormal="100" workbookViewId="0"/>
  </sheetViews>
  <sheetFormatPr defaultColWidth="0" defaultRowHeight="10" zeroHeight="1" x14ac:dyDescent="0.2"/>
  <cols>
    <col min="1" max="2" width="2.5546875" customWidth="1"/>
    <col min="3" max="3" width="9.21875" customWidth="1"/>
    <col min="4" max="4" width="25.6640625" customWidth="1"/>
    <col min="5" max="5" width="9.21875" customWidth="1"/>
    <col min="6" max="6" width="10.33203125" bestFit="1" customWidth="1"/>
    <col min="7" max="7" width="9.21875" customWidth="1"/>
    <col min="8" max="8" width="10.44140625" bestFit="1" customWidth="1"/>
    <col min="9" max="9" width="9.21875" customWidth="1"/>
    <col min="10" max="10" width="16.33203125" bestFit="1" customWidth="1"/>
    <col min="11" max="12" width="10.6640625" customWidth="1"/>
    <col min="13" max="13" width="14.33203125" customWidth="1"/>
    <col min="14" max="16" width="9.21875" customWidth="1"/>
    <col min="17" max="17" width="1.6640625" customWidth="1"/>
    <col min="18" max="18" width="9.21875" hidden="1" customWidth="1"/>
    <col min="19" max="24" width="9" hidden="1" customWidth="1"/>
    <col min="25" max="16384" width="8.6640625" hidden="1"/>
  </cols>
  <sheetData>
    <row r="1" spans="1:16" ht="16.149999999999999" customHeight="1" x14ac:dyDescent="0.2">
      <c r="A1" s="3" t="s">
        <v>319</v>
      </c>
      <c r="B1" s="3"/>
      <c r="C1" s="3"/>
      <c r="D1" s="3"/>
      <c r="E1" s="3"/>
      <c r="F1" s="3"/>
      <c r="G1" s="3"/>
      <c r="H1" s="3"/>
      <c r="I1" s="3"/>
      <c r="J1" s="3"/>
      <c r="K1" s="3"/>
      <c r="L1" s="3"/>
      <c r="M1" s="3"/>
      <c r="N1" s="3"/>
      <c r="O1" s="3"/>
      <c r="P1" s="3"/>
    </row>
    <row r="2" spans="1:16" ht="16.149999999999999" customHeight="1" x14ac:dyDescent="0.2">
      <c r="B2" t="s">
        <v>142</v>
      </c>
    </row>
    <row r="3" spans="1:16" ht="3" customHeight="1" x14ac:dyDescent="0.2"/>
    <row r="4" spans="1:16" ht="13.15" customHeight="1" x14ac:dyDescent="0.2">
      <c r="B4" s="104" t="s">
        <v>494</v>
      </c>
      <c r="C4" s="104"/>
      <c r="D4" s="104"/>
      <c r="E4" s="104"/>
      <c r="F4" s="104"/>
      <c r="G4" s="104"/>
      <c r="H4" s="104"/>
      <c r="I4" s="104"/>
      <c r="J4" s="104"/>
      <c r="K4" s="104"/>
      <c r="L4" s="104"/>
      <c r="M4" s="104"/>
    </row>
    <row r="5" spans="1:16" ht="3" customHeight="1" x14ac:dyDescent="0.2"/>
    <row r="6" spans="1:16" ht="10.5" customHeight="1" x14ac:dyDescent="0.2">
      <c r="C6" t="s">
        <v>502</v>
      </c>
    </row>
    <row r="7" spans="1:16" ht="10.5" customHeight="1" x14ac:dyDescent="0.2">
      <c r="C7" t="s">
        <v>500</v>
      </c>
    </row>
    <row r="8" spans="1:16" ht="10.5" customHeight="1" x14ac:dyDescent="0.2">
      <c r="C8" t="s">
        <v>701</v>
      </c>
    </row>
    <row r="9" spans="1:16" ht="10.5" customHeight="1" x14ac:dyDescent="0.2">
      <c r="I9" s="14" t="s">
        <v>496</v>
      </c>
      <c r="J9" s="105">
        <v>0.1</v>
      </c>
    </row>
    <row r="10" spans="1:16" ht="10.5" customHeight="1" x14ac:dyDescent="0.2"/>
    <row r="11" spans="1:16" ht="10.5" customHeight="1" x14ac:dyDescent="0.2">
      <c r="D11" s="57" t="s">
        <v>38</v>
      </c>
      <c r="E11" s="57" t="s">
        <v>495</v>
      </c>
      <c r="F11" s="57" t="s">
        <v>39</v>
      </c>
      <c r="G11" s="57" t="s">
        <v>40</v>
      </c>
      <c r="H11" s="57" t="s">
        <v>41</v>
      </c>
      <c r="I11" s="57" t="s">
        <v>37</v>
      </c>
      <c r="J11" s="57" t="s">
        <v>42</v>
      </c>
    </row>
    <row r="12" spans="1:16" ht="10.5" customHeight="1" x14ac:dyDescent="0.2">
      <c r="D12" t="s">
        <v>43</v>
      </c>
      <c r="E12" s="59">
        <v>1</v>
      </c>
      <c r="F12" s="72">
        <v>1200341</v>
      </c>
      <c r="G12" s="72">
        <v>254666</v>
      </c>
      <c r="H12">
        <f>F12-G12</f>
        <v>945675</v>
      </c>
      <c r="I12" s="106">
        <v>7.4999999999999997E-2</v>
      </c>
      <c r="J12" s="163">
        <f>IF(E12=1,MAX(H12,0)*I12*(1+$J$9),MAX(H12,0)*I12)</f>
        <v>78018.1875</v>
      </c>
      <c r="L12" s="159" t="s">
        <v>862</v>
      </c>
      <c r="M12" s="159"/>
    </row>
    <row r="13" spans="1:16" ht="10.5" customHeight="1" x14ac:dyDescent="0.2">
      <c r="D13" t="s">
        <v>44</v>
      </c>
      <c r="E13" s="59">
        <v>2</v>
      </c>
      <c r="F13" s="72">
        <v>4235567</v>
      </c>
      <c r="G13" s="72">
        <v>554666</v>
      </c>
      <c r="H13">
        <f t="shared" ref="H13:H22" si="0">F13-G13</f>
        <v>3680901</v>
      </c>
      <c r="I13" s="106">
        <v>0.1</v>
      </c>
      <c r="J13" s="163">
        <f t="shared" ref="J13:J22" si="1">IF(E13=1,MAX(H13,0)*I13*(1+$J$9),MAX(H13,0)*I13)</f>
        <v>368090.10000000003</v>
      </c>
      <c r="L13" s="159" t="s">
        <v>861</v>
      </c>
      <c r="M13" s="159"/>
    </row>
    <row r="14" spans="1:16" ht="10.5" customHeight="1" x14ac:dyDescent="0.2">
      <c r="D14" t="s">
        <v>45</v>
      </c>
      <c r="E14" s="59">
        <v>2</v>
      </c>
      <c r="F14" s="72">
        <v>6545645</v>
      </c>
      <c r="G14" s="72">
        <v>55466</v>
      </c>
      <c r="H14">
        <f t="shared" si="0"/>
        <v>6490179</v>
      </c>
      <c r="I14" s="106">
        <v>0.08</v>
      </c>
      <c r="J14" s="163">
        <f t="shared" si="1"/>
        <v>519214.32</v>
      </c>
    </row>
    <row r="15" spans="1:16" ht="10.5" customHeight="1" x14ac:dyDescent="0.2">
      <c r="D15" t="s">
        <v>46</v>
      </c>
      <c r="E15" s="59">
        <v>2</v>
      </c>
      <c r="F15" s="72">
        <v>5611561</v>
      </c>
      <c r="G15" s="72">
        <v>554698</v>
      </c>
      <c r="H15">
        <f t="shared" si="0"/>
        <v>5056863</v>
      </c>
      <c r="I15" s="106">
        <v>0.11</v>
      </c>
      <c r="J15" s="163">
        <f t="shared" si="1"/>
        <v>556254.93000000005</v>
      </c>
    </row>
    <row r="16" spans="1:16" ht="10.5" customHeight="1" x14ac:dyDescent="0.2">
      <c r="D16" t="s">
        <v>47</v>
      </c>
      <c r="E16" s="59">
        <v>4</v>
      </c>
      <c r="F16" s="72">
        <v>987551</v>
      </c>
      <c r="G16" s="72">
        <v>12563</v>
      </c>
      <c r="H16">
        <f t="shared" si="0"/>
        <v>974988</v>
      </c>
      <c r="I16" s="106">
        <v>0.1</v>
      </c>
      <c r="J16" s="163">
        <f t="shared" si="1"/>
        <v>97498.8</v>
      </c>
    </row>
    <row r="17" spans="2:15" ht="10.5" customHeight="1" x14ac:dyDescent="0.2">
      <c r="D17" t="s">
        <v>48</v>
      </c>
      <c r="E17" s="59">
        <v>1</v>
      </c>
      <c r="F17" s="72">
        <v>3155645</v>
      </c>
      <c r="G17" s="72">
        <v>478569</v>
      </c>
      <c r="H17">
        <f t="shared" si="0"/>
        <v>2677076</v>
      </c>
      <c r="I17" s="106">
        <v>7.0000000000000007E-2</v>
      </c>
      <c r="J17" s="163">
        <f t="shared" si="1"/>
        <v>206134.85200000001</v>
      </c>
    </row>
    <row r="18" spans="2:15" ht="10.5" customHeight="1" x14ac:dyDescent="0.2">
      <c r="D18" t="s">
        <v>49</v>
      </c>
      <c r="E18" s="59">
        <v>3</v>
      </c>
      <c r="F18" s="72">
        <v>8764551</v>
      </c>
      <c r="G18" s="72">
        <v>456964</v>
      </c>
      <c r="H18">
        <f t="shared" si="0"/>
        <v>8307587</v>
      </c>
      <c r="I18" s="106">
        <v>0.09</v>
      </c>
      <c r="J18" s="163">
        <f t="shared" si="1"/>
        <v>747682.83</v>
      </c>
    </row>
    <row r="19" spans="2:15" ht="10.5" customHeight="1" x14ac:dyDescent="0.2">
      <c r="D19" t="s">
        <v>50</v>
      </c>
      <c r="E19" s="59">
        <v>2</v>
      </c>
      <c r="F19" s="72">
        <v>5451445</v>
      </c>
      <c r="G19" s="72">
        <v>452132</v>
      </c>
      <c r="H19">
        <f t="shared" si="0"/>
        <v>4999313</v>
      </c>
      <c r="I19" s="106">
        <v>7.0000000000000007E-2</v>
      </c>
      <c r="J19" s="163">
        <f t="shared" si="1"/>
        <v>349951.91000000003</v>
      </c>
    </row>
    <row r="20" spans="2:15" ht="10.5" customHeight="1" x14ac:dyDescent="0.2">
      <c r="D20" t="s">
        <v>51</v>
      </c>
      <c r="E20" s="59">
        <v>1</v>
      </c>
      <c r="F20" s="72">
        <v>5446455</v>
      </c>
      <c r="G20" s="72">
        <v>45789</v>
      </c>
      <c r="H20">
        <f t="shared" si="0"/>
        <v>5400666</v>
      </c>
      <c r="I20" s="106">
        <v>0.11</v>
      </c>
      <c r="J20" s="163">
        <f t="shared" si="1"/>
        <v>653480.58600000001</v>
      </c>
    </row>
    <row r="21" spans="2:15" ht="10.5" customHeight="1" x14ac:dyDescent="0.2">
      <c r="D21" t="s">
        <v>52</v>
      </c>
      <c r="E21" s="59">
        <v>1</v>
      </c>
      <c r="F21" s="72">
        <v>6876464</v>
      </c>
      <c r="G21" s="72">
        <v>65892</v>
      </c>
      <c r="H21">
        <f t="shared" si="0"/>
        <v>6810572</v>
      </c>
      <c r="I21" s="106">
        <v>0.1</v>
      </c>
      <c r="J21" s="163">
        <f t="shared" si="1"/>
        <v>749162.92000000016</v>
      </c>
    </row>
    <row r="22" spans="2:15" ht="10.5" customHeight="1" x14ac:dyDescent="0.2">
      <c r="D22" t="s">
        <v>53</v>
      </c>
      <c r="E22" s="59">
        <v>2</v>
      </c>
      <c r="F22" s="72">
        <v>3135779</v>
      </c>
      <c r="G22" s="72">
        <v>221458</v>
      </c>
      <c r="H22">
        <f t="shared" si="0"/>
        <v>2914321</v>
      </c>
      <c r="I22" s="106">
        <v>9.5000000000000001E-2</v>
      </c>
      <c r="J22" s="163">
        <f t="shared" si="1"/>
        <v>276860.495</v>
      </c>
    </row>
    <row r="23" spans="2:15" ht="10.5" customHeight="1" x14ac:dyDescent="0.2">
      <c r="D23" s="70" t="s">
        <v>141</v>
      </c>
      <c r="E23" s="70"/>
      <c r="F23" s="70">
        <f>SUM(F12:F22)</f>
        <v>51411004</v>
      </c>
      <c r="G23" s="70">
        <f>SUM(G12:G22)</f>
        <v>3152863</v>
      </c>
      <c r="H23" s="70">
        <f>SUM(H12:H22)</f>
        <v>48258141</v>
      </c>
      <c r="I23" s="70"/>
      <c r="J23" s="70">
        <f>SUM(J12:J22)</f>
        <v>4602349.9305000007</v>
      </c>
    </row>
    <row r="24" spans="2:15" ht="10.5" customHeight="1" x14ac:dyDescent="0.2"/>
    <row r="25" spans="2:15" ht="10.5" customHeight="1" x14ac:dyDescent="0.2"/>
    <row r="26" spans="2:15" ht="13.15" customHeight="1" x14ac:dyDescent="0.2">
      <c r="B26" s="104" t="s">
        <v>497</v>
      </c>
      <c r="C26" s="104"/>
      <c r="D26" s="104"/>
      <c r="E26" s="104"/>
      <c r="F26" s="104"/>
      <c r="G26" s="104"/>
      <c r="H26" s="104"/>
      <c r="I26" s="104"/>
      <c r="J26" s="104"/>
      <c r="K26" s="104"/>
      <c r="L26" s="104"/>
      <c r="M26" s="104"/>
      <c r="N26" s="104"/>
      <c r="O26" s="104"/>
    </row>
    <row r="27" spans="2:15" ht="3" customHeight="1" x14ac:dyDescent="0.2"/>
    <row r="28" spans="2:15" ht="10.5" customHeight="1" x14ac:dyDescent="0.2">
      <c r="C28" t="s">
        <v>498</v>
      </c>
    </row>
    <row r="29" spans="2:15" ht="10.5" customHeight="1" x14ac:dyDescent="0.2">
      <c r="C29" t="s">
        <v>499</v>
      </c>
    </row>
    <row r="30" spans="2:15" ht="10.5" customHeight="1" x14ac:dyDescent="0.2">
      <c r="I30" s="14" t="s">
        <v>496</v>
      </c>
      <c r="J30" s="105">
        <v>0.1</v>
      </c>
    </row>
    <row r="31" spans="2:15" ht="10.5" customHeight="1" x14ac:dyDescent="0.2">
      <c r="I31" s="14" t="s">
        <v>501</v>
      </c>
      <c r="J31" s="84">
        <v>5000000</v>
      </c>
    </row>
    <row r="32" spans="2:15" ht="10.5" customHeight="1" x14ac:dyDescent="0.2"/>
    <row r="33" spans="2:15" ht="10.5" customHeight="1" x14ac:dyDescent="0.2">
      <c r="D33" s="57" t="s">
        <v>38</v>
      </c>
      <c r="E33" s="57" t="s">
        <v>495</v>
      </c>
      <c r="F33" s="57" t="s">
        <v>39</v>
      </c>
      <c r="G33" s="57" t="s">
        <v>40</v>
      </c>
      <c r="H33" s="57" t="s">
        <v>41</v>
      </c>
      <c r="I33" s="57" t="s">
        <v>37</v>
      </c>
      <c r="J33" s="57" t="s">
        <v>42</v>
      </c>
    </row>
    <row r="34" spans="2:15" ht="10.5" customHeight="1" x14ac:dyDescent="0.2">
      <c r="D34" t="s">
        <v>43</v>
      </c>
      <c r="E34" s="59">
        <v>1</v>
      </c>
      <c r="F34" s="72">
        <v>1200341</v>
      </c>
      <c r="G34" s="72">
        <v>254666</v>
      </c>
      <c r="H34">
        <f>F34-G34</f>
        <v>945675</v>
      </c>
      <c r="I34" s="106">
        <v>7.4999999999999997E-2</v>
      </c>
      <c r="J34" s="163">
        <f>IF(OR(E34=1,H34&gt;$J$31),MAX(H34,0)*I34*(1+$J$9),MAX(H34,0)*I34)</f>
        <v>78018.1875</v>
      </c>
      <c r="K34" s="159" t="s">
        <v>863</v>
      </c>
      <c r="L34" s="159"/>
      <c r="M34" s="159"/>
    </row>
    <row r="35" spans="2:15" ht="10.5" customHeight="1" x14ac:dyDescent="0.2">
      <c r="D35" t="s">
        <v>44</v>
      </c>
      <c r="E35" s="59">
        <v>2</v>
      </c>
      <c r="F35" s="72">
        <v>4235567</v>
      </c>
      <c r="G35" s="72">
        <v>554666</v>
      </c>
      <c r="H35">
        <f t="shared" ref="H35:H44" si="2">F35-G35</f>
        <v>3680901</v>
      </c>
      <c r="I35" s="106">
        <v>0.1</v>
      </c>
      <c r="J35" s="163">
        <f t="shared" ref="J35:J44" si="3">IF(OR(E35=1,H35&gt;$J$31),MAX(H35,0)*I35*(1+$J$9),MAX(H35,0)*I35)</f>
        <v>368090.10000000003</v>
      </c>
    </row>
    <row r="36" spans="2:15" ht="10.5" customHeight="1" x14ac:dyDescent="0.2">
      <c r="D36" t="s">
        <v>45</v>
      </c>
      <c r="E36" s="59">
        <v>2</v>
      </c>
      <c r="F36" s="72">
        <v>6545645</v>
      </c>
      <c r="G36" s="72">
        <v>55466</v>
      </c>
      <c r="H36">
        <f t="shared" si="2"/>
        <v>6490179</v>
      </c>
      <c r="I36" s="106">
        <v>0.08</v>
      </c>
      <c r="J36" s="163">
        <f t="shared" si="3"/>
        <v>571135.75200000009</v>
      </c>
    </row>
    <row r="37" spans="2:15" ht="10.5" customHeight="1" x14ac:dyDescent="0.2">
      <c r="D37" t="s">
        <v>46</v>
      </c>
      <c r="E37" s="59">
        <v>2</v>
      </c>
      <c r="F37" s="72">
        <v>5611561</v>
      </c>
      <c r="G37" s="72">
        <v>554698</v>
      </c>
      <c r="H37">
        <f t="shared" si="2"/>
        <v>5056863</v>
      </c>
      <c r="I37" s="106">
        <v>0.11</v>
      </c>
      <c r="J37" s="163">
        <f t="shared" si="3"/>
        <v>611880.42300000007</v>
      </c>
    </row>
    <row r="38" spans="2:15" ht="10.5" customHeight="1" x14ac:dyDescent="0.2">
      <c r="D38" t="s">
        <v>47</v>
      </c>
      <c r="E38" s="59">
        <v>4</v>
      </c>
      <c r="F38" s="72">
        <v>987551</v>
      </c>
      <c r="G38" s="72">
        <v>12563</v>
      </c>
      <c r="H38">
        <f t="shared" si="2"/>
        <v>974988</v>
      </c>
      <c r="I38" s="106">
        <v>0.1</v>
      </c>
      <c r="J38" s="163">
        <f t="shared" si="3"/>
        <v>97498.8</v>
      </c>
    </row>
    <row r="39" spans="2:15" ht="10.5" customHeight="1" x14ac:dyDescent="0.2">
      <c r="D39" t="s">
        <v>48</v>
      </c>
      <c r="E39" s="59">
        <v>1</v>
      </c>
      <c r="F39" s="72">
        <v>3155645</v>
      </c>
      <c r="G39" s="72">
        <v>478569</v>
      </c>
      <c r="H39">
        <f t="shared" si="2"/>
        <v>2677076</v>
      </c>
      <c r="I39" s="106">
        <v>7.0000000000000007E-2</v>
      </c>
      <c r="J39" s="163">
        <f t="shared" si="3"/>
        <v>206134.85200000001</v>
      </c>
    </row>
    <row r="40" spans="2:15" ht="10.5" customHeight="1" x14ac:dyDescent="0.2">
      <c r="D40" t="s">
        <v>49</v>
      </c>
      <c r="E40" s="59">
        <v>3</v>
      </c>
      <c r="F40" s="72">
        <v>8764551</v>
      </c>
      <c r="G40" s="72">
        <v>456964</v>
      </c>
      <c r="H40">
        <f t="shared" si="2"/>
        <v>8307587</v>
      </c>
      <c r="I40" s="106">
        <v>0.09</v>
      </c>
      <c r="J40" s="163">
        <f t="shared" si="3"/>
        <v>822451.11300000001</v>
      </c>
    </row>
    <row r="41" spans="2:15" ht="10.5" customHeight="1" x14ac:dyDescent="0.2">
      <c r="D41" t="s">
        <v>50</v>
      </c>
      <c r="E41" s="59">
        <v>2</v>
      </c>
      <c r="F41" s="72">
        <v>5451445</v>
      </c>
      <c r="G41" s="72">
        <v>452132</v>
      </c>
      <c r="H41">
        <f t="shared" si="2"/>
        <v>4999313</v>
      </c>
      <c r="I41" s="106">
        <v>7.0000000000000007E-2</v>
      </c>
      <c r="J41" s="163">
        <f t="shared" si="3"/>
        <v>349951.91000000003</v>
      </c>
    </row>
    <row r="42" spans="2:15" ht="10.5" customHeight="1" x14ac:dyDescent="0.2">
      <c r="D42" t="s">
        <v>51</v>
      </c>
      <c r="E42" s="59">
        <v>1</v>
      </c>
      <c r="F42" s="72">
        <v>5446455</v>
      </c>
      <c r="G42" s="72">
        <v>45789</v>
      </c>
      <c r="H42">
        <f t="shared" si="2"/>
        <v>5400666</v>
      </c>
      <c r="I42" s="106">
        <v>0.11</v>
      </c>
      <c r="J42" s="163">
        <f t="shared" si="3"/>
        <v>653480.58600000001</v>
      </c>
    </row>
    <row r="43" spans="2:15" ht="10.5" customHeight="1" x14ac:dyDescent="0.2">
      <c r="D43" t="s">
        <v>52</v>
      </c>
      <c r="E43" s="59">
        <v>1</v>
      </c>
      <c r="F43" s="72">
        <v>6876464</v>
      </c>
      <c r="G43" s="72">
        <v>65892</v>
      </c>
      <c r="H43">
        <f t="shared" si="2"/>
        <v>6810572</v>
      </c>
      <c r="I43" s="106">
        <v>0.1</v>
      </c>
      <c r="J43" s="163">
        <f t="shared" si="3"/>
        <v>749162.92000000016</v>
      </c>
    </row>
    <row r="44" spans="2:15" ht="10.5" customHeight="1" x14ac:dyDescent="0.2">
      <c r="D44" t="s">
        <v>53</v>
      </c>
      <c r="E44" s="59">
        <v>2</v>
      </c>
      <c r="F44" s="72">
        <v>3135779</v>
      </c>
      <c r="G44" s="72">
        <v>221458</v>
      </c>
      <c r="H44">
        <f t="shared" si="2"/>
        <v>2914321</v>
      </c>
      <c r="I44" s="106">
        <v>9.5000000000000001E-2</v>
      </c>
      <c r="J44" s="163">
        <f t="shared" si="3"/>
        <v>276860.495</v>
      </c>
    </row>
    <row r="45" spans="2:15" ht="10.5" customHeight="1" x14ac:dyDescent="0.2">
      <c r="D45" s="70" t="s">
        <v>141</v>
      </c>
      <c r="E45" s="70"/>
      <c r="F45" s="70">
        <f>SUM(F34:F44)</f>
        <v>51411004</v>
      </c>
      <c r="G45" s="70">
        <f>SUM(G34:G44)</f>
        <v>3152863</v>
      </c>
      <c r="H45" s="70">
        <f>SUM(H34:H44)</f>
        <v>48258141</v>
      </c>
      <c r="I45" s="70"/>
      <c r="J45" s="70">
        <f>SUM(J34:J44)</f>
        <v>4784665.1385000013</v>
      </c>
    </row>
    <row r="46" spans="2:15" ht="10.5" customHeight="1" x14ac:dyDescent="0.2"/>
    <row r="47" spans="2:15" ht="13.15" customHeight="1" x14ac:dyDescent="0.2">
      <c r="B47" s="104" t="s">
        <v>143</v>
      </c>
      <c r="C47" s="104"/>
      <c r="D47" s="104"/>
      <c r="E47" s="104"/>
      <c r="F47" s="104"/>
      <c r="G47" s="104"/>
      <c r="H47" s="104"/>
      <c r="I47" s="104"/>
      <c r="J47" s="104"/>
      <c r="K47" s="104"/>
      <c r="L47" s="104"/>
      <c r="M47" s="104"/>
      <c r="N47" s="104"/>
      <c r="O47" s="104"/>
    </row>
    <row r="48" spans="2:15" ht="3" customHeight="1" x14ac:dyDescent="0.2"/>
    <row r="49" spans="3:14" x14ac:dyDescent="0.2">
      <c r="C49" t="s">
        <v>507</v>
      </c>
    </row>
    <row r="50" spans="3:14" x14ac:dyDescent="0.2">
      <c r="C50" t="s">
        <v>764</v>
      </c>
    </row>
    <row r="51" spans="3:14" x14ac:dyDescent="0.2">
      <c r="C51" t="s">
        <v>709</v>
      </c>
    </row>
    <row r="52" spans="3:14" x14ac:dyDescent="0.2"/>
    <row r="53" spans="3:14" x14ac:dyDescent="0.2">
      <c r="E53" s="82" t="s">
        <v>165</v>
      </c>
      <c r="F53" s="82"/>
      <c r="G53" s="82"/>
      <c r="H53" s="82"/>
      <c r="I53" s="82"/>
      <c r="K53" s="82" t="s">
        <v>152</v>
      </c>
      <c r="L53" s="82"/>
      <c r="M53" s="82"/>
      <c r="N53" s="82"/>
    </row>
    <row r="54" spans="3:14" ht="20" x14ac:dyDescent="0.2">
      <c r="D54" s="107" t="s">
        <v>99</v>
      </c>
      <c r="E54" s="116" t="s">
        <v>144</v>
      </c>
      <c r="F54" s="116" t="s">
        <v>81</v>
      </c>
      <c r="G54" s="116" t="s">
        <v>145</v>
      </c>
      <c r="H54" s="116" t="s">
        <v>163</v>
      </c>
      <c r="I54" s="116" t="s">
        <v>164</v>
      </c>
      <c r="K54" s="115" t="s">
        <v>163</v>
      </c>
      <c r="L54" s="115" t="s">
        <v>164</v>
      </c>
      <c r="M54" s="114" t="s">
        <v>721</v>
      </c>
      <c r="N54" s="114" t="s">
        <v>722</v>
      </c>
    </row>
    <row r="55" spans="3:14" x14ac:dyDescent="0.2">
      <c r="D55" t="s">
        <v>2</v>
      </c>
      <c r="E55" s="84">
        <v>3021</v>
      </c>
      <c r="F55" s="84">
        <v>739</v>
      </c>
      <c r="G55" s="84">
        <v>394.5</v>
      </c>
      <c r="H55" s="108">
        <f t="shared" ref="H55:I65" si="4">E55/F55</f>
        <v>4.0879566982408662</v>
      </c>
      <c r="I55" s="108">
        <f t="shared" si="4"/>
        <v>1.873257287705957</v>
      </c>
      <c r="K55" s="173" t="str">
        <f>IF(H55&lt;H$68,$G$68,IF(H55&lt;H$69,$G$69,$G$70))</f>
        <v>NIG</v>
      </c>
      <c r="L55" s="173" t="str">
        <f>IF(OR(I55&gt;I$68,G55&lt;0),$G$68,IF(I55&gt;I$69,$G$69,$G$70))</f>
        <v>NIG</v>
      </c>
      <c r="M55" s="173" t="str">
        <f>IF(AND(K55="IG",L55="IG"),"Yes", "")</f>
        <v/>
      </c>
      <c r="N55" s="173" t="str">
        <f>IF(OR(K55="NIG",L55="NIG"),"Yes", "")</f>
        <v>Yes</v>
      </c>
    </row>
    <row r="56" spans="3:14" x14ac:dyDescent="0.2">
      <c r="D56" t="s">
        <v>4</v>
      </c>
      <c r="E56" s="84">
        <v>280</v>
      </c>
      <c r="F56" s="84">
        <v>2062</v>
      </c>
      <c r="G56" s="84">
        <v>113.9</v>
      </c>
      <c r="H56" s="108">
        <f t="shared" si="4"/>
        <v>0.13579049466537343</v>
      </c>
      <c r="I56" s="108">
        <f t="shared" si="4"/>
        <v>18.10359964881475</v>
      </c>
      <c r="K56" s="173" t="str">
        <f t="shared" ref="K56:K65" si="5">IF(H56&lt;H$68,$G$68,IF(H56&lt;H$69,$G$69,$G$70))</f>
        <v>IG</v>
      </c>
      <c r="L56" s="173" t="str">
        <f t="shared" ref="L56:L65" si="6">IF(OR(I56&gt;I$68,G56&lt;0),$G$68,IF(I56&gt;I$69,$G$69,$G$70))</f>
        <v>IG</v>
      </c>
      <c r="M56" s="173" t="str">
        <f>IF(AND(K56="IG",L56="IG"),"Yes", "")</f>
        <v>Yes</v>
      </c>
      <c r="N56" s="173" t="str">
        <f t="shared" ref="N56:N65" si="7">IF(OR(K56="NIG",L56="NIG"),"Yes", "")</f>
        <v/>
      </c>
    </row>
    <row r="57" spans="3:14" x14ac:dyDescent="0.2">
      <c r="D57" t="s">
        <v>5</v>
      </c>
      <c r="E57" s="84">
        <v>5477</v>
      </c>
      <c r="F57" s="84">
        <v>1894</v>
      </c>
      <c r="G57" s="84">
        <v>405.9</v>
      </c>
      <c r="H57" s="108">
        <f t="shared" si="4"/>
        <v>2.8917634635691658</v>
      </c>
      <c r="I57" s="108">
        <f t="shared" si="4"/>
        <v>4.6661739344666175</v>
      </c>
      <c r="K57" s="173" t="str">
        <f t="shared" si="5"/>
        <v>NIG</v>
      </c>
      <c r="L57" s="173" t="str">
        <f t="shared" si="6"/>
        <v>BL</v>
      </c>
      <c r="M57" s="173" t="str">
        <f t="shared" ref="M57:M65" si="8">IF(AND(K57="IG",L57="IG"),"Yes", "")</f>
        <v/>
      </c>
      <c r="N57" s="173" t="str">
        <f t="shared" si="7"/>
        <v>Yes</v>
      </c>
    </row>
    <row r="58" spans="3:14" x14ac:dyDescent="0.2">
      <c r="D58" t="s">
        <v>7</v>
      </c>
      <c r="E58" s="84">
        <v>-210</v>
      </c>
      <c r="F58" s="84">
        <v>3366</v>
      </c>
      <c r="G58" s="84">
        <v>68.3</v>
      </c>
      <c r="H58" s="108">
        <f t="shared" si="4"/>
        <v>-6.2388591800356503E-2</v>
      </c>
      <c r="I58" s="108">
        <f t="shared" si="4"/>
        <v>49.282576866764281</v>
      </c>
      <c r="K58" s="173" t="str">
        <f t="shared" si="5"/>
        <v>IG</v>
      </c>
      <c r="L58" s="173" t="str">
        <f t="shared" si="6"/>
        <v>IG</v>
      </c>
      <c r="M58" s="173" t="str">
        <f t="shared" si="8"/>
        <v>Yes</v>
      </c>
      <c r="N58" s="173" t="str">
        <f t="shared" si="7"/>
        <v/>
      </c>
    </row>
    <row r="59" spans="3:14" x14ac:dyDescent="0.2">
      <c r="D59" t="s">
        <v>9</v>
      </c>
      <c r="E59" s="84">
        <v>-49</v>
      </c>
      <c r="F59" s="84">
        <v>1471</v>
      </c>
      <c r="G59" s="84">
        <v>-7.8</v>
      </c>
      <c r="H59" s="108">
        <f t="shared" si="4"/>
        <v>-3.3310673011556761E-2</v>
      </c>
      <c r="I59" s="108">
        <f t="shared" si="4"/>
        <v>-188.58974358974359</v>
      </c>
      <c r="K59" s="173" t="str">
        <f t="shared" si="5"/>
        <v>IG</v>
      </c>
      <c r="L59" s="173" t="str">
        <f t="shared" si="6"/>
        <v>IG</v>
      </c>
      <c r="M59" s="173" t="str">
        <f t="shared" si="8"/>
        <v>Yes</v>
      </c>
      <c r="N59" s="173" t="str">
        <f t="shared" si="7"/>
        <v/>
      </c>
    </row>
    <row r="60" spans="3:14" x14ac:dyDescent="0.2">
      <c r="D60" t="s">
        <v>12</v>
      </c>
      <c r="E60" s="84">
        <v>1015</v>
      </c>
      <c r="F60" s="84">
        <v>824</v>
      </c>
      <c r="G60" s="84">
        <v>110.7</v>
      </c>
      <c r="H60" s="108">
        <f t="shared" si="4"/>
        <v>1.2317961165048543</v>
      </c>
      <c r="I60" s="108">
        <f t="shared" si="4"/>
        <v>7.4435411020776874</v>
      </c>
      <c r="K60" s="173" t="str">
        <f t="shared" si="5"/>
        <v>BL</v>
      </c>
      <c r="L60" s="173" t="str">
        <f t="shared" si="6"/>
        <v>BL</v>
      </c>
      <c r="M60" s="173" t="str">
        <f t="shared" si="8"/>
        <v/>
      </c>
      <c r="N60" s="173" t="str">
        <f t="shared" si="7"/>
        <v/>
      </c>
    </row>
    <row r="61" spans="3:14" x14ac:dyDescent="0.2">
      <c r="D61" t="s">
        <v>14</v>
      </c>
      <c r="E61" s="84">
        <v>1494</v>
      </c>
      <c r="F61" s="84">
        <v>1318</v>
      </c>
      <c r="G61" s="84">
        <v>274.2</v>
      </c>
      <c r="H61" s="108">
        <f t="shared" si="4"/>
        <v>1.1335356600910471</v>
      </c>
      <c r="I61" s="108">
        <f t="shared" si="4"/>
        <v>4.8067104303428154</v>
      </c>
      <c r="K61" s="173" t="str">
        <f t="shared" si="5"/>
        <v>IG</v>
      </c>
      <c r="L61" s="173" t="str">
        <f t="shared" si="6"/>
        <v>BL</v>
      </c>
      <c r="M61" s="173" t="str">
        <f t="shared" si="8"/>
        <v/>
      </c>
      <c r="N61" s="173" t="str">
        <f t="shared" si="7"/>
        <v/>
      </c>
    </row>
    <row r="62" spans="3:14" x14ac:dyDescent="0.2">
      <c r="D62" t="s">
        <v>15</v>
      </c>
      <c r="E62" s="84">
        <v>3191</v>
      </c>
      <c r="F62" s="84">
        <v>232</v>
      </c>
      <c r="G62" s="84">
        <v>251</v>
      </c>
      <c r="H62" s="108">
        <f t="shared" si="4"/>
        <v>13.754310344827585</v>
      </c>
      <c r="I62" s="108">
        <f t="shared" si="4"/>
        <v>0.92430278884462147</v>
      </c>
      <c r="K62" s="173" t="str">
        <f t="shared" si="5"/>
        <v>NIG</v>
      </c>
      <c r="L62" s="173" t="str">
        <f t="shared" si="6"/>
        <v>NIG</v>
      </c>
      <c r="M62" s="173" t="str">
        <f t="shared" si="8"/>
        <v/>
      </c>
      <c r="N62" s="173" t="str">
        <f t="shared" si="7"/>
        <v>Yes</v>
      </c>
    </row>
    <row r="63" spans="3:14" x14ac:dyDescent="0.2">
      <c r="D63" t="s">
        <v>16</v>
      </c>
      <c r="E63" s="84">
        <v>495</v>
      </c>
      <c r="F63" s="84">
        <v>343</v>
      </c>
      <c r="G63" s="84">
        <v>106</v>
      </c>
      <c r="H63" s="108">
        <f t="shared" si="4"/>
        <v>1.4431486880466473</v>
      </c>
      <c r="I63" s="108">
        <f t="shared" si="4"/>
        <v>3.2358490566037736</v>
      </c>
      <c r="K63" s="173" t="str">
        <f t="shared" si="5"/>
        <v>BL</v>
      </c>
      <c r="L63" s="173" t="str">
        <f t="shared" si="6"/>
        <v>NIG</v>
      </c>
      <c r="M63" s="173" t="str">
        <f t="shared" si="8"/>
        <v/>
      </c>
      <c r="N63" s="173" t="str">
        <f t="shared" si="7"/>
        <v>Yes</v>
      </c>
    </row>
    <row r="64" spans="3:14" x14ac:dyDescent="0.2">
      <c r="D64" t="s">
        <v>17</v>
      </c>
      <c r="E64" s="84">
        <v>188</v>
      </c>
      <c r="F64" s="84">
        <v>405</v>
      </c>
      <c r="G64" s="84">
        <v>57.6</v>
      </c>
      <c r="H64" s="108">
        <f t="shared" si="4"/>
        <v>0.46419753086419752</v>
      </c>
      <c r="I64" s="108">
        <f t="shared" si="4"/>
        <v>7.03125</v>
      </c>
      <c r="K64" s="173" t="str">
        <f t="shared" si="5"/>
        <v>IG</v>
      </c>
      <c r="L64" s="173" t="str">
        <f t="shared" si="6"/>
        <v>BL</v>
      </c>
      <c r="M64" s="173" t="str">
        <f t="shared" si="8"/>
        <v/>
      </c>
      <c r="N64" s="173" t="str">
        <f t="shared" si="7"/>
        <v/>
      </c>
    </row>
    <row r="65" spans="3:14" x14ac:dyDescent="0.2">
      <c r="D65" t="s">
        <v>19</v>
      </c>
      <c r="E65" s="84">
        <v>204</v>
      </c>
      <c r="F65" s="84">
        <v>112</v>
      </c>
      <c r="G65" s="84">
        <v>-33.5</v>
      </c>
      <c r="H65" s="108">
        <f t="shared" si="4"/>
        <v>1.8214285714285714</v>
      </c>
      <c r="I65" s="108">
        <f t="shared" si="4"/>
        <v>-3.3432835820895521</v>
      </c>
      <c r="K65" s="173" t="str">
        <f t="shared" si="5"/>
        <v>BL</v>
      </c>
      <c r="L65" s="173" t="str">
        <f t="shared" si="6"/>
        <v>IG</v>
      </c>
      <c r="M65" s="173" t="str">
        <f t="shared" si="8"/>
        <v/>
      </c>
      <c r="N65" s="173" t="str">
        <f t="shared" si="7"/>
        <v/>
      </c>
    </row>
    <row r="66" spans="3:14" x14ac:dyDescent="0.2"/>
    <row r="67" spans="3:14" x14ac:dyDescent="0.2">
      <c r="E67" s="57" t="s">
        <v>148</v>
      </c>
      <c r="F67" s="57"/>
      <c r="G67" s="57" t="s">
        <v>503</v>
      </c>
      <c r="H67" s="57"/>
      <c r="I67" s="57"/>
    </row>
    <row r="68" spans="3:14" x14ac:dyDescent="0.2">
      <c r="E68" s="8" t="s">
        <v>149</v>
      </c>
      <c r="F68" s="9"/>
      <c r="G68" s="9" t="s">
        <v>504</v>
      </c>
      <c r="H68" s="110">
        <v>1.2</v>
      </c>
      <c r="I68" s="111">
        <v>7.5</v>
      </c>
    </row>
    <row r="69" spans="3:14" x14ac:dyDescent="0.2">
      <c r="E69" s="10" t="s">
        <v>150</v>
      </c>
      <c r="G69" t="s">
        <v>505</v>
      </c>
      <c r="H69" s="112">
        <v>2</v>
      </c>
      <c r="I69" s="113">
        <v>4.5</v>
      </c>
    </row>
    <row r="70" spans="3:14" x14ac:dyDescent="0.2">
      <c r="E70" s="11" t="s">
        <v>151</v>
      </c>
      <c r="F70" s="12"/>
      <c r="G70" s="12" t="s">
        <v>506</v>
      </c>
      <c r="H70" s="12"/>
      <c r="I70" s="13"/>
    </row>
    <row r="71" spans="3:14" x14ac:dyDescent="0.2"/>
    <row r="72" spans="3:14" x14ac:dyDescent="0.2">
      <c r="C72" s="57" t="s">
        <v>54</v>
      </c>
      <c r="D72" s="57" t="s">
        <v>55</v>
      </c>
      <c r="E72" s="57" t="s">
        <v>56</v>
      </c>
      <c r="F72" s="57"/>
      <c r="G72" s="57"/>
      <c r="H72" s="57"/>
      <c r="I72" s="57"/>
      <c r="J72" s="57"/>
      <c r="K72" s="57"/>
      <c r="L72" s="57"/>
      <c r="M72" s="57"/>
      <c r="N72" s="57"/>
    </row>
    <row r="73" spans="3:14" x14ac:dyDescent="0.2">
      <c r="C73">
        <v>1</v>
      </c>
      <c r="D73" t="s">
        <v>710</v>
      </c>
      <c r="E73" t="s">
        <v>711</v>
      </c>
    </row>
    <row r="74" spans="3:14" x14ac:dyDescent="0.2">
      <c r="C74">
        <v>2</v>
      </c>
      <c r="D74" t="s">
        <v>712</v>
      </c>
      <c r="E74" t="s">
        <v>713</v>
      </c>
    </row>
    <row r="75" spans="3:14" x14ac:dyDescent="0.2">
      <c r="C75">
        <v>3</v>
      </c>
      <c r="D75" t="s">
        <v>714</v>
      </c>
      <c r="E75" t="s">
        <v>715</v>
      </c>
    </row>
    <row r="76" spans="3:14" x14ac:dyDescent="0.2">
      <c r="C76">
        <v>4</v>
      </c>
      <c r="D76" t="s">
        <v>714</v>
      </c>
      <c r="E76" t="s">
        <v>716</v>
      </c>
    </row>
    <row r="77" spans="3:14" x14ac:dyDescent="0.2">
      <c r="C77">
        <v>5</v>
      </c>
      <c r="D77" t="s">
        <v>717</v>
      </c>
      <c r="E77" t="s">
        <v>718</v>
      </c>
    </row>
    <row r="78" spans="3:14" x14ac:dyDescent="0.2">
      <c r="C78">
        <v>6</v>
      </c>
      <c r="D78" t="s">
        <v>719</v>
      </c>
      <c r="E78" t="s">
        <v>720</v>
      </c>
    </row>
    <row r="79" spans="3:14" x14ac:dyDescent="0.2"/>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DDD94-E0B3-431B-95F9-25E844E8D01A}">
  <dimension ref="A1:X94"/>
  <sheetViews>
    <sheetView showGridLines="0" topLeftCell="A49" zoomScaleNormal="100" workbookViewId="0">
      <selection activeCell="A53" sqref="A53:XFD69"/>
    </sheetView>
  </sheetViews>
  <sheetFormatPr defaultColWidth="0" defaultRowHeight="10" zeroHeight="1" x14ac:dyDescent="0.2"/>
  <cols>
    <col min="1" max="2" width="2.5546875" customWidth="1"/>
    <col min="3" max="3" width="9.21875" customWidth="1"/>
    <col min="4" max="4" width="25.6640625" customWidth="1"/>
    <col min="5" max="5" width="9.21875" customWidth="1"/>
    <col min="6" max="6" width="10.33203125" bestFit="1" customWidth="1"/>
    <col min="7" max="7" width="9.21875" customWidth="1"/>
    <col min="8" max="8" width="10" customWidth="1"/>
    <col min="9" max="9" width="9.21875" customWidth="1"/>
    <col min="10" max="10" width="16.33203125" bestFit="1" customWidth="1"/>
    <col min="11" max="12" width="10.6640625" customWidth="1"/>
    <col min="13" max="13" width="14.33203125" customWidth="1"/>
    <col min="14" max="16" width="9.21875" customWidth="1"/>
    <col min="17" max="17" width="1.6640625" customWidth="1"/>
    <col min="18" max="18" width="9.21875" hidden="1" customWidth="1"/>
    <col min="19" max="24" width="9" hidden="1" customWidth="1"/>
    <col min="25" max="16384" width="8.6640625" hidden="1"/>
  </cols>
  <sheetData>
    <row r="1" spans="1:16" ht="16.149999999999999" customHeight="1" x14ac:dyDescent="0.2">
      <c r="A1" s="3" t="s">
        <v>278</v>
      </c>
      <c r="B1" s="3"/>
      <c r="C1" s="3"/>
      <c r="D1" s="3"/>
      <c r="E1" s="3"/>
      <c r="F1" s="3"/>
      <c r="G1" s="3"/>
      <c r="H1" s="3"/>
      <c r="I1" s="3"/>
      <c r="J1" s="3"/>
      <c r="K1" s="3"/>
      <c r="L1" s="3"/>
      <c r="M1" s="3"/>
      <c r="N1" s="3"/>
      <c r="O1" s="3"/>
      <c r="P1" s="3"/>
    </row>
    <row r="2" spans="1:16" ht="3" customHeight="1" x14ac:dyDescent="0.2"/>
    <row r="3" spans="1:16" ht="12.65" customHeight="1" x14ac:dyDescent="0.2">
      <c r="B3" t="s">
        <v>466</v>
      </c>
    </row>
    <row r="4" spans="1:16" ht="3" customHeight="1" x14ac:dyDescent="0.2"/>
    <row r="5" spans="1:16" ht="12.65" customHeight="1" x14ac:dyDescent="0.2">
      <c r="B5" s="104" t="s">
        <v>467</v>
      </c>
      <c r="C5" s="104"/>
      <c r="D5" s="104"/>
      <c r="E5" s="104"/>
      <c r="F5" s="104"/>
      <c r="G5" s="104"/>
      <c r="H5" s="104"/>
      <c r="I5" s="104"/>
      <c r="J5" s="104"/>
      <c r="K5" s="104"/>
      <c r="L5" s="104"/>
      <c r="M5" s="104"/>
      <c r="N5" s="104"/>
    </row>
    <row r="6" spans="1:16" ht="3" customHeight="1" x14ac:dyDescent="0.2"/>
    <row r="7" spans="1:16" ht="12.65" customHeight="1" x14ac:dyDescent="0.2">
      <c r="B7" t="s">
        <v>490</v>
      </c>
    </row>
    <row r="8" spans="1:16" ht="12.65" customHeight="1" x14ac:dyDescent="0.2">
      <c r="D8" t="s">
        <v>469</v>
      </c>
    </row>
    <row r="9" spans="1:16" ht="12.65" customHeight="1" x14ac:dyDescent="0.2"/>
    <row r="10" spans="1:16" ht="12.65" customHeight="1" x14ac:dyDescent="0.2">
      <c r="D10" s="18" t="s">
        <v>470</v>
      </c>
      <c r="F10" s="36"/>
    </row>
    <row r="11" spans="1:16" ht="12.65" customHeight="1" x14ac:dyDescent="0.2">
      <c r="D11" s="37" t="s">
        <v>473</v>
      </c>
      <c r="F11" s="36"/>
    </row>
    <row r="12" spans="1:16" ht="12.65" customHeight="1" x14ac:dyDescent="0.2">
      <c r="D12" s="18" t="s">
        <v>471</v>
      </c>
      <c r="F12" s="36"/>
    </row>
    <row r="13" spans="1:16" ht="12.65" customHeight="1" x14ac:dyDescent="0.2">
      <c r="D13" s="38" t="s">
        <v>472</v>
      </c>
      <c r="F13" s="36"/>
    </row>
    <row r="14" spans="1:16" ht="12.65" customHeight="1" x14ac:dyDescent="0.2"/>
    <row r="15" spans="1:16" ht="12.65" customHeight="1" x14ac:dyDescent="0.2"/>
    <row r="16" spans="1:16" ht="12.65" customHeight="1" x14ac:dyDescent="0.2">
      <c r="B16" s="104" t="s">
        <v>468</v>
      </c>
      <c r="C16" s="104"/>
      <c r="D16" s="104"/>
      <c r="E16" s="104"/>
      <c r="F16" s="104"/>
      <c r="G16" s="104"/>
      <c r="H16" s="104"/>
      <c r="I16" s="104"/>
      <c r="J16" s="104"/>
      <c r="K16" s="104"/>
      <c r="L16" s="104"/>
      <c r="M16" s="104"/>
      <c r="N16" s="104"/>
    </row>
    <row r="17" spans="2:9" ht="3" customHeight="1" x14ac:dyDescent="0.2"/>
    <row r="18" spans="2:9" ht="12.65" customHeight="1" x14ac:dyDescent="0.2">
      <c r="B18" t="s">
        <v>761</v>
      </c>
    </row>
    <row r="19" spans="2:9" ht="12.65" customHeight="1" x14ac:dyDescent="0.2">
      <c r="B19" t="s">
        <v>493</v>
      </c>
    </row>
    <row r="20" spans="2:9" ht="12.65" customHeight="1" x14ac:dyDescent="0.2"/>
    <row r="21" spans="2:9" ht="12.65" customHeight="1" x14ac:dyDescent="0.2">
      <c r="D21" s="39" t="s">
        <v>762</v>
      </c>
      <c r="I21" s="40" t="s">
        <v>474</v>
      </c>
    </row>
    <row r="22" spans="2:9" ht="12.65" customHeight="1" x14ac:dyDescent="0.2">
      <c r="I22" s="40" t="s">
        <v>475</v>
      </c>
    </row>
    <row r="23" spans="2:9" ht="12.65" customHeight="1" x14ac:dyDescent="0.2">
      <c r="I23" s="40" t="s">
        <v>476</v>
      </c>
    </row>
    <row r="24" spans="2:9" ht="12.65" customHeight="1" x14ac:dyDescent="0.2">
      <c r="I24" s="40" t="s">
        <v>477</v>
      </c>
    </row>
    <row r="25" spans="2:9" ht="12.65" customHeight="1" x14ac:dyDescent="0.2">
      <c r="I25" s="40" t="s">
        <v>763</v>
      </c>
    </row>
    <row r="26" spans="2:9" ht="12.65" customHeight="1" x14ac:dyDescent="0.2">
      <c r="I26" s="40" t="s">
        <v>483</v>
      </c>
    </row>
    <row r="27" spans="2:9" ht="12.65" customHeight="1" x14ac:dyDescent="0.2"/>
    <row r="28" spans="2:9" ht="12.65" customHeight="1" x14ac:dyDescent="0.2">
      <c r="C28" t="s">
        <v>484</v>
      </c>
    </row>
    <row r="29" spans="2:9" ht="12.65" customHeight="1" x14ac:dyDescent="0.2"/>
    <row r="30" spans="2:9" ht="12.65" customHeight="1" x14ac:dyDescent="0.2">
      <c r="D30" t="s">
        <v>479</v>
      </c>
      <c r="E30" s="174">
        <f ca="1">TODAY()</f>
        <v>45167</v>
      </c>
      <c r="F30" t="s">
        <v>480</v>
      </c>
    </row>
    <row r="31" spans="2:9" ht="12.65" customHeight="1" x14ac:dyDescent="0.2">
      <c r="E31" s="175">
        <f ca="1">YEAR(E30)</f>
        <v>2023</v>
      </c>
      <c r="F31" t="s">
        <v>482</v>
      </c>
    </row>
    <row r="32" spans="2:9" ht="12.65" customHeight="1" x14ac:dyDescent="0.2">
      <c r="D32" t="s">
        <v>80</v>
      </c>
      <c r="E32" s="176">
        <v>1250</v>
      </c>
      <c r="F32" t="s">
        <v>486</v>
      </c>
    </row>
    <row r="33" spans="2:14" ht="12.65" customHeight="1" x14ac:dyDescent="0.2">
      <c r="D33" t="s">
        <v>478</v>
      </c>
      <c r="E33" s="176">
        <f>-E32</f>
        <v>-1250</v>
      </c>
      <c r="F33" t="s">
        <v>485</v>
      </c>
    </row>
    <row r="34" spans="2:14" ht="12.65" customHeight="1" x14ac:dyDescent="0.2">
      <c r="D34" t="s">
        <v>408</v>
      </c>
      <c r="E34" s="176">
        <f>E32+E33</f>
        <v>0</v>
      </c>
      <c r="F34" t="s">
        <v>481</v>
      </c>
    </row>
    <row r="35" spans="2:14" ht="12.65" customHeight="1" x14ac:dyDescent="0.2"/>
    <row r="36" spans="2:14" ht="12.65" customHeight="1" x14ac:dyDescent="0.2">
      <c r="B36" s="104" t="s">
        <v>487</v>
      </c>
      <c r="C36" s="104"/>
      <c r="D36" s="104"/>
      <c r="E36" s="104"/>
      <c r="F36" s="104"/>
      <c r="G36" s="104"/>
      <c r="H36" s="104"/>
      <c r="I36" s="104"/>
      <c r="J36" s="104"/>
      <c r="K36" s="104"/>
      <c r="L36" s="104"/>
      <c r="M36" s="104"/>
      <c r="N36" s="104"/>
    </row>
    <row r="37" spans="2:14" ht="3" customHeight="1" x14ac:dyDescent="0.2"/>
    <row r="38" spans="2:14" ht="12.65" customHeight="1" x14ac:dyDescent="0.2">
      <c r="C38" t="s">
        <v>488</v>
      </c>
    </row>
    <row r="39" spans="2:14" ht="12.65" customHeight="1" x14ac:dyDescent="0.2">
      <c r="C39" t="s">
        <v>489</v>
      </c>
      <c r="G39" s="53">
        <v>1000</v>
      </c>
      <c r="H39" t="s">
        <v>491</v>
      </c>
    </row>
    <row r="40" spans="2:14" ht="12.65" customHeight="1" x14ac:dyDescent="0.2"/>
    <row r="41" spans="2:14" ht="12.65" customHeight="1" x14ac:dyDescent="0.2">
      <c r="D41" t="s">
        <v>702</v>
      </c>
    </row>
    <row r="42" spans="2:14" ht="12.65" customHeight="1" x14ac:dyDescent="0.2"/>
    <row r="43" spans="2:14" ht="12.65" customHeight="1" x14ac:dyDescent="0.2">
      <c r="D43" t="s">
        <v>420</v>
      </c>
      <c r="E43" s="41">
        <f ca="1">YEAR(TODAY())-1</f>
        <v>2022</v>
      </c>
      <c r="G43" s="78" t="s">
        <v>420</v>
      </c>
      <c r="H43" s="78"/>
      <c r="I43" s="120">
        <f ca="1">YEAR(TODAY())-1</f>
        <v>2022</v>
      </c>
    </row>
    <row r="44" spans="2:14" ht="12.65" customHeight="1" x14ac:dyDescent="0.2">
      <c r="D44" t="s">
        <v>421</v>
      </c>
      <c r="E44" s="41">
        <v>2387</v>
      </c>
      <c r="G44" s="20" t="s">
        <v>421</v>
      </c>
      <c r="I44" s="72">
        <v>2387</v>
      </c>
    </row>
    <row r="45" spans="2:14" ht="12.65" customHeight="1" x14ac:dyDescent="0.2">
      <c r="D45" t="s">
        <v>422</v>
      </c>
      <c r="E45" s="41">
        <v>2097</v>
      </c>
      <c r="G45" s="20" t="s">
        <v>422</v>
      </c>
      <c r="I45" s="72">
        <v>2097</v>
      </c>
    </row>
    <row r="46" spans="2:14" ht="12.65" customHeight="1" x14ac:dyDescent="0.2">
      <c r="D46" t="s">
        <v>423</v>
      </c>
      <c r="E46" s="41">
        <v>1563</v>
      </c>
      <c r="G46" t="s">
        <v>423</v>
      </c>
      <c r="I46" s="72">
        <v>1563</v>
      </c>
    </row>
    <row r="47" spans="2:14" ht="12.65" customHeight="1" x14ac:dyDescent="0.2">
      <c r="D47" t="s">
        <v>424</v>
      </c>
      <c r="E47" s="41">
        <v>2098</v>
      </c>
      <c r="G47" t="s">
        <v>424</v>
      </c>
      <c r="I47" s="72">
        <v>2098</v>
      </c>
    </row>
    <row r="48" spans="2:14" ht="12.65" customHeight="1" x14ac:dyDescent="0.2">
      <c r="D48" t="s">
        <v>425</v>
      </c>
      <c r="E48" s="41">
        <v>1045</v>
      </c>
      <c r="G48" t="s">
        <v>425</v>
      </c>
      <c r="I48" s="72">
        <v>1045</v>
      </c>
    </row>
    <row r="49" spans="2:14" ht="12.65" customHeight="1" x14ac:dyDescent="0.2">
      <c r="D49" t="s">
        <v>141</v>
      </c>
      <c r="E49" s="41"/>
      <c r="G49" s="70" t="s">
        <v>141</v>
      </c>
      <c r="H49" s="70"/>
      <c r="I49" s="70">
        <f>SUM(I44:I48)</f>
        <v>9190</v>
      </c>
    </row>
    <row r="50" spans="2:14" ht="12.65" customHeight="1" x14ac:dyDescent="0.2"/>
    <row r="51" spans="2:14" ht="12.65" customHeight="1" x14ac:dyDescent="0.2">
      <c r="C51" t="s">
        <v>492</v>
      </c>
    </row>
    <row r="52" spans="2:14" ht="12.65" customHeight="1" x14ac:dyDescent="0.2"/>
    <row r="53" spans="2:14" ht="12.65" customHeight="1" x14ac:dyDescent="0.2">
      <c r="B53" s="104" t="s">
        <v>137</v>
      </c>
      <c r="C53" s="104"/>
      <c r="D53" s="104"/>
      <c r="E53" s="104"/>
      <c r="F53" s="104"/>
      <c r="G53" s="104"/>
      <c r="H53" s="104"/>
      <c r="I53" s="104"/>
      <c r="J53" s="104"/>
      <c r="K53" s="104"/>
      <c r="L53" s="104"/>
      <c r="M53" s="104"/>
      <c r="N53" s="104"/>
    </row>
    <row r="54" spans="2:14" ht="3" customHeight="1" x14ac:dyDescent="0.2"/>
    <row r="55" spans="2:14" ht="12.65" customHeight="1" x14ac:dyDescent="0.2">
      <c r="C55" t="s">
        <v>156</v>
      </c>
    </row>
    <row r="56" spans="2:14" ht="12.65" customHeight="1" x14ac:dyDescent="0.2">
      <c r="C56" t="s">
        <v>157</v>
      </c>
    </row>
    <row r="57" spans="2:14" ht="12.65" customHeight="1" x14ac:dyDescent="0.2"/>
    <row r="58" spans="2:14" ht="12.65" customHeight="1" x14ac:dyDescent="0.2">
      <c r="E58" s="15">
        <v>19</v>
      </c>
    </row>
    <row r="59" spans="2:14" ht="12.65" customHeight="1" x14ac:dyDescent="0.2">
      <c r="E59" s="16">
        <v>2</v>
      </c>
    </row>
    <row r="60" spans="2:14" ht="12.65" customHeight="1" x14ac:dyDescent="0.2">
      <c r="E60" s="16">
        <v>1</v>
      </c>
    </row>
    <row r="61" spans="2:14" ht="12.65" customHeight="1" x14ac:dyDescent="0.2">
      <c r="E61" s="16">
        <v>10</v>
      </c>
    </row>
    <row r="62" spans="2:14" ht="12.65" customHeight="1" x14ac:dyDescent="0.2">
      <c r="E62" s="17">
        <v>4</v>
      </c>
    </row>
    <row r="63" spans="2:14" ht="12.65" customHeight="1" x14ac:dyDescent="0.2"/>
    <row r="64" spans="2:14" ht="12.65" customHeight="1" x14ac:dyDescent="0.2">
      <c r="C64" s="57" t="s">
        <v>54</v>
      </c>
      <c r="D64" s="57" t="s">
        <v>55</v>
      </c>
      <c r="E64" s="57" t="s">
        <v>56</v>
      </c>
      <c r="F64" s="57"/>
      <c r="G64" s="57"/>
      <c r="H64" s="57"/>
      <c r="I64" s="57"/>
      <c r="J64" s="57"/>
      <c r="K64" s="57"/>
    </row>
    <row r="65" spans="3:5" ht="12.65" customHeight="1" x14ac:dyDescent="0.2">
      <c r="C65">
        <v>1</v>
      </c>
      <c r="D65" t="s">
        <v>137</v>
      </c>
      <c r="E65" t="s">
        <v>158</v>
      </c>
    </row>
    <row r="66" spans="3:5" ht="12.65" customHeight="1" x14ac:dyDescent="0.2">
      <c r="E66" t="s">
        <v>159</v>
      </c>
    </row>
    <row r="67" spans="3:5" ht="12.65" customHeight="1" x14ac:dyDescent="0.2">
      <c r="C67">
        <v>2</v>
      </c>
      <c r="D67" t="s">
        <v>137</v>
      </c>
      <c r="E67" t="s">
        <v>160</v>
      </c>
    </row>
    <row r="68" spans="3:5" ht="12.65" customHeight="1" x14ac:dyDescent="0.2"/>
    <row r="69" spans="3:5" ht="12.65" customHeight="1" x14ac:dyDescent="0.2"/>
    <row r="70" spans="3:5" ht="12.65" hidden="1" customHeight="1" x14ac:dyDescent="0.2"/>
    <row r="71" spans="3:5" ht="12.65" hidden="1" customHeight="1" x14ac:dyDescent="0.2"/>
    <row r="72" spans="3:5" ht="12.65" hidden="1" customHeight="1" x14ac:dyDescent="0.2"/>
    <row r="73" spans="3:5" ht="12.65" hidden="1" customHeight="1" x14ac:dyDescent="0.2"/>
    <row r="74" spans="3:5" ht="12.65" hidden="1" customHeight="1" x14ac:dyDescent="0.2"/>
    <row r="75" spans="3:5" ht="12.65" hidden="1" customHeight="1" x14ac:dyDescent="0.2"/>
    <row r="76" spans="3:5" ht="12.65" hidden="1" customHeight="1" x14ac:dyDescent="0.2"/>
    <row r="77" spans="3:5" ht="12.65" hidden="1" customHeight="1" x14ac:dyDescent="0.2"/>
    <row r="78" spans="3:5" ht="12.65" hidden="1" customHeight="1" x14ac:dyDescent="0.2"/>
    <row r="79" spans="3:5" ht="12.65" hidden="1" customHeight="1" x14ac:dyDescent="0.2"/>
    <row r="80" spans="3:5" ht="12.65" hidden="1" customHeight="1" x14ac:dyDescent="0.2"/>
    <row r="81" ht="12.65" hidden="1" customHeight="1" x14ac:dyDescent="0.2"/>
    <row r="82" ht="12.65" hidden="1" customHeight="1" x14ac:dyDescent="0.2"/>
    <row r="83" ht="12.65" hidden="1" customHeight="1" x14ac:dyDescent="0.2"/>
    <row r="84" ht="12.65" hidden="1" customHeight="1" x14ac:dyDescent="0.2"/>
    <row r="85" ht="12.65" hidden="1" customHeight="1" x14ac:dyDescent="0.2"/>
    <row r="86" ht="12.65" hidden="1" customHeight="1" x14ac:dyDescent="0.2"/>
    <row r="87" ht="12.65" hidden="1" customHeight="1" x14ac:dyDescent="0.2"/>
    <row r="88" ht="12.65" hidden="1" customHeight="1" x14ac:dyDescent="0.2"/>
    <row r="89" ht="12.65" hidden="1" customHeight="1" x14ac:dyDescent="0.2"/>
    <row r="90" ht="12.65" hidden="1" customHeight="1" x14ac:dyDescent="0.2"/>
    <row r="91" ht="12.65" hidden="1" customHeight="1" x14ac:dyDescent="0.2"/>
    <row r="92" ht="12.65" hidden="1" customHeight="1" x14ac:dyDescent="0.2"/>
    <row r="93" ht="12.65" hidden="1" customHeight="1" x14ac:dyDescent="0.2"/>
    <row r="94" ht="12.65" hidden="1" customHeight="1" x14ac:dyDescent="0.2"/>
  </sheetData>
  <conditionalFormatting sqref="E40:E41">
    <cfRule type="cellIs" dxfId="1" priority="2" operator="greaterThan">
      <formula>5</formula>
    </cfRule>
  </conditionalFormatting>
  <conditionalFormatting sqref="E58:E62">
    <cfRule type="cellIs" dxfId="0" priority="1" operator="greaterThan">
      <formula>5</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01C2B-4CC6-422B-A164-2A261662A203}">
  <sheetPr>
    <pageSetUpPr fitToPage="1"/>
  </sheetPr>
  <dimension ref="A1:P35"/>
  <sheetViews>
    <sheetView showGridLines="0" zoomScaleNormal="100" workbookViewId="0"/>
  </sheetViews>
  <sheetFormatPr defaultColWidth="0" defaultRowHeight="10" zeroHeight="1" x14ac:dyDescent="0.2"/>
  <cols>
    <col min="1" max="2" width="2.5546875" customWidth="1"/>
    <col min="3" max="3" width="31" customWidth="1"/>
    <col min="4" max="4" width="10.33203125" customWidth="1"/>
    <col min="5" max="13" width="9.21875" customWidth="1"/>
    <col min="14" max="14" width="1.6640625" customWidth="1"/>
    <col min="15" max="16" width="0" hidden="1" customWidth="1"/>
    <col min="17" max="16384" width="8.33203125" hidden="1"/>
  </cols>
  <sheetData>
    <row r="1" spans="1:14" s="20" customFormat="1" ht="16.149999999999999" customHeight="1" x14ac:dyDescent="0.2">
      <c r="A1" s="64" t="s">
        <v>518</v>
      </c>
      <c r="B1" s="64"/>
      <c r="C1" s="64"/>
      <c r="D1" s="64"/>
      <c r="E1" s="64"/>
      <c r="F1" s="64"/>
      <c r="G1" s="64"/>
      <c r="H1" s="64"/>
      <c r="I1" s="64"/>
      <c r="J1" s="64"/>
      <c r="K1" s="64"/>
      <c r="L1" s="64"/>
      <c r="M1" s="64"/>
      <c r="N1" s="35"/>
    </row>
    <row r="2" spans="1:14" s="20" customFormat="1" ht="3" customHeight="1" x14ac:dyDescent="0.2">
      <c r="C2" s="30"/>
    </row>
    <row r="3" spans="1:14" x14ac:dyDescent="0.2">
      <c r="A3" s="20"/>
      <c r="B3" s="104" t="s">
        <v>508</v>
      </c>
      <c r="C3" s="104"/>
      <c r="D3" s="104"/>
      <c r="E3" s="104"/>
      <c r="F3" s="104"/>
      <c r="G3" s="104"/>
      <c r="H3" s="104"/>
      <c r="I3" s="104"/>
      <c r="J3" s="104"/>
      <c r="K3" s="104"/>
      <c r="L3" s="104"/>
    </row>
    <row r="4" spans="1:14" s="20" customFormat="1" ht="3" customHeight="1" x14ac:dyDescent="0.2">
      <c r="C4" s="30"/>
    </row>
    <row r="5" spans="1:14" s="20" customFormat="1" x14ac:dyDescent="0.2">
      <c r="C5" t="s">
        <v>406</v>
      </c>
    </row>
    <row r="6" spans="1:14" s="20" customFormat="1" x14ac:dyDescent="0.2">
      <c r="C6" s="30"/>
    </row>
    <row r="7" spans="1:14" s="20" customFormat="1" x14ac:dyDescent="0.2">
      <c r="C7" t="s">
        <v>509</v>
      </c>
      <c r="D7" s="163">
        <f ca="1">TODAY()</f>
        <v>45167</v>
      </c>
    </row>
    <row r="8" spans="1:14" s="20" customFormat="1" x14ac:dyDescent="0.2">
      <c r="C8" t="s">
        <v>516</v>
      </c>
      <c r="E8" s="63"/>
    </row>
    <row r="9" spans="1:14" s="20" customFormat="1" x14ac:dyDescent="0.2">
      <c r="C9" s="30"/>
    </row>
    <row r="10" spans="1:14" s="20" customFormat="1" x14ac:dyDescent="0.2">
      <c r="C10" t="s">
        <v>513</v>
      </c>
      <c r="D10" s="42">
        <f ca="1">TODAY()</f>
        <v>45167</v>
      </c>
    </row>
    <row r="11" spans="1:14" s="20" customFormat="1" x14ac:dyDescent="0.2">
      <c r="C11" t="s">
        <v>510</v>
      </c>
      <c r="D11" s="177">
        <f ca="1">YEAR(D10)</f>
        <v>2023</v>
      </c>
    </row>
    <row r="12" spans="1:14" s="20" customFormat="1" x14ac:dyDescent="0.2">
      <c r="C12" t="s">
        <v>511</v>
      </c>
      <c r="D12" s="177">
        <f ca="1">MONTH(D10)</f>
        <v>8</v>
      </c>
    </row>
    <row r="13" spans="1:14" s="20" customFormat="1" x14ac:dyDescent="0.2">
      <c r="C13" t="s">
        <v>512</v>
      </c>
      <c r="D13" s="177">
        <f ca="1">DAY(D10)</f>
        <v>29</v>
      </c>
    </row>
    <row r="14" spans="1:14" s="20" customFormat="1" x14ac:dyDescent="0.2">
      <c r="C14" s="30"/>
    </row>
    <row r="15" spans="1:14" s="20" customFormat="1" x14ac:dyDescent="0.2">
      <c r="C15" t="s">
        <v>514</v>
      </c>
      <c r="D15" s="178">
        <v>36526</v>
      </c>
    </row>
    <row r="16" spans="1:14" s="20" customFormat="1" x14ac:dyDescent="0.2">
      <c r="C16" t="s">
        <v>515</v>
      </c>
      <c r="D16" s="163">
        <f ca="1">TODAY()-D15</f>
        <v>8641</v>
      </c>
    </row>
    <row r="17" spans="1:12" s="20" customFormat="1" x14ac:dyDescent="0.2">
      <c r="C17" s="30"/>
    </row>
    <row r="18" spans="1:12" x14ac:dyDescent="0.2">
      <c r="A18" s="20"/>
      <c r="B18" s="104" t="s">
        <v>517</v>
      </c>
      <c r="C18" s="104"/>
      <c r="D18" s="104"/>
      <c r="E18" s="104"/>
      <c r="F18" s="104"/>
      <c r="G18" s="104"/>
      <c r="H18" s="104"/>
      <c r="I18" s="104"/>
      <c r="J18" s="104"/>
      <c r="K18" s="104"/>
      <c r="L18" s="104"/>
    </row>
    <row r="19" spans="1:12" s="20" customFormat="1" ht="3" customHeight="1" x14ac:dyDescent="0.2"/>
    <row r="20" spans="1:12" s="20" customFormat="1" x14ac:dyDescent="0.2">
      <c r="C20" s="34" t="s">
        <v>405</v>
      </c>
      <c r="D20" s="117">
        <v>16</v>
      </c>
    </row>
    <row r="21" spans="1:12" s="20" customFormat="1" x14ac:dyDescent="0.2">
      <c r="C21" s="21" t="s">
        <v>88</v>
      </c>
      <c r="D21" s="118">
        <v>3</v>
      </c>
    </row>
    <row r="22" spans="1:12" s="20" customFormat="1" x14ac:dyDescent="0.2">
      <c r="C22" s="22" t="s">
        <v>89</v>
      </c>
      <c r="D22" s="119">
        <f ca="1">YEAR(TODAY())</f>
        <v>2023</v>
      </c>
    </row>
    <row r="23" spans="1:12" s="20" customFormat="1" x14ac:dyDescent="0.2"/>
    <row r="24" spans="1:12" s="20" customFormat="1" x14ac:dyDescent="0.2">
      <c r="C24" s="33" t="s">
        <v>404</v>
      </c>
      <c r="D24" s="179">
        <f ca="1">DATE(D22,D21,D20)</f>
        <v>45001</v>
      </c>
    </row>
    <row r="25" spans="1:12" s="20" customFormat="1" ht="3" customHeight="1" x14ac:dyDescent="0.2"/>
    <row r="26" spans="1:12" s="20" customFormat="1" x14ac:dyDescent="0.2">
      <c r="C26" s="33" t="s">
        <v>403</v>
      </c>
      <c r="D26" s="180">
        <f ca="1">DATE(D22,12,31)</f>
        <v>45291</v>
      </c>
    </row>
    <row r="27" spans="1:12" ht="3" customHeight="1" x14ac:dyDescent="0.2">
      <c r="A27" s="20"/>
    </row>
    <row r="28" spans="1:12" s="20" customFormat="1" x14ac:dyDescent="0.2">
      <c r="C28" s="33" t="s">
        <v>402</v>
      </c>
      <c r="D28" s="181">
        <f ca="1">YEARFRAC(D24,D26)</f>
        <v>0.79166666666666663</v>
      </c>
    </row>
    <row r="29" spans="1:12" ht="3" customHeight="1" x14ac:dyDescent="0.2">
      <c r="A29" s="20"/>
    </row>
    <row r="30" spans="1:12" s="20" customFormat="1" x14ac:dyDescent="0.2">
      <c r="E30" s="32">
        <f ca="1">D22+1</f>
        <v>2024</v>
      </c>
      <c r="F30" s="32">
        <f ca="1">E30+1</f>
        <v>2025</v>
      </c>
      <c r="G30" s="32">
        <f ca="1">F30+1</f>
        <v>2026</v>
      </c>
      <c r="H30" s="32">
        <f ca="1">G30+1</f>
        <v>2027</v>
      </c>
    </row>
    <row r="31" spans="1:12" x14ac:dyDescent="0.2">
      <c r="A31" s="20"/>
      <c r="D31" s="49" t="s">
        <v>89</v>
      </c>
      <c r="E31" s="31">
        <f>D23+1</f>
        <v>1</v>
      </c>
      <c r="F31" s="31">
        <v>2</v>
      </c>
      <c r="G31" s="31">
        <v>3</v>
      </c>
      <c r="H31" s="31">
        <v>4</v>
      </c>
    </row>
    <row r="32" spans="1:12" s="20" customFormat="1" x14ac:dyDescent="0.2">
      <c r="C32" s="20" t="s">
        <v>401</v>
      </c>
      <c r="E32" s="182">
        <f ca="1">EDATE($D$24,E31*12)</f>
        <v>45367</v>
      </c>
      <c r="F32" s="182">
        <f t="shared" ref="F32:H32" ca="1" si="0">EDATE($D$24,F31*12)</f>
        <v>45732</v>
      </c>
      <c r="G32" s="182">
        <f t="shared" ca="1" si="0"/>
        <v>46097</v>
      </c>
      <c r="H32" s="182">
        <f t="shared" ca="1" si="0"/>
        <v>46462</v>
      </c>
    </row>
    <row r="33" spans="3:8" s="20" customFormat="1" ht="3" customHeight="1" x14ac:dyDescent="0.2"/>
    <row r="34" spans="3:8" s="20" customFormat="1" x14ac:dyDescent="0.2">
      <c r="C34" s="20" t="s">
        <v>400</v>
      </c>
      <c r="E34" s="182">
        <f ca="1">EOMONTH($D$24,E31*12)</f>
        <v>45382</v>
      </c>
      <c r="F34" s="182">
        <f t="shared" ref="F34:H34" ca="1" si="1">EOMONTH($D$24,F31*12)</f>
        <v>45747</v>
      </c>
      <c r="G34" s="182">
        <f t="shared" ca="1" si="1"/>
        <v>46112</v>
      </c>
      <c r="H34" s="182">
        <f t="shared" ca="1" si="1"/>
        <v>46477</v>
      </c>
    </row>
    <row r="35" spans="3:8" s="20" customFormat="1" x14ac:dyDescent="0.2"/>
  </sheetData>
  <pageMargins left="0.7" right="0.7" top="0.75" bottom="0.75" header="0.3" footer="0.3"/>
  <pageSetup scale="28"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9A36B-2330-4A61-A8E7-1E8D8A83B174}">
  <dimension ref="A1:O28"/>
  <sheetViews>
    <sheetView showGridLines="0" zoomScaleNormal="100" workbookViewId="0"/>
  </sheetViews>
  <sheetFormatPr defaultColWidth="0" defaultRowHeight="10" zeroHeight="1" x14ac:dyDescent="0.2"/>
  <cols>
    <col min="1" max="2" width="2.5546875" customWidth="1"/>
    <col min="3" max="3" width="9" customWidth="1"/>
    <col min="4" max="4" width="21.6640625" customWidth="1"/>
    <col min="5" max="5" width="12.21875" customWidth="1"/>
    <col min="6" max="6" width="12" customWidth="1"/>
    <col min="7" max="7" width="20" customWidth="1"/>
    <col min="8" max="11" width="9.21875" customWidth="1"/>
    <col min="12" max="14" width="9" customWidth="1"/>
    <col min="15" max="15" width="1.6640625" customWidth="1"/>
    <col min="16" max="16384" width="8.33203125" hidden="1"/>
  </cols>
  <sheetData>
    <row r="1" spans="1:14" ht="16.149999999999999" customHeight="1" x14ac:dyDescent="0.2">
      <c r="A1" s="3" t="s">
        <v>108</v>
      </c>
      <c r="B1" s="3"/>
      <c r="C1" s="3"/>
      <c r="D1" s="3"/>
      <c r="E1" s="3"/>
      <c r="F1" s="3"/>
      <c r="G1" s="3"/>
      <c r="H1" s="3"/>
      <c r="I1" s="3"/>
      <c r="J1" s="3"/>
      <c r="K1" s="3"/>
      <c r="L1" s="3"/>
      <c r="M1" s="3"/>
      <c r="N1" s="3"/>
    </row>
    <row r="2" spans="1:14" ht="3" customHeight="1" x14ac:dyDescent="0.2"/>
    <row r="3" spans="1:14" x14ac:dyDescent="0.2">
      <c r="B3" t="s">
        <v>765</v>
      </c>
    </row>
    <row r="4" spans="1:14" x14ac:dyDescent="0.2">
      <c r="B4" t="s">
        <v>117</v>
      </c>
    </row>
    <row r="5" spans="1:14" x14ac:dyDescent="0.2"/>
    <row r="6" spans="1:14" x14ac:dyDescent="0.2">
      <c r="D6" s="121" t="s">
        <v>118</v>
      </c>
      <c r="E6" s="121" t="s">
        <v>115</v>
      </c>
      <c r="F6" s="121" t="s">
        <v>116</v>
      </c>
    </row>
    <row r="7" spans="1:14" x14ac:dyDescent="0.2">
      <c r="D7" t="s">
        <v>119</v>
      </c>
      <c r="E7" s="183">
        <v>44927</v>
      </c>
      <c r="F7" s="172" t="s">
        <v>126</v>
      </c>
      <c r="H7" s="159" t="s">
        <v>864</v>
      </c>
      <c r="I7" s="159"/>
      <c r="J7" s="159"/>
      <c r="K7" s="159"/>
    </row>
    <row r="8" spans="1:14" x14ac:dyDescent="0.2">
      <c r="D8" t="s">
        <v>120</v>
      </c>
      <c r="E8" s="183">
        <v>44959</v>
      </c>
      <c r="F8" s="172" t="s">
        <v>127</v>
      </c>
    </row>
    <row r="9" spans="1:14" x14ac:dyDescent="0.2">
      <c r="D9" t="s">
        <v>121</v>
      </c>
      <c r="E9" s="183">
        <v>44988</v>
      </c>
      <c r="F9" s="172" t="s">
        <v>129</v>
      </c>
    </row>
    <row r="10" spans="1:14" x14ac:dyDescent="0.2">
      <c r="D10" t="s">
        <v>122</v>
      </c>
      <c r="E10" s="183">
        <v>45020</v>
      </c>
      <c r="F10" s="172" t="s">
        <v>128</v>
      </c>
    </row>
    <row r="11" spans="1:14" x14ac:dyDescent="0.2">
      <c r="D11" t="s">
        <v>123</v>
      </c>
      <c r="E11" s="183">
        <v>45051</v>
      </c>
      <c r="F11" s="172" t="s">
        <v>129</v>
      </c>
    </row>
    <row r="12" spans="1:14" x14ac:dyDescent="0.2">
      <c r="D12" t="s">
        <v>124</v>
      </c>
      <c r="E12" s="183">
        <v>45083</v>
      </c>
      <c r="F12" s="172" t="s">
        <v>127</v>
      </c>
    </row>
    <row r="13" spans="1:14" x14ac:dyDescent="0.2"/>
    <row r="14" spans="1:14" x14ac:dyDescent="0.2">
      <c r="D14" s="57" t="s">
        <v>125</v>
      </c>
    </row>
    <row r="15" spans="1:14" x14ac:dyDescent="0.2">
      <c r="D15" t="s">
        <v>126</v>
      </c>
    </row>
    <row r="16" spans="1:14" x14ac:dyDescent="0.2">
      <c r="D16" t="s">
        <v>127</v>
      </c>
    </row>
    <row r="17" spans="3:13" x14ac:dyDescent="0.2">
      <c r="D17" t="s">
        <v>128</v>
      </c>
    </row>
    <row r="18" spans="3:13" x14ac:dyDescent="0.2">
      <c r="D18" t="s">
        <v>129</v>
      </c>
    </row>
    <row r="19" spans="3:13" x14ac:dyDescent="0.2"/>
    <row r="20" spans="3:13" x14ac:dyDescent="0.2">
      <c r="C20" s="57" t="s">
        <v>54</v>
      </c>
      <c r="D20" s="57" t="s">
        <v>55</v>
      </c>
      <c r="E20" s="57" t="s">
        <v>56</v>
      </c>
      <c r="F20" s="57"/>
      <c r="G20" s="57"/>
      <c r="H20" s="57"/>
      <c r="I20" s="57"/>
      <c r="J20" s="57"/>
      <c r="K20" s="57"/>
      <c r="L20" s="57"/>
      <c r="M20" s="57"/>
    </row>
    <row r="21" spans="3:13" x14ac:dyDescent="0.2">
      <c r="C21">
        <v>1</v>
      </c>
      <c r="D21" t="s">
        <v>108</v>
      </c>
      <c r="E21" t="s">
        <v>130</v>
      </c>
    </row>
    <row r="22" spans="3:13" x14ac:dyDescent="0.2">
      <c r="E22" t="s">
        <v>131</v>
      </c>
    </row>
    <row r="23" spans="3:13" x14ac:dyDescent="0.2">
      <c r="C23">
        <v>2</v>
      </c>
      <c r="D23" t="s">
        <v>108</v>
      </c>
      <c r="E23" t="s">
        <v>132</v>
      </c>
    </row>
    <row r="24" spans="3:13" x14ac:dyDescent="0.2">
      <c r="E24" t="s">
        <v>133</v>
      </c>
    </row>
    <row r="25" spans="3:13" x14ac:dyDescent="0.2">
      <c r="C25">
        <v>3</v>
      </c>
      <c r="D25" t="s">
        <v>108</v>
      </c>
      <c r="E25" t="s">
        <v>134</v>
      </c>
    </row>
    <row r="26" spans="3:13" x14ac:dyDescent="0.2">
      <c r="C26">
        <v>4</v>
      </c>
      <c r="D26" t="s">
        <v>108</v>
      </c>
      <c r="E26" t="s">
        <v>135</v>
      </c>
    </row>
    <row r="27" spans="3:13" x14ac:dyDescent="0.2">
      <c r="C27">
        <v>5</v>
      </c>
      <c r="D27" t="s">
        <v>108</v>
      </c>
      <c r="E27" t="s">
        <v>136</v>
      </c>
    </row>
    <row r="28" spans="3:13" x14ac:dyDescent="0.2"/>
  </sheetData>
  <dataValidations count="2">
    <dataValidation type="date" operator="lessThanOrEqual" allowBlank="1" showInputMessage="1" showErrorMessage="1" error="Joining - Must be a historic date" sqref="E7:E12" xr:uid="{45665963-20F3-499C-84E0-3DB189D85B53}">
      <formula1>TODAY()</formula1>
    </dataValidation>
    <dataValidation type="list" allowBlank="1" showInputMessage="1" showErrorMessage="1" sqref="F7:F12" xr:uid="{C8E96D76-73C6-45E5-A393-3929B9C25634}">
      <formula1>$D$15:$D$18</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O95"/>
  <sheetViews>
    <sheetView showGridLines="0" zoomScaleNormal="100" workbookViewId="0"/>
  </sheetViews>
  <sheetFormatPr defaultColWidth="0" defaultRowHeight="10" zeroHeight="1" x14ac:dyDescent="0.2"/>
  <cols>
    <col min="1" max="2" width="2.5546875" customWidth="1"/>
    <col min="3" max="3" width="9.21875" customWidth="1"/>
    <col min="4" max="4" width="18.44140625" bestFit="1" customWidth="1"/>
    <col min="5" max="5" width="11.6640625" customWidth="1"/>
    <col min="6" max="14" width="10.77734375" customWidth="1"/>
    <col min="15" max="15" width="1.6640625" customWidth="1"/>
    <col min="16" max="16384" width="8" hidden="1"/>
  </cols>
  <sheetData>
    <row r="1" spans="1:14" ht="16.149999999999999" customHeight="1" x14ac:dyDescent="0.2">
      <c r="A1" s="3" t="s">
        <v>153</v>
      </c>
      <c r="B1" s="3"/>
      <c r="C1" s="3"/>
      <c r="D1" s="3"/>
      <c r="E1" s="3"/>
      <c r="F1" s="3"/>
      <c r="G1" s="3"/>
      <c r="H1" s="3"/>
      <c r="I1" s="3"/>
      <c r="J1" s="3"/>
      <c r="K1" s="3"/>
      <c r="L1" s="3"/>
      <c r="M1" s="3"/>
      <c r="N1" s="3"/>
    </row>
    <row r="2" spans="1:14" ht="3" customHeight="1" x14ac:dyDescent="0.2"/>
    <row r="3" spans="1:14" x14ac:dyDescent="0.2">
      <c r="B3" t="s">
        <v>539</v>
      </c>
    </row>
    <row r="4" spans="1:14" ht="3" customHeight="1" x14ac:dyDescent="0.2"/>
    <row r="5" spans="1:14" ht="13.15" customHeight="1" x14ac:dyDescent="0.2">
      <c r="B5" s="104" t="s">
        <v>172</v>
      </c>
      <c r="C5" s="104"/>
      <c r="D5" s="104"/>
      <c r="E5" s="104"/>
      <c r="F5" s="104"/>
      <c r="G5" s="104"/>
      <c r="H5" s="104"/>
      <c r="I5" s="104"/>
      <c r="J5" s="104"/>
      <c r="K5" s="104"/>
      <c r="L5" s="104"/>
      <c r="M5" s="104"/>
      <c r="N5" s="104"/>
    </row>
    <row r="6" spans="1:14" ht="3" customHeight="1" x14ac:dyDescent="0.2"/>
    <row r="7" spans="1:14" ht="10.5" customHeight="1" x14ac:dyDescent="0.2">
      <c r="C7" t="s">
        <v>523</v>
      </c>
    </row>
    <row r="8" spans="1:14" ht="10.5" customHeight="1" x14ac:dyDescent="0.2">
      <c r="C8" t="s">
        <v>521</v>
      </c>
    </row>
    <row r="9" spans="1:14" ht="10.5" customHeight="1" x14ac:dyDescent="0.2"/>
    <row r="10" spans="1:14" ht="10.5" customHeight="1" x14ac:dyDescent="0.2">
      <c r="D10" t="s">
        <v>538</v>
      </c>
      <c r="E10" s="72">
        <v>3</v>
      </c>
      <c r="G10" t="s">
        <v>519</v>
      </c>
      <c r="H10" s="123">
        <v>44255</v>
      </c>
    </row>
    <row r="11" spans="1:14" ht="10.5" customHeight="1" x14ac:dyDescent="0.2">
      <c r="D11" t="s">
        <v>519</v>
      </c>
      <c r="E11" s="184">
        <f>HLOOKUP(E10,D14:M16,2,FALSE)</f>
        <v>44286</v>
      </c>
      <c r="G11" t="s">
        <v>80</v>
      </c>
      <c r="H11" s="163">
        <f>HLOOKUP(H10,C15:M16,2,FALSE)</f>
        <v>125</v>
      </c>
    </row>
    <row r="12" spans="1:14" ht="10.5" customHeight="1" x14ac:dyDescent="0.2">
      <c r="D12" t="s">
        <v>80</v>
      </c>
      <c r="E12" s="163">
        <f>HLOOKUP(E10,D14:M16,3,FALSE)</f>
        <v>90</v>
      </c>
    </row>
    <row r="13" spans="1:14" ht="10.5" customHeight="1" x14ac:dyDescent="0.2"/>
    <row r="14" spans="1:14" ht="10.5" customHeight="1" x14ac:dyDescent="0.2">
      <c r="C14" s="57" t="s">
        <v>520</v>
      </c>
      <c r="D14" s="58">
        <v>1</v>
      </c>
      <c r="E14" s="58">
        <v>2</v>
      </c>
      <c r="F14" s="58">
        <v>3</v>
      </c>
      <c r="G14" s="58">
        <v>4</v>
      </c>
      <c r="H14" s="58">
        <v>5</v>
      </c>
      <c r="I14" s="58">
        <v>6</v>
      </c>
      <c r="J14" s="58">
        <v>7</v>
      </c>
      <c r="K14" s="58">
        <v>8</v>
      </c>
      <c r="L14" s="58">
        <v>9</v>
      </c>
      <c r="M14" s="58">
        <v>10</v>
      </c>
    </row>
    <row r="15" spans="1:14" ht="10.5" customHeight="1" x14ac:dyDescent="0.2">
      <c r="C15" t="s">
        <v>519</v>
      </c>
      <c r="D15" s="122">
        <v>44227</v>
      </c>
      <c r="E15" s="122">
        <f t="shared" ref="E15:M15" si="0">EOMONTH(D15,1)</f>
        <v>44255</v>
      </c>
      <c r="F15" s="122">
        <f t="shared" si="0"/>
        <v>44286</v>
      </c>
      <c r="G15" s="122">
        <f t="shared" si="0"/>
        <v>44316</v>
      </c>
      <c r="H15" s="122">
        <f t="shared" si="0"/>
        <v>44347</v>
      </c>
      <c r="I15" s="122">
        <f t="shared" si="0"/>
        <v>44377</v>
      </c>
      <c r="J15" s="122">
        <f t="shared" si="0"/>
        <v>44408</v>
      </c>
      <c r="K15" s="122">
        <f t="shared" si="0"/>
        <v>44439</v>
      </c>
      <c r="L15" s="122">
        <f t="shared" si="0"/>
        <v>44469</v>
      </c>
      <c r="M15" s="122">
        <f t="shared" si="0"/>
        <v>44500</v>
      </c>
    </row>
    <row r="16" spans="1:14" ht="10.5" customHeight="1" x14ac:dyDescent="0.2">
      <c r="C16" t="s">
        <v>80</v>
      </c>
      <c r="D16" s="72">
        <v>100</v>
      </c>
      <c r="E16" s="72">
        <v>125</v>
      </c>
      <c r="F16" s="72">
        <v>90</v>
      </c>
      <c r="G16" s="72">
        <v>140</v>
      </c>
      <c r="H16" s="72">
        <v>130</v>
      </c>
      <c r="I16" s="72">
        <v>180</v>
      </c>
      <c r="J16" s="72">
        <v>210</v>
      </c>
      <c r="K16" s="72">
        <v>260</v>
      </c>
      <c r="L16" s="72">
        <v>340</v>
      </c>
      <c r="M16" s="72">
        <v>500</v>
      </c>
    </row>
    <row r="17" spans="2:14" x14ac:dyDescent="0.2"/>
    <row r="18" spans="2:14" ht="13.15" customHeight="1" x14ac:dyDescent="0.2">
      <c r="B18" s="104" t="s">
        <v>93</v>
      </c>
      <c r="C18" s="104"/>
      <c r="D18" s="104"/>
      <c r="E18" s="104"/>
      <c r="F18" s="104"/>
      <c r="G18" s="104"/>
      <c r="H18" s="104"/>
      <c r="I18" s="104"/>
      <c r="J18" s="104"/>
      <c r="K18" s="104"/>
      <c r="L18" s="104"/>
      <c r="M18" s="104"/>
      <c r="N18" s="104"/>
    </row>
    <row r="19" spans="2:14" ht="3" customHeight="1" x14ac:dyDescent="0.2"/>
    <row r="20" spans="2:14" ht="10.5" customHeight="1" x14ac:dyDescent="0.2">
      <c r="C20" t="s">
        <v>522</v>
      </c>
    </row>
    <row r="21" spans="2:14" ht="10.5" customHeight="1" x14ac:dyDescent="0.2">
      <c r="C21" t="s">
        <v>524</v>
      </c>
    </row>
    <row r="22" spans="2:14" ht="10.5" customHeight="1" x14ac:dyDescent="0.2"/>
    <row r="23" spans="2:14" ht="10.5" customHeight="1" x14ac:dyDescent="0.2">
      <c r="D23" s="58" t="s">
        <v>520</v>
      </c>
      <c r="E23" s="58" t="s">
        <v>519</v>
      </c>
      <c r="F23" s="58" t="s">
        <v>80</v>
      </c>
      <c r="H23" t="s">
        <v>538</v>
      </c>
      <c r="I23" s="72">
        <v>3</v>
      </c>
    </row>
    <row r="24" spans="2:14" ht="10.5" customHeight="1" x14ac:dyDescent="0.2">
      <c r="D24" s="43">
        <v>1</v>
      </c>
      <c r="E24" s="122">
        <v>44227</v>
      </c>
      <c r="F24" s="72">
        <v>100</v>
      </c>
      <c r="H24" t="s">
        <v>519</v>
      </c>
      <c r="I24" s="184">
        <f>VLOOKUP(I23,D24:F33,2, FALSE)</f>
        <v>44286</v>
      </c>
    </row>
    <row r="25" spans="2:14" ht="10.5" customHeight="1" x14ac:dyDescent="0.2">
      <c r="D25" s="43">
        <v>2</v>
      </c>
      <c r="E25" s="122">
        <f t="shared" ref="E25:E33" si="1">EOMONTH(E24,1)</f>
        <v>44255</v>
      </c>
      <c r="F25" s="72">
        <v>125</v>
      </c>
      <c r="H25" t="s">
        <v>80</v>
      </c>
      <c r="I25" s="163">
        <f>VLOOKUP(I23,D24:F33,3, FALSE)</f>
        <v>90</v>
      </c>
    </row>
    <row r="26" spans="2:14" ht="10.5" customHeight="1" x14ac:dyDescent="0.2">
      <c r="D26" s="43">
        <v>3</v>
      </c>
      <c r="E26" s="122">
        <f t="shared" si="1"/>
        <v>44286</v>
      </c>
      <c r="F26" s="72">
        <v>90</v>
      </c>
    </row>
    <row r="27" spans="2:14" ht="10.5" customHeight="1" x14ac:dyDescent="0.2">
      <c r="D27" s="43">
        <v>4</v>
      </c>
      <c r="E27" s="122">
        <f t="shared" si="1"/>
        <v>44316</v>
      </c>
      <c r="F27" s="72">
        <v>140</v>
      </c>
      <c r="H27" t="s">
        <v>519</v>
      </c>
      <c r="I27" s="123">
        <v>44255</v>
      </c>
    </row>
    <row r="28" spans="2:14" ht="10.5" customHeight="1" x14ac:dyDescent="0.2">
      <c r="D28" s="43">
        <v>5</v>
      </c>
      <c r="E28" s="122">
        <f t="shared" si="1"/>
        <v>44347</v>
      </c>
      <c r="F28" s="72">
        <v>130</v>
      </c>
      <c r="H28" t="s">
        <v>80</v>
      </c>
      <c r="I28" s="163">
        <f>VLOOKUP(I27,E24:F33,2, FALSE)</f>
        <v>125</v>
      </c>
    </row>
    <row r="29" spans="2:14" ht="10.5" customHeight="1" x14ac:dyDescent="0.2">
      <c r="D29" s="43">
        <v>6</v>
      </c>
      <c r="E29" s="122">
        <f t="shared" si="1"/>
        <v>44377</v>
      </c>
      <c r="F29" s="72">
        <v>180</v>
      </c>
    </row>
    <row r="30" spans="2:14" ht="10.5" customHeight="1" x14ac:dyDescent="0.2">
      <c r="D30" s="43">
        <v>7</v>
      </c>
      <c r="E30" s="122">
        <f t="shared" si="1"/>
        <v>44408</v>
      </c>
      <c r="F30" s="72">
        <v>210</v>
      </c>
    </row>
    <row r="31" spans="2:14" ht="10.5" customHeight="1" x14ac:dyDescent="0.2">
      <c r="D31" s="43">
        <v>8</v>
      </c>
      <c r="E31" s="122">
        <f t="shared" si="1"/>
        <v>44439</v>
      </c>
      <c r="F31" s="72">
        <v>260</v>
      </c>
    </row>
    <row r="32" spans="2:14" ht="10.5" customHeight="1" x14ac:dyDescent="0.2">
      <c r="D32" s="43">
        <v>9</v>
      </c>
      <c r="E32" s="122">
        <f t="shared" si="1"/>
        <v>44469</v>
      </c>
      <c r="F32" s="72">
        <v>340</v>
      </c>
    </row>
    <row r="33" spans="2:14" ht="10.5" customHeight="1" x14ac:dyDescent="0.2">
      <c r="D33" s="43">
        <v>10</v>
      </c>
      <c r="E33" s="122">
        <f t="shared" si="1"/>
        <v>44500</v>
      </c>
      <c r="F33" s="72">
        <v>500</v>
      </c>
    </row>
    <row r="34" spans="2:14" ht="10.5" customHeight="1" x14ac:dyDescent="0.2"/>
    <row r="35" spans="2:14" ht="13.15" customHeight="1" x14ac:dyDescent="0.2">
      <c r="B35" s="104" t="s">
        <v>525</v>
      </c>
      <c r="C35" s="104"/>
      <c r="D35" s="104"/>
      <c r="E35" s="104"/>
      <c r="F35" s="104"/>
      <c r="G35" s="104"/>
      <c r="H35" s="104"/>
      <c r="I35" s="104"/>
      <c r="J35" s="104"/>
      <c r="K35" s="104"/>
      <c r="L35" s="104"/>
      <c r="M35" s="104"/>
      <c r="N35" s="104"/>
    </row>
    <row r="36" spans="2:14" ht="3" customHeight="1" x14ac:dyDescent="0.2"/>
    <row r="37" spans="2:14" ht="10.5" customHeight="1" x14ac:dyDescent="0.2">
      <c r="C37" t="s">
        <v>526</v>
      </c>
    </row>
    <row r="38" spans="2:14" ht="10.5" customHeight="1" x14ac:dyDescent="0.2">
      <c r="C38" t="s">
        <v>527</v>
      </c>
    </row>
    <row r="39" spans="2:14" ht="10.5" customHeight="1" x14ac:dyDescent="0.2"/>
    <row r="40" spans="2:14" ht="10.5" customHeight="1" x14ac:dyDescent="0.2">
      <c r="D40" s="12" t="s">
        <v>99</v>
      </c>
      <c r="E40" t="s">
        <v>144</v>
      </c>
      <c r="F40" t="s">
        <v>81</v>
      </c>
      <c r="G40" t="s">
        <v>145</v>
      </c>
    </row>
    <row r="41" spans="2:14" ht="10.5" customHeight="1" x14ac:dyDescent="0.2">
      <c r="D41" t="s">
        <v>2</v>
      </c>
      <c r="E41" s="124">
        <v>3021</v>
      </c>
      <c r="F41" s="124">
        <v>739</v>
      </c>
      <c r="G41" s="124">
        <v>394.5</v>
      </c>
    </row>
    <row r="42" spans="2:14" ht="10.5" customHeight="1" x14ac:dyDescent="0.2">
      <c r="D42" t="s">
        <v>4</v>
      </c>
      <c r="E42" s="125">
        <v>280</v>
      </c>
      <c r="F42" s="125">
        <v>2062</v>
      </c>
      <c r="G42" s="125">
        <v>113.9</v>
      </c>
    </row>
    <row r="43" spans="2:14" ht="10.5" customHeight="1" x14ac:dyDescent="0.2">
      <c r="D43" t="s">
        <v>5</v>
      </c>
      <c r="E43" s="125">
        <v>5477</v>
      </c>
      <c r="F43" s="125">
        <v>1894</v>
      </c>
      <c r="G43" s="125">
        <v>405.9</v>
      </c>
    </row>
    <row r="44" spans="2:14" ht="10.5" customHeight="1" x14ac:dyDescent="0.2">
      <c r="D44" t="s">
        <v>7</v>
      </c>
      <c r="E44" s="125">
        <v>-210</v>
      </c>
      <c r="F44" s="125">
        <v>3366</v>
      </c>
      <c r="G44" s="125">
        <v>68.3</v>
      </c>
    </row>
    <row r="45" spans="2:14" ht="10.5" customHeight="1" x14ac:dyDescent="0.2"/>
    <row r="46" spans="2:14" ht="10.5" customHeight="1" x14ac:dyDescent="0.2"/>
    <row r="47" spans="2:14" ht="10.5" customHeight="1" x14ac:dyDescent="0.2">
      <c r="D47" s="72" t="s">
        <v>2</v>
      </c>
      <c r="E47" s="72" t="s">
        <v>81</v>
      </c>
    </row>
    <row r="48" spans="2:14" ht="10.5" customHeight="1" x14ac:dyDescent="0.2">
      <c r="D48" t="s">
        <v>529</v>
      </c>
      <c r="E48" s="59">
        <v>1</v>
      </c>
      <c r="G48" t="s">
        <v>531</v>
      </c>
      <c r="H48" s="163" cm="1">
        <f t="array" ref="H48">INDEX(D41:G44,E48,E49)</f>
        <v>739</v>
      </c>
      <c r="I48" s="159"/>
      <c r="J48" s="159" t="s">
        <v>865</v>
      </c>
      <c r="K48" s="159"/>
      <c r="L48" s="159"/>
      <c r="M48" s="159"/>
      <c r="N48" s="159"/>
    </row>
    <row r="49" spans="2:14" ht="10.5" customHeight="1" x14ac:dyDescent="0.2">
      <c r="D49" t="s">
        <v>530</v>
      </c>
      <c r="E49" s="59">
        <v>3</v>
      </c>
      <c r="G49" t="s">
        <v>532</v>
      </c>
      <c r="H49" s="163">
        <f ca="1">OFFSET(D41,E48-1,E49-1)</f>
        <v>739</v>
      </c>
      <c r="I49" s="159"/>
      <c r="J49" s="159" t="s">
        <v>866</v>
      </c>
      <c r="K49" s="159"/>
      <c r="L49" s="159"/>
      <c r="M49" s="159"/>
      <c r="N49" s="159"/>
    </row>
    <row r="50" spans="2:14" ht="10.5" customHeight="1" x14ac:dyDescent="0.2"/>
    <row r="51" spans="2:14" ht="10.5" customHeight="1" x14ac:dyDescent="0.2">
      <c r="C51" t="s">
        <v>533</v>
      </c>
    </row>
    <row r="52" spans="2:14" ht="10.5" customHeight="1" x14ac:dyDescent="0.2">
      <c r="D52" s="63"/>
    </row>
    <row r="53" spans="2:14" ht="10.5" customHeight="1" x14ac:dyDescent="0.2">
      <c r="D53" s="63"/>
    </row>
    <row r="54" spans="2:14" ht="10.5" customHeight="1" x14ac:dyDescent="0.2">
      <c r="D54" s="63"/>
    </row>
    <row r="55" spans="2:14" ht="10.5" customHeight="1" x14ac:dyDescent="0.2"/>
    <row r="56" spans="2:14" ht="13.15" customHeight="1" x14ac:dyDescent="0.2">
      <c r="B56" s="104" t="s">
        <v>535</v>
      </c>
      <c r="C56" s="104"/>
      <c r="D56" s="104"/>
      <c r="E56" s="104"/>
      <c r="F56" s="104"/>
      <c r="G56" s="104"/>
      <c r="H56" s="104"/>
      <c r="I56" s="104"/>
      <c r="J56" s="104"/>
      <c r="K56" s="104"/>
      <c r="L56" s="104"/>
      <c r="M56" s="104"/>
      <c r="N56" s="104"/>
    </row>
    <row r="57" spans="2:14" x14ac:dyDescent="0.2">
      <c r="C57" t="s">
        <v>534</v>
      </c>
    </row>
    <row r="58" spans="2:14" x14ac:dyDescent="0.2">
      <c r="C58" t="s">
        <v>537</v>
      </c>
    </row>
    <row r="59" spans="2:14" x14ac:dyDescent="0.2"/>
    <row r="60" spans="2:14" x14ac:dyDescent="0.2">
      <c r="D60" s="58" t="s">
        <v>99</v>
      </c>
      <c r="E60" s="58" t="s">
        <v>144</v>
      </c>
      <c r="F60" s="58" t="s">
        <v>81</v>
      </c>
      <c r="G60" s="58" t="s">
        <v>145</v>
      </c>
      <c r="H60" s="58" t="s">
        <v>146</v>
      </c>
      <c r="I60" s="58" t="s">
        <v>147</v>
      </c>
      <c r="J60" s="58" t="s">
        <v>94</v>
      </c>
    </row>
    <row r="61" spans="2:14" x14ac:dyDescent="0.2">
      <c r="D61" s="8" t="s">
        <v>2</v>
      </c>
      <c r="E61" s="124">
        <v>3021</v>
      </c>
      <c r="F61" s="124">
        <v>739</v>
      </c>
      <c r="G61" s="124">
        <v>394.5</v>
      </c>
      <c r="H61" s="110">
        <f t="shared" ref="H61:H71" si="2">E61/F61</f>
        <v>4.0879566982408662</v>
      </c>
      <c r="I61" s="110">
        <f t="shared" ref="I61:I71" si="3">F61/G61</f>
        <v>1.873257287705957</v>
      </c>
      <c r="J61" s="126" t="s">
        <v>154</v>
      </c>
    </row>
    <row r="62" spans="2:14" x14ac:dyDescent="0.2">
      <c r="D62" s="10" t="s">
        <v>4</v>
      </c>
      <c r="E62" s="125">
        <v>280</v>
      </c>
      <c r="F62" s="125">
        <v>2062</v>
      </c>
      <c r="G62" s="125">
        <v>113.9</v>
      </c>
      <c r="H62" s="112">
        <f t="shared" si="2"/>
        <v>0.13579049466537343</v>
      </c>
      <c r="I62" s="112">
        <f t="shared" si="3"/>
        <v>18.10359964881475</v>
      </c>
      <c r="J62" s="127" t="s">
        <v>154</v>
      </c>
    </row>
    <row r="63" spans="2:14" x14ac:dyDescent="0.2">
      <c r="D63" s="10" t="s">
        <v>5</v>
      </c>
      <c r="E63" s="125">
        <v>5477</v>
      </c>
      <c r="F63" s="125">
        <v>1894</v>
      </c>
      <c r="G63" s="125">
        <v>405.9</v>
      </c>
      <c r="H63" s="112">
        <f t="shared" si="2"/>
        <v>2.8917634635691658</v>
      </c>
      <c r="I63" s="112">
        <f t="shared" si="3"/>
        <v>4.6661739344666175</v>
      </c>
      <c r="J63" s="127" t="s">
        <v>155</v>
      </c>
    </row>
    <row r="64" spans="2:14" x14ac:dyDescent="0.2">
      <c r="D64" s="10" t="s">
        <v>7</v>
      </c>
      <c r="E64" s="125">
        <v>-210</v>
      </c>
      <c r="F64" s="125">
        <v>3366</v>
      </c>
      <c r="G64" s="125">
        <v>68.3</v>
      </c>
      <c r="H64" s="112">
        <f t="shared" si="2"/>
        <v>-6.2388591800356503E-2</v>
      </c>
      <c r="I64" s="112">
        <f t="shared" si="3"/>
        <v>49.282576866764281</v>
      </c>
      <c r="J64" s="127" t="s">
        <v>154</v>
      </c>
    </row>
    <row r="65" spans="4:10" x14ac:dyDescent="0.2">
      <c r="D65" s="10" t="s">
        <v>9</v>
      </c>
      <c r="E65" s="125">
        <v>-49</v>
      </c>
      <c r="F65" s="125">
        <v>1471</v>
      </c>
      <c r="G65" s="125">
        <v>-7.8</v>
      </c>
      <c r="H65" s="112">
        <f t="shared" si="2"/>
        <v>-3.3310673011556761E-2</v>
      </c>
      <c r="I65" s="112">
        <f t="shared" si="3"/>
        <v>-188.58974358974359</v>
      </c>
      <c r="J65" s="127" t="s">
        <v>155</v>
      </c>
    </row>
    <row r="66" spans="4:10" x14ac:dyDescent="0.2">
      <c r="D66" s="10" t="s">
        <v>12</v>
      </c>
      <c r="E66" s="125">
        <v>1015</v>
      </c>
      <c r="F66" s="125">
        <v>824</v>
      </c>
      <c r="G66" s="125">
        <v>110.7</v>
      </c>
      <c r="H66" s="112">
        <f t="shared" si="2"/>
        <v>1.2317961165048543</v>
      </c>
      <c r="I66" s="112">
        <f t="shared" si="3"/>
        <v>7.4435411020776874</v>
      </c>
      <c r="J66" s="127" t="s">
        <v>155</v>
      </c>
    </row>
    <row r="67" spans="4:10" x14ac:dyDescent="0.2">
      <c r="D67" s="10" t="s">
        <v>14</v>
      </c>
      <c r="E67" s="125">
        <v>1494</v>
      </c>
      <c r="F67" s="125">
        <v>1318</v>
      </c>
      <c r="G67" s="125">
        <v>274.2</v>
      </c>
      <c r="H67" s="112">
        <f t="shared" si="2"/>
        <v>1.1335356600910471</v>
      </c>
      <c r="I67" s="112">
        <f t="shared" si="3"/>
        <v>4.8067104303428154</v>
      </c>
      <c r="J67" s="127" t="s">
        <v>154</v>
      </c>
    </row>
    <row r="68" spans="4:10" x14ac:dyDescent="0.2">
      <c r="D68" s="10" t="s">
        <v>15</v>
      </c>
      <c r="E68" s="125">
        <v>3191</v>
      </c>
      <c r="F68" s="125">
        <v>232</v>
      </c>
      <c r="G68" s="125">
        <v>251</v>
      </c>
      <c r="H68" s="112">
        <f t="shared" si="2"/>
        <v>13.754310344827585</v>
      </c>
      <c r="I68" s="112">
        <f t="shared" si="3"/>
        <v>0.92430278884462147</v>
      </c>
      <c r="J68" s="127" t="s">
        <v>155</v>
      </c>
    </row>
    <row r="69" spans="4:10" x14ac:dyDescent="0.2">
      <c r="D69" s="10" t="s">
        <v>16</v>
      </c>
      <c r="E69" s="125">
        <v>495</v>
      </c>
      <c r="F69" s="125">
        <v>343</v>
      </c>
      <c r="G69" s="125">
        <v>106</v>
      </c>
      <c r="H69" s="112">
        <f t="shared" si="2"/>
        <v>1.4431486880466473</v>
      </c>
      <c r="I69" s="112">
        <f t="shared" si="3"/>
        <v>3.2358490566037736</v>
      </c>
      <c r="J69" s="127" t="s">
        <v>155</v>
      </c>
    </row>
    <row r="70" spans="4:10" x14ac:dyDescent="0.2">
      <c r="D70" s="10" t="s">
        <v>17</v>
      </c>
      <c r="E70" s="125">
        <v>188</v>
      </c>
      <c r="F70" s="125">
        <v>405</v>
      </c>
      <c r="G70" s="125">
        <v>57.6</v>
      </c>
      <c r="H70" s="112">
        <f t="shared" si="2"/>
        <v>0.46419753086419752</v>
      </c>
      <c r="I70" s="112">
        <f t="shared" si="3"/>
        <v>7.03125</v>
      </c>
      <c r="J70" s="127" t="s">
        <v>154</v>
      </c>
    </row>
    <row r="71" spans="4:10" x14ac:dyDescent="0.2">
      <c r="D71" s="11" t="s">
        <v>19</v>
      </c>
      <c r="E71" s="128">
        <v>204</v>
      </c>
      <c r="F71" s="128">
        <v>112</v>
      </c>
      <c r="G71" s="128">
        <v>-33.5</v>
      </c>
      <c r="H71" s="130">
        <f t="shared" si="2"/>
        <v>1.8214285714285714</v>
      </c>
      <c r="I71" s="130">
        <f t="shared" si="3"/>
        <v>-3.3432835820895521</v>
      </c>
      <c r="J71" s="129" t="s">
        <v>154</v>
      </c>
    </row>
    <row r="72" spans="4:10" x14ac:dyDescent="0.2"/>
    <row r="73" spans="4:10" x14ac:dyDescent="0.2">
      <c r="E73" s="58" t="s">
        <v>99</v>
      </c>
      <c r="F73" s="58" t="s">
        <v>173</v>
      </c>
      <c r="G73" s="58" t="s">
        <v>167</v>
      </c>
    </row>
    <row r="74" spans="4:10" x14ac:dyDescent="0.2">
      <c r="D74" t="s">
        <v>140</v>
      </c>
      <c r="E74" s="173" t="s">
        <v>15</v>
      </c>
      <c r="F74" s="173" t="s">
        <v>81</v>
      </c>
    </row>
    <row r="75" spans="4:10" x14ac:dyDescent="0.2">
      <c r="D75" t="s">
        <v>536</v>
      </c>
      <c r="E75" s="173">
        <f>MATCH(E74,D60:D71,0)</f>
        <v>9</v>
      </c>
      <c r="F75" s="173">
        <f>MATCH(F74,D60:J60,0)</f>
        <v>3</v>
      </c>
    </row>
    <row r="76" spans="4:10" x14ac:dyDescent="0.2">
      <c r="D76" t="s">
        <v>168</v>
      </c>
      <c r="G76" s="163">
        <f>VLOOKUP(E74,$D$60:$J$71,F75,0)</f>
        <v>232</v>
      </c>
    </row>
    <row r="77" spans="4:10" x14ac:dyDescent="0.2">
      <c r="D77" t="s">
        <v>169</v>
      </c>
      <c r="G77" s="163">
        <f>HLOOKUP(F74,$D$60:$J$71,E75,0)</f>
        <v>232</v>
      </c>
    </row>
    <row r="78" spans="4:10" x14ac:dyDescent="0.2">
      <c r="D78" t="s">
        <v>170</v>
      </c>
      <c r="G78" s="163" cm="1">
        <f t="array" ref="G78">INDEX(D60:J71,E75,F75)</f>
        <v>232</v>
      </c>
    </row>
    <row r="79" spans="4:10" x14ac:dyDescent="0.2">
      <c r="D79" t="s">
        <v>171</v>
      </c>
      <c r="G79" s="163">
        <f ca="1">OFFSET(D60,E75-1,F75-1)</f>
        <v>232</v>
      </c>
    </row>
    <row r="80" spans="4:10" x14ac:dyDescent="0.2"/>
    <row r="81" spans="3:11" x14ac:dyDescent="0.2">
      <c r="C81" s="57" t="s">
        <v>54</v>
      </c>
      <c r="D81" s="57" t="s">
        <v>55</v>
      </c>
      <c r="E81" s="57" t="s">
        <v>56</v>
      </c>
      <c r="F81" s="57"/>
      <c r="G81" s="57"/>
      <c r="H81" s="57"/>
      <c r="I81" s="57"/>
      <c r="J81" s="57"/>
      <c r="K81" s="57"/>
    </row>
    <row r="82" spans="3:11" x14ac:dyDescent="0.2">
      <c r="C82">
        <v>1</v>
      </c>
      <c r="D82" t="s">
        <v>723</v>
      </c>
      <c r="E82" t="s">
        <v>724</v>
      </c>
    </row>
    <row r="83" spans="3:11" x14ac:dyDescent="0.2">
      <c r="C83">
        <v>2</v>
      </c>
      <c r="D83" t="s">
        <v>725</v>
      </c>
      <c r="E83" t="s">
        <v>726</v>
      </c>
    </row>
    <row r="84" spans="3:11" x14ac:dyDescent="0.2">
      <c r="C84">
        <v>3</v>
      </c>
      <c r="D84" t="s">
        <v>727</v>
      </c>
      <c r="E84" t="s">
        <v>728</v>
      </c>
    </row>
    <row r="85" spans="3:11" x14ac:dyDescent="0.2">
      <c r="C85">
        <v>4</v>
      </c>
      <c r="D85" t="s">
        <v>723</v>
      </c>
      <c r="E85" t="s">
        <v>729</v>
      </c>
    </row>
    <row r="86" spans="3:11" x14ac:dyDescent="0.2">
      <c r="C86">
        <v>5</v>
      </c>
      <c r="D86" t="s">
        <v>725</v>
      </c>
      <c r="E86" t="s">
        <v>730</v>
      </c>
    </row>
    <row r="87" spans="3:11" x14ac:dyDescent="0.2">
      <c r="C87">
        <v>6</v>
      </c>
      <c r="D87" t="s">
        <v>727</v>
      </c>
      <c r="E87" t="s">
        <v>731</v>
      </c>
    </row>
    <row r="88" spans="3:11" x14ac:dyDescent="0.2">
      <c r="C88">
        <v>7</v>
      </c>
      <c r="D88" t="s">
        <v>732</v>
      </c>
      <c r="E88" t="s">
        <v>733</v>
      </c>
    </row>
    <row r="89" spans="3:11" x14ac:dyDescent="0.2">
      <c r="C89">
        <v>8</v>
      </c>
      <c r="D89" t="s">
        <v>734</v>
      </c>
      <c r="E89" t="s">
        <v>735</v>
      </c>
    </row>
    <row r="90" spans="3:11" x14ac:dyDescent="0.2">
      <c r="C90">
        <v>9</v>
      </c>
      <c r="D90" t="s">
        <v>93</v>
      </c>
      <c r="E90" t="s">
        <v>736</v>
      </c>
    </row>
    <row r="91" spans="3:11" x14ac:dyDescent="0.2">
      <c r="C91">
        <v>10</v>
      </c>
      <c r="D91" t="s">
        <v>172</v>
      </c>
      <c r="E91" t="s">
        <v>737</v>
      </c>
    </row>
    <row r="92" spans="3:11" x14ac:dyDescent="0.2">
      <c r="C92">
        <v>11</v>
      </c>
      <c r="D92" t="s">
        <v>738</v>
      </c>
      <c r="E92" t="s">
        <v>739</v>
      </c>
    </row>
    <row r="93" spans="3:11" x14ac:dyDescent="0.2"/>
    <row r="94" spans="3:11" x14ac:dyDescent="0.2"/>
    <row r="95" spans="3:11" x14ac:dyDescent="0.2"/>
  </sheetData>
  <dataValidations count="2">
    <dataValidation type="list" allowBlank="1" showInputMessage="1" showErrorMessage="1" sqref="E74" xr:uid="{450996D7-85D5-485F-A464-6E394FC37D80}">
      <formula1>$D$61:$D$71</formula1>
    </dataValidation>
    <dataValidation type="list" allowBlank="1" showInputMessage="1" showErrorMessage="1" sqref="F74" xr:uid="{7959E0FF-84B7-4EDD-9C6C-B9D26DC1EC30}">
      <formula1>$E$60:$J$60</formula1>
    </dataValidation>
  </dataValidations>
  <pageMargins left="0.7" right="0.7" top="0.75" bottom="0.75" header="0.3" footer="0.3"/>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Q38"/>
  <sheetViews>
    <sheetView showGridLines="0" zoomScaleNormal="100" workbookViewId="0"/>
  </sheetViews>
  <sheetFormatPr defaultColWidth="0" defaultRowHeight="10" zeroHeight="1" x14ac:dyDescent="0.2"/>
  <cols>
    <col min="1" max="2" width="2.5546875" customWidth="1"/>
    <col min="3" max="3" width="9.21875" customWidth="1"/>
    <col min="4" max="4" width="16.77734375" customWidth="1"/>
    <col min="5" max="5" width="12" customWidth="1"/>
    <col min="6" max="6" width="17.6640625" bestFit="1" customWidth="1"/>
    <col min="7" max="7" width="10.21875" customWidth="1"/>
    <col min="8" max="16" width="9.21875" customWidth="1"/>
    <col min="17" max="17" width="1.6640625" customWidth="1"/>
    <col min="18" max="16384" width="8.33203125" hidden="1"/>
  </cols>
  <sheetData>
    <row r="1" spans="1:16" ht="16.149999999999999" customHeight="1" x14ac:dyDescent="0.2">
      <c r="A1" s="3" t="s">
        <v>68</v>
      </c>
      <c r="B1" s="3"/>
      <c r="C1" s="3"/>
      <c r="D1" s="3"/>
      <c r="E1" s="3"/>
      <c r="F1" s="3"/>
      <c r="G1" s="3"/>
      <c r="H1" s="3"/>
      <c r="I1" s="3"/>
      <c r="J1" s="3"/>
      <c r="K1" s="3"/>
      <c r="L1" s="3"/>
      <c r="M1" s="3"/>
      <c r="N1" s="3"/>
      <c r="O1" s="3"/>
      <c r="P1" s="3"/>
    </row>
    <row r="2" spans="1:16" ht="3" customHeight="1" x14ac:dyDescent="0.2"/>
    <row r="3" spans="1:16" x14ac:dyDescent="0.2">
      <c r="B3" t="s">
        <v>69</v>
      </c>
    </row>
    <row r="4" spans="1:16" ht="3" customHeight="1" x14ac:dyDescent="0.2"/>
    <row r="5" spans="1:16" x14ac:dyDescent="0.2">
      <c r="D5" t="s">
        <v>70</v>
      </c>
      <c r="E5" s="131" t="s">
        <v>71</v>
      </c>
    </row>
    <row r="6" spans="1:16" x14ac:dyDescent="0.2">
      <c r="D6" t="s">
        <v>72</v>
      </c>
      <c r="E6" s="131" t="s">
        <v>73</v>
      </c>
    </row>
    <row r="7" spans="1:16" x14ac:dyDescent="0.2">
      <c r="D7" t="s">
        <v>74</v>
      </c>
      <c r="E7" s="132">
        <f ca="1">TODAY()</f>
        <v>45167</v>
      </c>
    </row>
    <row r="8" spans="1:16" x14ac:dyDescent="0.2"/>
    <row r="9" spans="1:16" x14ac:dyDescent="0.2">
      <c r="D9" s="198" t="str">
        <f>"in "&amp;E5&amp;E6</f>
        <v>in EURm</v>
      </c>
      <c r="E9" s="12"/>
      <c r="F9" s="199" t="str">
        <f ca="1">"Value as of "&amp;TEXT(E7,"dd mmm yy")</f>
        <v>Value as of 29 Aug 23</v>
      </c>
      <c r="G9" s="58" t="s">
        <v>76</v>
      </c>
      <c r="H9" s="58" t="s">
        <v>77</v>
      </c>
      <c r="I9" s="58" t="s">
        <v>78</v>
      </c>
    </row>
    <row r="10" spans="1:16" x14ac:dyDescent="0.2">
      <c r="D10" t="s">
        <v>79</v>
      </c>
      <c r="F10" s="84">
        <v>9836</v>
      </c>
    </row>
    <row r="11" spans="1:16" x14ac:dyDescent="0.2">
      <c r="D11" t="s">
        <v>80</v>
      </c>
      <c r="G11" s="84">
        <v>10265</v>
      </c>
      <c r="H11" s="84">
        <v>11754</v>
      </c>
      <c r="I11" s="84">
        <v>13028</v>
      </c>
    </row>
    <row r="12" spans="1:16" x14ac:dyDescent="0.2">
      <c r="D12" t="s">
        <v>81</v>
      </c>
      <c r="G12" s="84">
        <v>2667</v>
      </c>
      <c r="H12" s="84">
        <v>2918</v>
      </c>
      <c r="I12" s="84">
        <v>3264</v>
      </c>
    </row>
    <row r="13" spans="1:16" x14ac:dyDescent="0.2">
      <c r="D13" t="s">
        <v>82</v>
      </c>
      <c r="G13" s="84">
        <v>2014</v>
      </c>
      <c r="H13" s="84">
        <v>2376</v>
      </c>
      <c r="I13" s="84">
        <v>2803</v>
      </c>
    </row>
    <row r="14" spans="1:16" x14ac:dyDescent="0.2"/>
    <row r="15" spans="1:16" x14ac:dyDescent="0.2">
      <c r="C15" s="57" t="s">
        <v>54</v>
      </c>
      <c r="D15" s="57" t="s">
        <v>55</v>
      </c>
      <c r="E15" s="57" t="s">
        <v>56</v>
      </c>
      <c r="F15" s="57"/>
      <c r="G15" s="57"/>
      <c r="H15" s="57"/>
      <c r="I15" s="57"/>
      <c r="J15" s="57"/>
      <c r="K15" s="57"/>
      <c r="L15" s="57"/>
    </row>
    <row r="16" spans="1:16" x14ac:dyDescent="0.2">
      <c r="C16">
        <v>1</v>
      </c>
      <c r="D16" t="s">
        <v>83</v>
      </c>
      <c r="E16" t="s">
        <v>84</v>
      </c>
      <c r="M16" s="159" t="s">
        <v>872</v>
      </c>
      <c r="N16" s="156"/>
    </row>
    <row r="17" spans="2:14" x14ac:dyDescent="0.2">
      <c r="E17" t="s">
        <v>85</v>
      </c>
    </row>
    <row r="18" spans="2:14" x14ac:dyDescent="0.2">
      <c r="C18">
        <v>2</v>
      </c>
      <c r="D18" t="s">
        <v>86</v>
      </c>
      <c r="E18" t="s">
        <v>92</v>
      </c>
    </row>
    <row r="19" spans="2:14" x14ac:dyDescent="0.2">
      <c r="E19" t="s">
        <v>87</v>
      </c>
    </row>
    <row r="20" spans="2:14" x14ac:dyDescent="0.2"/>
    <row r="21" spans="2:14" ht="13.15" customHeight="1" x14ac:dyDescent="0.2">
      <c r="B21" s="51" t="s">
        <v>542</v>
      </c>
      <c r="C21" s="51"/>
      <c r="D21" s="51"/>
      <c r="E21" s="51"/>
      <c r="F21" s="51"/>
      <c r="G21" s="51"/>
      <c r="H21" s="51"/>
      <c r="I21" s="51"/>
      <c r="J21" s="51"/>
      <c r="K21" s="51"/>
      <c r="L21" s="51"/>
      <c r="M21" s="51"/>
      <c r="N21" s="51"/>
    </row>
    <row r="22" spans="2:14" ht="3" customHeight="1" x14ac:dyDescent="0.2"/>
    <row r="23" spans="2:14" x14ac:dyDescent="0.2">
      <c r="C23" s="57" t="s">
        <v>528</v>
      </c>
      <c r="D23" s="57" t="s">
        <v>430</v>
      </c>
      <c r="E23" s="57" t="s">
        <v>547</v>
      </c>
      <c r="F23" s="57" t="s">
        <v>182</v>
      </c>
      <c r="H23" s="57" t="s">
        <v>554</v>
      </c>
      <c r="I23" s="57"/>
      <c r="J23" s="57"/>
      <c r="K23" s="57"/>
    </row>
    <row r="24" spans="2:14" x14ac:dyDescent="0.2">
      <c r="C24" t="s">
        <v>557</v>
      </c>
      <c r="D24" t="s">
        <v>433</v>
      </c>
      <c r="E24" t="s">
        <v>543</v>
      </c>
      <c r="F24" t="s">
        <v>544</v>
      </c>
      <c r="H24" s="164" t="str">
        <f>C24&amp;", "&amp;D24&amp;", "&amp;E24&amp;", "&amp;F24</f>
        <v>Air France, Airline, Paris, France</v>
      </c>
      <c r="I24" s="53"/>
      <c r="J24" s="53"/>
      <c r="K24" s="53"/>
      <c r="L24" s="160" t="str">
        <f ca="1">_xlfn.FORMULATEXT(H24)</f>
        <v>=C24&amp;", "&amp;D24&amp;", "&amp;E24&amp;", "&amp;F24</v>
      </c>
    </row>
    <row r="25" spans="2:14" x14ac:dyDescent="0.2">
      <c r="C25" t="s">
        <v>548</v>
      </c>
      <c r="D25" t="s">
        <v>549</v>
      </c>
      <c r="E25" t="s">
        <v>545</v>
      </c>
      <c r="F25" t="s">
        <v>546</v>
      </c>
      <c r="H25" s="164" t="str">
        <f>C25&amp;", "&amp;D25&amp;", "&amp;E25&amp;", "&amp;F25</f>
        <v>BP, Energy, London, UK</v>
      </c>
      <c r="I25" s="53"/>
      <c r="J25" s="53"/>
      <c r="K25" s="53"/>
      <c r="L25" s="160" t="str">
        <f t="shared" ref="L25:L26" ca="1" si="0">_xlfn.FORMULATEXT(H25)</f>
        <v>=C25&amp;", "&amp;D25&amp;", "&amp;E25&amp;", "&amp;F25</v>
      </c>
    </row>
    <row r="26" spans="2:14" x14ac:dyDescent="0.2">
      <c r="C26" t="s">
        <v>550</v>
      </c>
      <c r="D26" t="s">
        <v>551</v>
      </c>
      <c r="E26" t="s">
        <v>552</v>
      </c>
      <c r="F26" t="s">
        <v>553</v>
      </c>
      <c r="H26" s="164" t="str">
        <f>C26&amp;", "&amp;D26&amp;", "&amp;E26&amp;", "&amp;F26</f>
        <v>Apple, Technology, San Francisco, USA</v>
      </c>
      <c r="I26" s="53"/>
      <c r="J26" s="53"/>
      <c r="K26" s="53"/>
      <c r="L26" s="160" t="str">
        <f t="shared" ca="1" si="0"/>
        <v>=C26&amp;", "&amp;D26&amp;", "&amp;E26&amp;", "&amp;F26</v>
      </c>
    </row>
    <row r="27" spans="2:14" x14ac:dyDescent="0.2">
      <c r="L27" s="160"/>
    </row>
    <row r="28" spans="2:14" x14ac:dyDescent="0.2">
      <c r="C28" s="57" t="s">
        <v>528</v>
      </c>
      <c r="D28" s="57" t="s">
        <v>430</v>
      </c>
      <c r="E28" s="57" t="s">
        <v>547</v>
      </c>
      <c r="F28" s="57" t="s">
        <v>182</v>
      </c>
      <c r="H28" s="57" t="s">
        <v>555</v>
      </c>
      <c r="I28" s="57"/>
      <c r="J28" s="57"/>
      <c r="K28" s="57"/>
      <c r="L28" s="160"/>
    </row>
    <row r="29" spans="2:14" x14ac:dyDescent="0.2">
      <c r="C29" t="s">
        <v>557</v>
      </c>
      <c r="D29" t="s">
        <v>433</v>
      </c>
      <c r="E29" t="s">
        <v>543</v>
      </c>
      <c r="F29" t="s">
        <v>544</v>
      </c>
      <c r="H29" s="164" t="str">
        <f>_xlfn.CONCAT(C29,", ",D29,", ",E29,", ",F29)</f>
        <v>Air France, Airline, Paris, France</v>
      </c>
      <c r="I29" s="53"/>
      <c r="J29" s="53"/>
      <c r="K29" s="53"/>
      <c r="L29" s="160" t="str">
        <f t="shared" ref="L29:L31" ca="1" si="1">_xlfn.FORMULATEXT(H29)</f>
        <v>=CONCAT(C29,", ",D29,", ",E29,", ",F29)</v>
      </c>
    </row>
    <row r="30" spans="2:14" x14ac:dyDescent="0.2">
      <c r="C30" t="s">
        <v>548</v>
      </c>
      <c r="D30" t="s">
        <v>549</v>
      </c>
      <c r="E30" t="s">
        <v>545</v>
      </c>
      <c r="F30" t="s">
        <v>546</v>
      </c>
      <c r="H30" s="164" t="str">
        <f t="shared" ref="H30:H31" si="2">_xlfn.CONCAT(C30,", ",D30,", ",E30,", ",F30)</f>
        <v>BP, Energy, London, UK</v>
      </c>
      <c r="I30" s="53"/>
      <c r="J30" s="53"/>
      <c r="K30" s="53"/>
      <c r="L30" s="160" t="str">
        <f t="shared" ca="1" si="1"/>
        <v>=CONCAT(C30,", ",D30,", ",E30,", ",F30)</v>
      </c>
    </row>
    <row r="31" spans="2:14" x14ac:dyDescent="0.2">
      <c r="C31" t="s">
        <v>550</v>
      </c>
      <c r="D31" t="s">
        <v>551</v>
      </c>
      <c r="E31" t="s">
        <v>552</v>
      </c>
      <c r="F31" t="s">
        <v>553</v>
      </c>
      <c r="H31" s="164" t="str">
        <f t="shared" si="2"/>
        <v>Apple, Technology, San Francisco, USA</v>
      </c>
      <c r="I31" s="53"/>
      <c r="J31" s="53"/>
      <c r="K31" s="53"/>
      <c r="L31" s="160" t="str">
        <f t="shared" ca="1" si="1"/>
        <v>=CONCAT(C31,", ",D31,", ",E31,", ",F31)</v>
      </c>
    </row>
    <row r="32" spans="2:14" x14ac:dyDescent="0.2">
      <c r="L32" s="160"/>
    </row>
    <row r="33" spans="3:12" x14ac:dyDescent="0.2">
      <c r="C33" s="57" t="s">
        <v>528</v>
      </c>
      <c r="D33" s="57" t="s">
        <v>430</v>
      </c>
      <c r="E33" s="57" t="s">
        <v>547</v>
      </c>
      <c r="F33" s="57" t="s">
        <v>182</v>
      </c>
      <c r="H33" s="57" t="s">
        <v>556</v>
      </c>
      <c r="I33" s="57"/>
      <c r="J33" s="57"/>
      <c r="K33" s="57"/>
      <c r="L33" s="160"/>
    </row>
    <row r="34" spans="3:12" x14ac:dyDescent="0.2">
      <c r="C34" t="s">
        <v>557</v>
      </c>
      <c r="D34" t="s">
        <v>433</v>
      </c>
      <c r="E34" t="s">
        <v>543</v>
      </c>
      <c r="F34" t="s">
        <v>544</v>
      </c>
      <c r="H34" s="164" t="str">
        <f>_xlfn.TEXTJOIN(", ",TRUE,C34:F34)</f>
        <v>Air France, Airline, Paris, France</v>
      </c>
      <c r="I34" s="53"/>
      <c r="J34" s="53"/>
      <c r="K34" s="53"/>
      <c r="L34" s="160" t="str">
        <f t="shared" ref="L34:L36" ca="1" si="3">_xlfn.FORMULATEXT(H34)</f>
        <v>=TEXTJOIN(", ",TRUE,C34:F34)</v>
      </c>
    </row>
    <row r="35" spans="3:12" x14ac:dyDescent="0.2">
      <c r="C35" t="s">
        <v>548</v>
      </c>
      <c r="D35" t="s">
        <v>549</v>
      </c>
      <c r="E35" t="s">
        <v>545</v>
      </c>
      <c r="F35" t="s">
        <v>546</v>
      </c>
      <c r="H35" s="164" t="str">
        <f t="shared" ref="H35:H36" si="4">_xlfn.TEXTJOIN(", ",TRUE,C35:F35)</f>
        <v>BP, Energy, London, UK</v>
      </c>
      <c r="I35" s="53"/>
      <c r="J35" s="53"/>
      <c r="K35" s="53"/>
      <c r="L35" s="160" t="str">
        <f t="shared" ca="1" si="3"/>
        <v>=TEXTJOIN(", ",TRUE,C35:F35)</v>
      </c>
    </row>
    <row r="36" spans="3:12" x14ac:dyDescent="0.2">
      <c r="C36" t="s">
        <v>550</v>
      </c>
      <c r="D36" t="s">
        <v>551</v>
      </c>
      <c r="E36" t="s">
        <v>552</v>
      </c>
      <c r="F36" t="s">
        <v>553</v>
      </c>
      <c r="H36" s="164" t="str">
        <f t="shared" si="4"/>
        <v>Apple, Technology, San Francisco, USA</v>
      </c>
      <c r="I36" s="53"/>
      <c r="J36" s="53"/>
      <c r="K36" s="53"/>
      <c r="L36" s="160" t="str">
        <f t="shared" ca="1" si="3"/>
        <v>=TEXTJOIN(", ",TRUE,C36:F36)</v>
      </c>
    </row>
    <row r="37" spans="3:12" x14ac:dyDescent="0.2"/>
    <row r="38" spans="3:12" x14ac:dyDescent="0.2"/>
  </sheetData>
  <pageMargins left="0.7" right="0.7" top="0.75" bottom="0.75" header="0.3" footer="0.3"/>
  <pageSetup scale="28"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E779-6978-4503-ABF8-BA24F507B66E}">
  <sheetPr>
    <pageSetUpPr fitToPage="1"/>
  </sheetPr>
  <dimension ref="A1:Q191"/>
  <sheetViews>
    <sheetView showGridLines="0" zoomScaleNormal="100" workbookViewId="0"/>
  </sheetViews>
  <sheetFormatPr defaultColWidth="0" defaultRowHeight="10" zeroHeight="1" x14ac:dyDescent="0.2"/>
  <cols>
    <col min="1" max="2" width="2.5546875" customWidth="1"/>
    <col min="3" max="3" width="9.21875" customWidth="1"/>
    <col min="4" max="4" width="25.6640625" customWidth="1"/>
    <col min="5" max="9" width="9.77734375" customWidth="1"/>
    <col min="10" max="10" width="10.6640625" customWidth="1"/>
    <col min="11" max="14" width="9.77734375" customWidth="1"/>
    <col min="15" max="15" width="12.5546875" customWidth="1"/>
    <col min="16" max="16" width="9.77734375" customWidth="1"/>
    <col min="17" max="17" width="1.6640625" customWidth="1"/>
    <col min="18" max="16384" width="8.33203125" hidden="1"/>
  </cols>
  <sheetData>
    <row r="1" spans="1:16" ht="16.149999999999999" customHeight="1" x14ac:dyDescent="0.2">
      <c r="A1" s="50" t="s">
        <v>540</v>
      </c>
      <c r="B1" s="50"/>
      <c r="C1" s="50"/>
      <c r="D1" s="50"/>
      <c r="E1" s="50"/>
      <c r="F1" s="50"/>
      <c r="G1" s="50"/>
      <c r="H1" s="50"/>
      <c r="I1" s="50"/>
      <c r="J1" s="50"/>
      <c r="K1" s="50"/>
      <c r="L1" s="50"/>
      <c r="M1" s="50"/>
      <c r="N1" s="50"/>
      <c r="O1" s="50"/>
      <c r="P1" s="50"/>
    </row>
    <row r="2" spans="1:16" ht="3" customHeight="1" x14ac:dyDescent="0.2"/>
    <row r="3" spans="1:16" x14ac:dyDescent="0.2">
      <c r="B3" t="s">
        <v>559</v>
      </c>
    </row>
    <row r="4" spans="1:16" ht="3" customHeight="1" x14ac:dyDescent="0.2"/>
    <row r="5" spans="1:16" ht="13.15" customHeight="1" x14ac:dyDescent="0.2">
      <c r="B5" s="51" t="s">
        <v>560</v>
      </c>
      <c r="C5" s="51"/>
      <c r="D5" s="51"/>
      <c r="E5" s="51"/>
      <c r="F5" s="51"/>
      <c r="G5" s="51"/>
      <c r="H5" s="51"/>
      <c r="I5" s="51"/>
      <c r="J5" s="51"/>
      <c r="K5" s="51"/>
      <c r="L5" s="51"/>
      <c r="M5" s="51"/>
      <c r="N5" s="51"/>
    </row>
    <row r="6" spans="1:16" ht="3" customHeight="1" x14ac:dyDescent="0.2"/>
    <row r="7" spans="1:16" x14ac:dyDescent="0.2">
      <c r="C7" t="s">
        <v>608</v>
      </c>
    </row>
    <row r="8" spans="1:16" x14ac:dyDescent="0.2">
      <c r="C8" t="s">
        <v>561</v>
      </c>
    </row>
    <row r="9" spans="1:16" x14ac:dyDescent="0.2"/>
    <row r="10" spans="1:16" ht="13.15" customHeight="1" x14ac:dyDescent="0.2">
      <c r="B10" s="51" t="s">
        <v>320</v>
      </c>
      <c r="C10" s="51"/>
      <c r="D10" s="51"/>
      <c r="E10" s="51"/>
      <c r="F10" s="51"/>
      <c r="G10" s="51"/>
      <c r="H10" s="51"/>
      <c r="I10" s="51"/>
      <c r="J10" s="51"/>
      <c r="K10" s="51"/>
      <c r="L10" s="51"/>
      <c r="M10" s="51"/>
      <c r="N10" s="51"/>
    </row>
    <row r="11" spans="1:16" ht="3" customHeight="1" x14ac:dyDescent="0.2"/>
    <row r="12" spans="1:16" x14ac:dyDescent="0.2">
      <c r="C12" t="s">
        <v>570</v>
      </c>
    </row>
    <row r="13" spans="1:16" x14ac:dyDescent="0.2">
      <c r="C13" t="s">
        <v>562</v>
      </c>
    </row>
    <row r="14" spans="1:16" x14ac:dyDescent="0.2"/>
    <row r="15" spans="1:16" x14ac:dyDescent="0.2">
      <c r="D15" s="57" t="s">
        <v>565</v>
      </c>
      <c r="F15" s="57" t="s">
        <v>162</v>
      </c>
      <c r="G15" s="57" t="s">
        <v>566</v>
      </c>
      <c r="H15" s="57" t="s">
        <v>541</v>
      </c>
      <c r="I15" s="57" t="s">
        <v>182</v>
      </c>
    </row>
    <row r="16" spans="1:16" x14ac:dyDescent="0.2">
      <c r="D16" t="s">
        <v>567</v>
      </c>
      <c r="F16" s="163" t="str">
        <f>LEFT(D16,6)</f>
        <v>Pdt001</v>
      </c>
      <c r="G16" s="163" t="str">
        <f>MID(D16,14,2)</f>
        <v>01</v>
      </c>
      <c r="H16" s="163" t="str">
        <f>MID(D16,18,6)</f>
        <v>City01</v>
      </c>
      <c r="I16" s="163" t="str">
        <f>RIGHT(D16,2)</f>
        <v>UK</v>
      </c>
    </row>
    <row r="17" spans="2:14" x14ac:dyDescent="0.2">
      <c r="D17" t="s">
        <v>568</v>
      </c>
      <c r="F17" s="163" t="str">
        <f t="shared" ref="F17:F18" si="0">LEFT(D17,6)</f>
        <v>Pdt002</v>
      </c>
      <c r="G17" s="163" t="str">
        <f t="shared" ref="G17:G18" si="1">MID(D17,14,2)</f>
        <v>02</v>
      </c>
      <c r="H17" s="163" t="str">
        <f t="shared" ref="H17:H18" si="2">MID(D17,18,6)</f>
        <v>City01</v>
      </c>
      <c r="I17" s="163" t="str">
        <f t="shared" ref="I17:I18" si="3">RIGHT(D17,2)</f>
        <v>FR</v>
      </c>
    </row>
    <row r="18" spans="2:14" x14ac:dyDescent="0.2">
      <c r="D18" t="s">
        <v>569</v>
      </c>
      <c r="F18" s="163" t="str">
        <f t="shared" si="0"/>
        <v>Pdt003</v>
      </c>
      <c r="G18" s="163" t="str">
        <f t="shared" si="1"/>
        <v>03</v>
      </c>
      <c r="H18" s="163" t="str">
        <f t="shared" si="2"/>
        <v>City01</v>
      </c>
      <c r="I18" s="163" t="str">
        <f t="shared" si="3"/>
        <v>US</v>
      </c>
    </row>
    <row r="19" spans="2:14" x14ac:dyDescent="0.2"/>
    <row r="20" spans="2:14" x14ac:dyDescent="0.2">
      <c r="C20" t="s">
        <v>571</v>
      </c>
    </row>
    <row r="21" spans="2:14" x14ac:dyDescent="0.2">
      <c r="C21" t="s">
        <v>562</v>
      </c>
    </row>
    <row r="22" spans="2:14" x14ac:dyDescent="0.2"/>
    <row r="23" spans="2:14" x14ac:dyDescent="0.2">
      <c r="D23" s="121" t="s">
        <v>109</v>
      </c>
      <c r="F23" s="121" t="s">
        <v>110</v>
      </c>
      <c r="G23" s="57"/>
      <c r="H23" s="121" t="s">
        <v>111</v>
      </c>
    </row>
    <row r="24" spans="2:14" x14ac:dyDescent="0.2">
      <c r="D24" t="s">
        <v>112</v>
      </c>
      <c r="F24" s="163" t="str">
        <f>MID(D24,FIND(".",D24,1)+1,LEN(D24))</f>
        <v>PA</v>
      </c>
      <c r="H24" s="163" t="str">
        <f>LEFT(D24,FIND(".",D24,1)-1)</f>
        <v>SOGN</v>
      </c>
      <c r="I24" s="160" t="str">
        <f ca="1">_xlfn.FORMULATEXT(H24)</f>
        <v>=LEFT(D24,FIND(".",D24,1)-1)</v>
      </c>
    </row>
    <row r="25" spans="2:14" x14ac:dyDescent="0.2">
      <c r="D25" t="s">
        <v>113</v>
      </c>
      <c r="F25" s="163" t="str">
        <f t="shared" ref="F25:F26" si="4">MID(D25,FIND(".",D25,1)+1,LEN(D25))</f>
        <v>L</v>
      </c>
      <c r="H25" s="163" t="str">
        <f t="shared" ref="H25" si="5">LEFT(D25,FIND(".",D25,1)-1)</f>
        <v>RBS</v>
      </c>
      <c r="I25" s="160" t="str">
        <f t="shared" ref="I25:I26" ca="1" si="6">_xlfn.FORMULATEXT(H25)</f>
        <v>=LEFT(D25,FIND(".",D25,1)-1)</v>
      </c>
    </row>
    <row r="26" spans="2:14" x14ac:dyDescent="0.2">
      <c r="D26" t="s">
        <v>114</v>
      </c>
      <c r="F26" s="163" t="str">
        <f t="shared" si="4"/>
        <v>MC</v>
      </c>
      <c r="H26" s="163" t="str">
        <f>_xlfn.TEXTAFTER(D26,".")</f>
        <v>MC</v>
      </c>
      <c r="I26" s="160" t="str">
        <f t="shared" ca="1" si="6"/>
        <v>=TEXTAFTER(D26,".")</v>
      </c>
    </row>
    <row r="27" spans="2:14" x14ac:dyDescent="0.2"/>
    <row r="28" spans="2:14" ht="13.15" customHeight="1" x14ac:dyDescent="0.2">
      <c r="B28" s="51" t="s">
        <v>321</v>
      </c>
      <c r="C28" s="51"/>
      <c r="D28" s="51"/>
      <c r="E28" s="51"/>
      <c r="F28" s="51"/>
      <c r="G28" s="51"/>
      <c r="H28" s="51"/>
      <c r="I28" s="51"/>
      <c r="J28" s="51"/>
      <c r="K28" s="51"/>
      <c r="L28" s="51"/>
      <c r="M28" s="51"/>
      <c r="N28" s="51"/>
    </row>
    <row r="29" spans="2:14" ht="3" customHeight="1" x14ac:dyDescent="0.2"/>
    <row r="30" spans="2:14" x14ac:dyDescent="0.2">
      <c r="C30" t="s">
        <v>740</v>
      </c>
    </row>
    <row r="31" spans="2:14" ht="3" customHeight="1" x14ac:dyDescent="0.2"/>
    <row r="32" spans="2:14" x14ac:dyDescent="0.2">
      <c r="D32" s="133" t="s">
        <v>99</v>
      </c>
      <c r="E32" s="133"/>
      <c r="F32" s="133" t="s">
        <v>75</v>
      </c>
    </row>
    <row r="33" spans="2:14" x14ac:dyDescent="0.2">
      <c r="D33" t="s">
        <v>100</v>
      </c>
      <c r="F33" s="84">
        <v>25</v>
      </c>
      <c r="H33" t="s">
        <v>101</v>
      </c>
      <c r="K33" s="163">
        <f>COUNTIF(D40:D50,"*Tesco*")</f>
        <v>2</v>
      </c>
      <c r="L33" s="160" t="str">
        <f t="shared" ref="L33:L34" ca="1" si="7">_xlfn.FORMULATEXT(K33)</f>
        <v>=COUNTIF(D40:D50,"*Tesco*")</v>
      </c>
    </row>
    <row r="34" spans="2:14" x14ac:dyDescent="0.2">
      <c r="D34" t="s">
        <v>102</v>
      </c>
      <c r="F34" s="84">
        <v>63</v>
      </c>
      <c r="H34" t="s">
        <v>103</v>
      </c>
      <c r="K34" s="163">
        <f>SUMIF(D40:D50,"*Tesco*",F40:F50)</f>
        <v>598</v>
      </c>
      <c r="L34" s="160" t="str">
        <f t="shared" ca="1" si="7"/>
        <v>=SUMIF(D40:D50,"*Tesco*",F40:F50)</v>
      </c>
    </row>
    <row r="35" spans="2:14" x14ac:dyDescent="0.2">
      <c r="D35" t="s">
        <v>104</v>
      </c>
      <c r="F35" s="84">
        <v>34</v>
      </c>
    </row>
    <row r="36" spans="2:14" x14ac:dyDescent="0.2">
      <c r="D36" t="s">
        <v>741</v>
      </c>
      <c r="F36" s="84">
        <v>3</v>
      </c>
    </row>
    <row r="37" spans="2:14" x14ac:dyDescent="0.2">
      <c r="D37" t="s">
        <v>105</v>
      </c>
      <c r="F37" s="84">
        <v>74</v>
      </c>
    </row>
    <row r="38" spans="2:14" x14ac:dyDescent="0.2">
      <c r="D38" t="s">
        <v>742</v>
      </c>
      <c r="F38" s="84">
        <v>32</v>
      </c>
    </row>
    <row r="39" spans="2:14" x14ac:dyDescent="0.2">
      <c r="D39" t="s">
        <v>102</v>
      </c>
      <c r="F39" s="84">
        <v>6</v>
      </c>
    </row>
    <row r="40" spans="2:14" x14ac:dyDescent="0.2">
      <c r="D40" t="s">
        <v>743</v>
      </c>
      <c r="F40" s="84">
        <v>145</v>
      </c>
    </row>
    <row r="41" spans="2:14" x14ac:dyDescent="0.2">
      <c r="D41" t="s">
        <v>102</v>
      </c>
      <c r="F41" s="84">
        <v>453</v>
      </c>
    </row>
    <row r="42" spans="2:14" x14ac:dyDescent="0.2">
      <c r="D42" t="s">
        <v>106</v>
      </c>
      <c r="F42" s="84">
        <v>600</v>
      </c>
    </row>
    <row r="43" spans="2:14" x14ac:dyDescent="0.2">
      <c r="D43" t="s">
        <v>744</v>
      </c>
      <c r="F43" s="84">
        <v>12</v>
      </c>
    </row>
    <row r="44" spans="2:14" x14ac:dyDescent="0.2">
      <c r="D44" s="70" t="s">
        <v>107</v>
      </c>
      <c r="E44" s="70"/>
      <c r="F44" s="134">
        <f>SUM(F33:F43)</f>
        <v>1447</v>
      </c>
    </row>
    <row r="45" spans="2:14" x14ac:dyDescent="0.2"/>
    <row r="46" spans="2:14" x14ac:dyDescent="0.2"/>
    <row r="47" spans="2:14" ht="13.15" customHeight="1" x14ac:dyDescent="0.2">
      <c r="B47" s="51" t="s">
        <v>572</v>
      </c>
      <c r="C47" s="51"/>
      <c r="D47" s="51"/>
      <c r="E47" s="51"/>
      <c r="F47" s="51"/>
      <c r="G47" s="51"/>
      <c r="H47" s="51"/>
      <c r="I47" s="51"/>
      <c r="J47" s="51"/>
      <c r="K47" s="51"/>
      <c r="L47" s="51"/>
      <c r="M47" s="51"/>
      <c r="N47" s="51"/>
    </row>
    <row r="48" spans="2:14" ht="3" customHeight="1" x14ac:dyDescent="0.2"/>
    <row r="49" spans="3:10" ht="12.65" customHeight="1" x14ac:dyDescent="0.2">
      <c r="C49" t="s">
        <v>577</v>
      </c>
    </row>
    <row r="50" spans="3:10" ht="12.65" customHeight="1" x14ac:dyDescent="0.2">
      <c r="C50" t="s">
        <v>578</v>
      </c>
    </row>
    <row r="51" spans="3:10" ht="12.65" customHeight="1" x14ac:dyDescent="0.2"/>
    <row r="52" spans="3:10" ht="12.65" customHeight="1" x14ac:dyDescent="0.2">
      <c r="D52" s="57" t="s">
        <v>90</v>
      </c>
      <c r="E52" s="57" t="s">
        <v>573</v>
      </c>
      <c r="F52" s="57" t="s">
        <v>574</v>
      </c>
      <c r="G52" s="57" t="s">
        <v>575</v>
      </c>
      <c r="H52" s="57" t="s">
        <v>745</v>
      </c>
      <c r="I52" s="57" t="s">
        <v>746</v>
      </c>
      <c r="J52" s="57" t="s">
        <v>576</v>
      </c>
    </row>
    <row r="53" spans="3:10" ht="12.65" customHeight="1" x14ac:dyDescent="0.2">
      <c r="D53" s="135">
        <v>44719</v>
      </c>
      <c r="E53" s="7">
        <v>266.64</v>
      </c>
      <c r="F53" s="7">
        <v>273.13</v>
      </c>
      <c r="G53" s="7">
        <v>265.94</v>
      </c>
      <c r="H53" s="7">
        <v>272.5</v>
      </c>
      <c r="I53" s="7">
        <v>272.5</v>
      </c>
      <c r="J53" s="7">
        <v>22838600</v>
      </c>
    </row>
    <row r="54" spans="3:10" ht="12.65" customHeight="1" x14ac:dyDescent="0.2">
      <c r="D54" s="135">
        <v>44718</v>
      </c>
      <c r="E54" s="7">
        <v>272.06</v>
      </c>
      <c r="F54" s="7">
        <v>274.18</v>
      </c>
      <c r="G54" s="7">
        <v>267.22000000000003</v>
      </c>
      <c r="H54" s="7">
        <v>268.75</v>
      </c>
      <c r="I54" s="7">
        <v>268.75</v>
      </c>
      <c r="J54" s="7">
        <v>22400300</v>
      </c>
    </row>
    <row r="55" spans="3:10" ht="12.65" customHeight="1" x14ac:dyDescent="0.2">
      <c r="D55" s="135">
        <v>44715</v>
      </c>
      <c r="E55" s="7">
        <v>270.31</v>
      </c>
      <c r="F55" s="7">
        <v>273.45</v>
      </c>
      <c r="G55" s="7">
        <v>268.41000000000003</v>
      </c>
      <c r="H55" s="7">
        <v>270.02</v>
      </c>
      <c r="I55" s="7">
        <v>270.02</v>
      </c>
      <c r="J55" s="7">
        <v>28048000</v>
      </c>
    </row>
    <row r="56" spans="3:10" ht="12.65" customHeight="1" x14ac:dyDescent="0.2">
      <c r="D56" s="135">
        <v>44714</v>
      </c>
      <c r="E56" s="7">
        <v>264.45</v>
      </c>
      <c r="F56" s="7">
        <v>274.64999999999998</v>
      </c>
      <c r="G56" s="7">
        <v>261.60000000000002</v>
      </c>
      <c r="H56" s="7">
        <v>274.58</v>
      </c>
      <c r="I56" s="7">
        <v>274.58</v>
      </c>
      <c r="J56" s="7">
        <v>44008200</v>
      </c>
    </row>
    <row r="57" spans="3:10" ht="12.65" customHeight="1" x14ac:dyDescent="0.2">
      <c r="D57" s="135">
        <v>44713</v>
      </c>
      <c r="E57" s="7">
        <v>275.2</v>
      </c>
      <c r="F57" s="7">
        <v>277.69</v>
      </c>
      <c r="G57" s="7">
        <v>270.04000000000002</v>
      </c>
      <c r="H57" s="7">
        <v>272.42</v>
      </c>
      <c r="I57" s="7">
        <v>272.42</v>
      </c>
      <c r="J57" s="7">
        <v>25292200</v>
      </c>
    </row>
    <row r="58" spans="3:10" ht="12.65" customHeight="1" x14ac:dyDescent="0.2">
      <c r="D58" s="135">
        <v>44712</v>
      </c>
      <c r="E58" s="7">
        <v>272.52999999999997</v>
      </c>
      <c r="F58" s="7">
        <v>274.77</v>
      </c>
      <c r="G58" s="7">
        <v>268.93</v>
      </c>
      <c r="H58" s="7">
        <v>271.87</v>
      </c>
      <c r="I58" s="7">
        <v>271.87</v>
      </c>
      <c r="J58" s="7">
        <v>37827700</v>
      </c>
    </row>
    <row r="59" spans="3:10" ht="12.65" customHeight="1" x14ac:dyDescent="0.2">
      <c r="D59" s="135">
        <v>44708</v>
      </c>
      <c r="E59" s="7">
        <v>268.48</v>
      </c>
      <c r="F59" s="7">
        <v>273.33999999999997</v>
      </c>
      <c r="G59" s="7">
        <v>267.56</v>
      </c>
      <c r="H59" s="7">
        <v>273.24</v>
      </c>
      <c r="I59" s="7">
        <v>273.24</v>
      </c>
      <c r="J59" s="7">
        <v>26910800</v>
      </c>
    </row>
    <row r="60" spans="3:10" ht="12.65" customHeight="1" x14ac:dyDescent="0.2">
      <c r="D60" s="135">
        <v>44707</v>
      </c>
      <c r="E60" s="7">
        <v>262.27</v>
      </c>
      <c r="F60" s="7">
        <v>267.11</v>
      </c>
      <c r="G60" s="7">
        <v>261.43</v>
      </c>
      <c r="H60" s="7">
        <v>265.89999999999998</v>
      </c>
      <c r="I60" s="7">
        <v>265.89999999999998</v>
      </c>
      <c r="J60" s="7">
        <v>25002100</v>
      </c>
    </row>
    <row r="61" spans="3:10" ht="12.65" customHeight="1" x14ac:dyDescent="0.2">
      <c r="D61" s="135">
        <v>44706</v>
      </c>
      <c r="E61" s="7">
        <v>258.14</v>
      </c>
      <c r="F61" s="7">
        <v>264.58</v>
      </c>
      <c r="G61" s="7">
        <v>257.13</v>
      </c>
      <c r="H61" s="7">
        <v>262.52</v>
      </c>
      <c r="I61" s="7">
        <v>262.52</v>
      </c>
      <c r="J61" s="7">
        <v>28547900</v>
      </c>
    </row>
    <row r="62" spans="3:10" ht="12.65" customHeight="1" x14ac:dyDescent="0.2">
      <c r="D62" s="135">
        <v>44705</v>
      </c>
      <c r="E62" s="7">
        <v>257.89</v>
      </c>
      <c r="F62" s="7">
        <v>261.33</v>
      </c>
      <c r="G62" s="7">
        <v>253.5</v>
      </c>
      <c r="H62" s="7">
        <v>259.62</v>
      </c>
      <c r="I62" s="7">
        <v>259.62</v>
      </c>
      <c r="J62" s="7">
        <v>29043900</v>
      </c>
    </row>
    <row r="63" spans="3:10" ht="12.65" customHeight="1" x14ac:dyDescent="0.2"/>
    <row r="64" spans="3:10" ht="12.65" customHeight="1" x14ac:dyDescent="0.2"/>
    <row r="65" spans="4:10" ht="12.65" customHeight="1" x14ac:dyDescent="0.2"/>
    <row r="66" spans="4:10" ht="12.65" customHeight="1" x14ac:dyDescent="0.2"/>
    <row r="67" spans="4:10" ht="12.65" customHeight="1" x14ac:dyDescent="0.2"/>
    <row r="68" spans="4:10" ht="12.65" customHeight="1" x14ac:dyDescent="0.2"/>
    <row r="69" spans="4:10" ht="12.65" customHeight="1" x14ac:dyDescent="0.2"/>
    <row r="70" spans="4:10" ht="12.65" customHeight="1" x14ac:dyDescent="0.2"/>
    <row r="71" spans="4:10" ht="12.65" customHeight="1" x14ac:dyDescent="0.2"/>
    <row r="72" spans="4:10" ht="13.25" customHeight="1" x14ac:dyDescent="0.2">
      <c r="D72" s="136" t="s">
        <v>581</v>
      </c>
      <c r="E72" s="136"/>
      <c r="F72" s="136"/>
      <c r="G72" s="136"/>
      <c r="H72" s="136"/>
      <c r="I72" s="136"/>
      <c r="J72" s="136"/>
    </row>
    <row r="73" spans="4:10" ht="3" customHeight="1" x14ac:dyDescent="0.2"/>
    <row r="74" spans="4:10" ht="12.65" customHeight="1" x14ac:dyDescent="0.2">
      <c r="D74" s="57" t="s">
        <v>90</v>
      </c>
      <c r="E74" s="57" t="s">
        <v>573</v>
      </c>
      <c r="F74" s="57" t="s">
        <v>574</v>
      </c>
      <c r="G74" s="57" t="s">
        <v>575</v>
      </c>
      <c r="H74" s="57" t="s">
        <v>745</v>
      </c>
      <c r="I74" s="57" t="s">
        <v>746</v>
      </c>
      <c r="J74" s="57" t="s">
        <v>576</v>
      </c>
    </row>
    <row r="75" spans="4:10" ht="12.65" customHeight="1" x14ac:dyDescent="0.2">
      <c r="D75" s="137"/>
      <c r="E75" s="53"/>
      <c r="F75" s="53"/>
      <c r="G75" s="53"/>
      <c r="H75" s="53"/>
      <c r="I75" s="53"/>
      <c r="J75" s="53"/>
    </row>
    <row r="76" spans="4:10" ht="12.65" customHeight="1" x14ac:dyDescent="0.2">
      <c r="D76" s="137"/>
      <c r="E76" s="53"/>
      <c r="F76" s="53"/>
      <c r="G76" s="53"/>
      <c r="H76" s="53"/>
      <c r="I76" s="53"/>
      <c r="J76" s="53"/>
    </row>
    <row r="77" spans="4:10" ht="12.65" customHeight="1" x14ac:dyDescent="0.2">
      <c r="D77" s="137"/>
      <c r="E77" s="53"/>
      <c r="F77" s="53"/>
      <c r="G77" s="53"/>
      <c r="H77" s="53"/>
      <c r="I77" s="53"/>
      <c r="J77" s="53"/>
    </row>
    <row r="78" spans="4:10" ht="12.65" customHeight="1" x14ac:dyDescent="0.2">
      <c r="D78" s="137"/>
      <c r="E78" s="53"/>
      <c r="F78" s="53"/>
      <c r="G78" s="53"/>
      <c r="H78" s="53"/>
      <c r="I78" s="53"/>
      <c r="J78" s="53"/>
    </row>
    <row r="79" spans="4:10" ht="12.65" customHeight="1" x14ac:dyDescent="0.2">
      <c r="D79" s="137"/>
      <c r="E79" s="53"/>
      <c r="F79" s="53"/>
      <c r="G79" s="53"/>
      <c r="H79" s="53"/>
      <c r="I79" s="53"/>
      <c r="J79" s="53"/>
    </row>
    <row r="80" spans="4:10" ht="12.65" customHeight="1" x14ac:dyDescent="0.2">
      <c r="D80" s="137"/>
      <c r="E80" s="53"/>
      <c r="F80" s="53"/>
      <c r="G80" s="53"/>
      <c r="H80" s="53"/>
      <c r="I80" s="53"/>
      <c r="J80" s="53"/>
    </row>
    <row r="81" spans="2:14" ht="12.65" customHeight="1" x14ac:dyDescent="0.2">
      <c r="D81" s="137"/>
      <c r="E81" s="53"/>
      <c r="F81" s="53"/>
      <c r="G81" s="53"/>
      <c r="H81" s="53"/>
      <c r="I81" s="53"/>
      <c r="J81" s="53"/>
    </row>
    <row r="82" spans="2:14" ht="12.65" customHeight="1" x14ac:dyDescent="0.2">
      <c r="D82" s="137"/>
      <c r="E82" s="53"/>
      <c r="F82" s="53"/>
      <c r="G82" s="53"/>
      <c r="H82" s="53"/>
      <c r="I82" s="53"/>
      <c r="J82" s="53"/>
    </row>
    <row r="83" spans="2:14" ht="12.65" customHeight="1" x14ac:dyDescent="0.2">
      <c r="D83" s="137"/>
      <c r="E83" s="53"/>
      <c r="F83" s="53"/>
      <c r="G83" s="53"/>
      <c r="H83" s="53"/>
      <c r="I83" s="53"/>
      <c r="J83" s="53"/>
    </row>
    <row r="84" spans="2:14" ht="12.65" customHeight="1" x14ac:dyDescent="0.2">
      <c r="D84" s="137"/>
      <c r="E84" s="53"/>
      <c r="F84" s="53"/>
      <c r="G84" s="53"/>
      <c r="H84" s="53"/>
      <c r="I84" s="53"/>
      <c r="J84" s="53"/>
    </row>
    <row r="85" spans="2:14" ht="12.65" customHeight="1" x14ac:dyDescent="0.2"/>
    <row r="86" spans="2:14" ht="12.65" customHeight="1" x14ac:dyDescent="0.2">
      <c r="B86" s="51" t="s">
        <v>579</v>
      </c>
      <c r="C86" s="51"/>
      <c r="D86" s="51"/>
      <c r="E86" s="51"/>
      <c r="F86" s="51"/>
      <c r="G86" s="51"/>
      <c r="H86" s="51"/>
      <c r="I86" s="51"/>
      <c r="J86" s="51"/>
      <c r="K86" s="51"/>
      <c r="L86" s="51"/>
      <c r="M86" s="51"/>
      <c r="N86" s="51"/>
    </row>
    <row r="87" spans="2:14" ht="3" customHeight="1" x14ac:dyDescent="0.2"/>
    <row r="88" spans="2:14" ht="12.65" customHeight="1" x14ac:dyDescent="0.2">
      <c r="C88" t="s">
        <v>703</v>
      </c>
    </row>
    <row r="89" spans="2:14" ht="12.65" customHeight="1" x14ac:dyDescent="0.2">
      <c r="C89" t="s">
        <v>590</v>
      </c>
    </row>
    <row r="90" spans="2:14" ht="12.65" customHeight="1" x14ac:dyDescent="0.2"/>
    <row r="91" spans="2:14" ht="12.65" customHeight="1" x14ac:dyDescent="0.2">
      <c r="D91" s="136" t="s">
        <v>580</v>
      </c>
      <c r="G91" s="136" t="s">
        <v>581</v>
      </c>
      <c r="H91" s="136"/>
      <c r="I91" s="136"/>
      <c r="J91" s="136"/>
      <c r="K91" s="136"/>
    </row>
    <row r="92" spans="2:14" ht="12.65" customHeight="1" x14ac:dyDescent="0.2">
      <c r="D92" s="57" t="s">
        <v>528</v>
      </c>
      <c r="G92" s="57" t="s">
        <v>140</v>
      </c>
      <c r="H92" s="57" t="s">
        <v>182</v>
      </c>
      <c r="I92" s="57" t="s">
        <v>430</v>
      </c>
      <c r="J92" s="57" t="s">
        <v>582</v>
      </c>
      <c r="K92" s="57" t="s">
        <v>583</v>
      </c>
    </row>
    <row r="93" spans="2:14" ht="50" x14ac:dyDescent="0.2">
      <c r="D93" s="44" t="s">
        <v>584</v>
      </c>
      <c r="G93" s="200" t="s">
        <v>587</v>
      </c>
      <c r="H93" s="200" t="s">
        <v>546</v>
      </c>
      <c r="I93" s="200" t="s">
        <v>873</v>
      </c>
      <c r="J93" s="200" t="s">
        <v>874</v>
      </c>
      <c r="K93" s="200">
        <v>1989</v>
      </c>
    </row>
    <row r="94" spans="2:14" ht="50" x14ac:dyDescent="0.2">
      <c r="D94" s="44" t="s">
        <v>585</v>
      </c>
      <c r="G94" s="200" t="s">
        <v>588</v>
      </c>
      <c r="H94" s="200" t="s">
        <v>553</v>
      </c>
      <c r="I94" s="200" t="s">
        <v>126</v>
      </c>
      <c r="J94" s="200" t="s">
        <v>875</v>
      </c>
      <c r="K94" s="200">
        <v>1947</v>
      </c>
    </row>
    <row r="95" spans="2:14" ht="50" x14ac:dyDescent="0.2">
      <c r="D95" s="44" t="s">
        <v>586</v>
      </c>
      <c r="G95" s="200" t="s">
        <v>589</v>
      </c>
      <c r="H95" s="200" t="s">
        <v>876</v>
      </c>
      <c r="I95" s="200" t="s">
        <v>877</v>
      </c>
      <c r="J95" s="200" t="s">
        <v>878</v>
      </c>
      <c r="K95" s="200">
        <v>1968</v>
      </c>
    </row>
    <row r="96" spans="2:14" ht="12.65" customHeight="1" x14ac:dyDescent="0.2"/>
    <row r="97" spans="2:15" ht="12.65" customHeight="1" x14ac:dyDescent="0.2"/>
    <row r="98" spans="2:15" ht="12.65" customHeight="1" x14ac:dyDescent="0.2">
      <c r="B98" s="51" t="s">
        <v>602</v>
      </c>
      <c r="C98" s="51"/>
      <c r="D98" s="51"/>
      <c r="E98" s="51"/>
      <c r="F98" s="51"/>
      <c r="G98" s="51"/>
      <c r="H98" s="51"/>
      <c r="I98" s="51"/>
      <c r="J98" s="51"/>
      <c r="K98" s="51"/>
      <c r="L98" s="51"/>
      <c r="M98" s="51"/>
      <c r="N98" s="51"/>
    </row>
    <row r="99" spans="2:15" ht="3" customHeight="1" x14ac:dyDescent="0.2"/>
    <row r="100" spans="2:15" ht="12.65" customHeight="1" x14ac:dyDescent="0.2">
      <c r="C100" t="s">
        <v>591</v>
      </c>
    </row>
    <row r="101" spans="2:15" ht="12.65" customHeight="1" x14ac:dyDescent="0.2">
      <c r="C101" t="s">
        <v>592</v>
      </c>
    </row>
    <row r="102" spans="2:15" ht="12.65" customHeight="1" x14ac:dyDescent="0.2"/>
    <row r="103" spans="2:15" ht="12.65" customHeight="1" x14ac:dyDescent="0.2">
      <c r="D103" s="52" t="s">
        <v>563</v>
      </c>
      <c r="E103" s="52"/>
      <c r="F103" s="52"/>
      <c r="G103" s="52"/>
      <c r="J103" s="52" t="s">
        <v>564</v>
      </c>
      <c r="K103" s="52"/>
      <c r="L103" s="52"/>
      <c r="M103" s="52"/>
      <c r="N103" s="52"/>
    </row>
    <row r="104" spans="2:15" ht="12.65" customHeight="1" x14ac:dyDescent="0.2">
      <c r="D104" t="s">
        <v>598</v>
      </c>
      <c r="H104" s="19" t="s">
        <v>595</v>
      </c>
      <c r="J104" s="163" t="str">
        <f>CLEAN(D104)</f>
        <v>Microsoft</v>
      </c>
      <c r="K104" s="53"/>
      <c r="L104" s="53"/>
      <c r="M104" s="53"/>
      <c r="N104" s="53"/>
      <c r="O104" s="160" t="str">
        <f ca="1">_xlfn.FORMULATEXT(J104)</f>
        <v>=CLEAN(D104)</v>
      </c>
    </row>
    <row r="105" spans="2:15" ht="12.65" customHeight="1" x14ac:dyDescent="0.2">
      <c r="H105" s="19"/>
      <c r="J105" s="53"/>
      <c r="K105" s="53"/>
      <c r="L105" s="53"/>
      <c r="M105" s="53"/>
      <c r="N105" s="53"/>
    </row>
    <row r="106" spans="2:15" ht="12.65" customHeight="1" x14ac:dyDescent="0.2">
      <c r="D106" t="s">
        <v>594</v>
      </c>
      <c r="H106" s="19" t="s">
        <v>596</v>
      </c>
      <c r="J106" s="163" t="str">
        <f>TRIM(D106)</f>
        <v>Microsoft is a software, hardware and video games provider.</v>
      </c>
      <c r="K106" s="53"/>
      <c r="L106" s="53"/>
      <c r="M106" s="53"/>
      <c r="N106" s="53"/>
      <c r="O106" s="160" t="str">
        <f ca="1">_xlfn.FORMULATEXT(J106)</f>
        <v>=TRIM(D106)</v>
      </c>
    </row>
    <row r="107" spans="2:15" ht="12.65" customHeight="1" x14ac:dyDescent="0.2">
      <c r="H107" s="19"/>
      <c r="J107" s="53"/>
      <c r="K107" s="53"/>
      <c r="L107" s="53"/>
      <c r="M107" s="53"/>
      <c r="N107" s="53"/>
    </row>
    <row r="108" spans="2:15" ht="12.65" customHeight="1" x14ac:dyDescent="0.2">
      <c r="D108" s="12" t="s">
        <v>593</v>
      </c>
      <c r="E108" s="12"/>
      <c r="F108" s="12"/>
      <c r="G108" s="12"/>
      <c r="H108" s="19" t="s">
        <v>597</v>
      </c>
      <c r="J108" s="163" t="str">
        <f>SUBSTITUTE(D108,"â","")</f>
        <v>Hello</v>
      </c>
      <c r="K108" s="53"/>
      <c r="L108" s="53"/>
      <c r="M108" s="53"/>
      <c r="N108" s="53"/>
      <c r="O108" s="160" t="str">
        <f ca="1">_xlfn.FORMULATEXT(J108)</f>
        <v>=SUBSTITUTE(D108,"â","")</v>
      </c>
    </row>
    <row r="109" spans="2:15" ht="12.65" customHeight="1" x14ac:dyDescent="0.2"/>
    <row r="110" spans="2:15" ht="12.65" customHeight="1" x14ac:dyDescent="0.2"/>
    <row r="111" spans="2:15" ht="12.65" customHeight="1" x14ac:dyDescent="0.2">
      <c r="B111" s="51" t="s">
        <v>609</v>
      </c>
      <c r="C111" s="51"/>
      <c r="D111" s="51"/>
      <c r="E111" s="51"/>
      <c r="F111" s="51"/>
      <c r="G111" s="51"/>
      <c r="H111" s="51"/>
      <c r="I111" s="51"/>
      <c r="J111" s="51"/>
      <c r="K111" s="51"/>
      <c r="L111" s="51"/>
      <c r="M111" s="51"/>
      <c r="N111" s="51"/>
    </row>
    <row r="112" spans="2:15" ht="12.65" customHeight="1" x14ac:dyDescent="0.2">
      <c r="C112" t="s">
        <v>601</v>
      </c>
    </row>
    <row r="113" spans="3:10" ht="12.65" customHeight="1" x14ac:dyDescent="0.2">
      <c r="C113" t="s">
        <v>603</v>
      </c>
    </row>
    <row r="114" spans="3:10" ht="12.65" customHeight="1" x14ac:dyDescent="0.2"/>
    <row r="115" spans="3:10" ht="12.65" customHeight="1" x14ac:dyDescent="0.2">
      <c r="F115" s="57" t="s">
        <v>607</v>
      </c>
    </row>
    <row r="116" spans="3:10" ht="12.65" customHeight="1" x14ac:dyDescent="0.2">
      <c r="D116" t="s">
        <v>599</v>
      </c>
      <c r="F116" t="s">
        <v>604</v>
      </c>
      <c r="H116" s="163" t="str">
        <f>UPPER(D116)</f>
        <v>PARIS, FRANCE</v>
      </c>
      <c r="I116" s="53"/>
      <c r="J116" s="160" t="str">
        <f ca="1">_xlfn.FORMULATEXT(H116)</f>
        <v>=UPPER(D116)</v>
      </c>
    </row>
    <row r="117" spans="3:10" ht="12.65" customHeight="1" x14ac:dyDescent="0.2">
      <c r="D117" t="s">
        <v>599</v>
      </c>
      <c r="F117" t="s">
        <v>605</v>
      </c>
      <c r="H117" s="163" t="str">
        <f>PROPER(D117)</f>
        <v>Paris, France</v>
      </c>
      <c r="I117" s="53"/>
      <c r="J117" s="160" t="str">
        <f t="shared" ref="J117:J118" ca="1" si="8">_xlfn.FORMULATEXT(H117)</f>
        <v>=PROPER(D117)</v>
      </c>
    </row>
    <row r="118" spans="3:10" ht="12.65" customHeight="1" x14ac:dyDescent="0.2">
      <c r="D118" t="s">
        <v>600</v>
      </c>
      <c r="F118" t="s">
        <v>606</v>
      </c>
      <c r="H118" s="163" t="str">
        <f>LOWER(D118)</f>
        <v>paris, france</v>
      </c>
      <c r="I118" s="53"/>
      <c r="J118" s="160" t="str">
        <f t="shared" ca="1" si="8"/>
        <v>=LOWER(D118)</v>
      </c>
    </row>
    <row r="119" spans="3:10" ht="12.65" customHeight="1" x14ac:dyDescent="0.2"/>
    <row r="120" spans="3:10" ht="12.65" hidden="1" customHeight="1" x14ac:dyDescent="0.2"/>
    <row r="121" spans="3:10" ht="12.65" hidden="1" customHeight="1" x14ac:dyDescent="0.2"/>
    <row r="129" customFormat="1" hidden="1" x14ac:dyDescent="0.2"/>
    <row r="130" customFormat="1" hidden="1" x14ac:dyDescent="0.2"/>
    <row r="191" spans="4:4" hidden="1" x14ac:dyDescent="0.2">
      <c r="D191" s="47"/>
    </row>
  </sheetData>
  <pageMargins left="0.7" right="0.7" top="0.75" bottom="0.75" header="0.3" footer="0.3"/>
  <pageSetup scale="28"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CF6D2-ACD0-417E-9CD5-428483EC4E80}">
  <sheetPr codeName="Sheet5"/>
  <dimension ref="A1:W340"/>
  <sheetViews>
    <sheetView showGridLines="0" zoomScaleNormal="100" workbookViewId="0"/>
  </sheetViews>
  <sheetFormatPr defaultColWidth="0" defaultRowHeight="10" zeroHeight="1" x14ac:dyDescent="0.2"/>
  <cols>
    <col min="1" max="2" width="2.5546875" customWidth="1"/>
    <col min="3" max="3" width="16.33203125" customWidth="1"/>
    <col min="4" max="4" width="15.44140625" customWidth="1"/>
    <col min="5" max="6" width="12.44140625" bestFit="1" customWidth="1"/>
    <col min="7" max="7" width="13.6640625" bestFit="1" customWidth="1"/>
    <col min="8" max="8" width="12.44140625" bestFit="1" customWidth="1"/>
    <col min="9" max="9" width="12.6640625" customWidth="1"/>
    <col min="10" max="12" width="11.33203125" bestFit="1" customWidth="1"/>
    <col min="13" max="14" width="12.44140625" bestFit="1" customWidth="1"/>
    <col min="15" max="19" width="9.33203125" customWidth="1"/>
    <col min="20" max="16384" width="9.33203125" hidden="1"/>
  </cols>
  <sheetData>
    <row r="1" spans="1:23" ht="16.149999999999999" customHeight="1" x14ac:dyDescent="0.2">
      <c r="A1" s="3" t="s">
        <v>558</v>
      </c>
      <c r="B1" s="3"/>
      <c r="C1" s="3"/>
      <c r="D1" s="3"/>
      <c r="E1" s="3"/>
      <c r="F1" s="3"/>
      <c r="G1" s="3"/>
      <c r="H1" s="3"/>
      <c r="I1" s="3"/>
      <c r="J1" s="3"/>
      <c r="K1" s="3"/>
      <c r="L1" s="3"/>
      <c r="M1" s="3"/>
      <c r="N1" s="3"/>
      <c r="O1" s="3"/>
      <c r="P1" s="3"/>
      <c r="Q1" s="3"/>
      <c r="R1" s="3"/>
    </row>
    <row r="2" spans="1:23" ht="3" customHeight="1" x14ac:dyDescent="0.25">
      <c r="A2" s="5"/>
      <c r="B2" s="5"/>
      <c r="C2" s="5"/>
      <c r="D2" s="5"/>
      <c r="E2" s="5"/>
    </row>
    <row r="3" spans="1:23" ht="12.5" x14ac:dyDescent="0.25">
      <c r="B3" t="s">
        <v>704</v>
      </c>
      <c r="D3" s="5"/>
      <c r="E3" s="5"/>
      <c r="F3" s="5"/>
      <c r="G3" s="5"/>
      <c r="H3" s="5"/>
      <c r="I3" s="5"/>
      <c r="J3" s="5"/>
      <c r="K3" s="5"/>
      <c r="L3" s="5"/>
      <c r="M3" s="5"/>
      <c r="N3" s="5"/>
      <c r="O3" s="5"/>
      <c r="P3" s="5"/>
      <c r="Q3" s="5"/>
      <c r="R3" s="5"/>
      <c r="S3" s="5"/>
      <c r="T3" s="5"/>
      <c r="U3" s="5"/>
      <c r="V3" s="5"/>
      <c r="W3" s="5"/>
    </row>
    <row r="4" spans="1:23" ht="12.5" x14ac:dyDescent="0.25">
      <c r="C4" t="s">
        <v>662</v>
      </c>
      <c r="D4" s="5"/>
      <c r="E4" s="5"/>
      <c r="F4" s="5"/>
      <c r="G4" s="5"/>
      <c r="H4" s="5"/>
      <c r="I4" s="5"/>
      <c r="J4" s="5"/>
      <c r="K4" s="5"/>
      <c r="L4" s="5"/>
      <c r="M4" s="5"/>
      <c r="N4" s="5"/>
      <c r="O4" s="5"/>
      <c r="P4" s="5"/>
      <c r="Q4" s="5"/>
      <c r="R4" s="5"/>
      <c r="S4" s="5"/>
      <c r="T4" s="5"/>
      <c r="U4" s="5"/>
      <c r="V4" s="5"/>
      <c r="W4" s="5"/>
    </row>
    <row r="5" spans="1:23" ht="13" x14ac:dyDescent="0.3">
      <c r="A5" s="4"/>
      <c r="B5" s="4"/>
      <c r="C5" t="s">
        <v>766</v>
      </c>
    </row>
    <row r="6" spans="1:23" x14ac:dyDescent="0.2"/>
    <row r="7" spans="1:23" x14ac:dyDescent="0.2">
      <c r="B7" s="51" t="s">
        <v>660</v>
      </c>
      <c r="C7" s="51"/>
      <c r="D7" s="51"/>
      <c r="E7" s="51"/>
      <c r="F7" s="51"/>
      <c r="G7" s="51"/>
      <c r="H7" s="51"/>
      <c r="I7" s="51"/>
      <c r="J7" s="51"/>
      <c r="K7" s="51"/>
      <c r="L7" s="51"/>
      <c r="M7" s="51"/>
      <c r="N7" s="51"/>
      <c r="O7" s="51"/>
      <c r="P7" s="51"/>
      <c r="Q7" s="51"/>
      <c r="R7" s="51"/>
    </row>
    <row r="8" spans="1:23" ht="3" customHeight="1" x14ac:dyDescent="0.2"/>
    <row r="9" spans="1:23" x14ac:dyDescent="0.2">
      <c r="D9" s="58" t="s">
        <v>617</v>
      </c>
      <c r="E9" s="68">
        <f ca="1">F9-1</f>
        <v>2018</v>
      </c>
      <c r="F9" s="68">
        <f ca="1">G9-1</f>
        <v>2019</v>
      </c>
      <c r="G9" s="68">
        <f ca="1">H9-1</f>
        <v>2020</v>
      </c>
      <c r="H9" s="68">
        <f ca="1">I9-1</f>
        <v>2021</v>
      </c>
      <c r="I9" s="68">
        <f ca="1">YEAR(TODAY())-1</f>
        <v>2022</v>
      </c>
    </row>
    <row r="10" spans="1:23" x14ac:dyDescent="0.2">
      <c r="D10" t="s">
        <v>80</v>
      </c>
      <c r="E10" s="84">
        <v>12005769</v>
      </c>
      <c r="F10" s="84">
        <v>13206346</v>
      </c>
      <c r="G10" s="84">
        <v>17168250</v>
      </c>
      <c r="H10" s="84">
        <v>16481520</v>
      </c>
      <c r="I10" s="84">
        <v>18129672</v>
      </c>
    </row>
    <row r="11" spans="1:23" x14ac:dyDescent="0.2">
      <c r="D11" t="s">
        <v>81</v>
      </c>
      <c r="E11" s="84">
        <v>6603173</v>
      </c>
      <c r="F11" s="84">
        <v>6603173</v>
      </c>
      <c r="G11" s="84">
        <v>8069077</v>
      </c>
      <c r="H11" s="84">
        <v>9724097</v>
      </c>
      <c r="I11" s="84">
        <v>13597254</v>
      </c>
    </row>
    <row r="12" spans="1:23" x14ac:dyDescent="0.2"/>
    <row r="13" spans="1:23" x14ac:dyDescent="0.2"/>
    <row r="14" spans="1:23" x14ac:dyDescent="0.2">
      <c r="D14" t="s">
        <v>760</v>
      </c>
      <c r="K14" t="s">
        <v>760</v>
      </c>
    </row>
    <row r="15" spans="1:23" x14ac:dyDescent="0.2"/>
    <row r="16" spans="1:23"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row r="45" x14ac:dyDescent="0.2"/>
    <row r="46" x14ac:dyDescent="0.2"/>
    <row r="47" x14ac:dyDescent="0.2"/>
    <row r="48" x14ac:dyDescent="0.2"/>
    <row r="49" spans="2:18" x14ac:dyDescent="0.2"/>
    <row r="50" spans="2:18" x14ac:dyDescent="0.2"/>
    <row r="51" spans="2:18" x14ac:dyDescent="0.2"/>
    <row r="52" spans="2:18" x14ac:dyDescent="0.2"/>
    <row r="53" spans="2:18" x14ac:dyDescent="0.2"/>
    <row r="54" spans="2:18" x14ac:dyDescent="0.2"/>
    <row r="55" spans="2:18" x14ac:dyDescent="0.2">
      <c r="B55" s="104" t="s">
        <v>661</v>
      </c>
      <c r="C55" s="104"/>
      <c r="D55" s="104"/>
      <c r="E55" s="104"/>
      <c r="F55" s="104"/>
      <c r="G55" s="104"/>
      <c r="H55" s="104"/>
      <c r="I55" s="104"/>
      <c r="J55" s="104"/>
      <c r="K55" s="104"/>
      <c r="L55" s="104"/>
      <c r="M55" s="104"/>
      <c r="N55" s="104"/>
      <c r="O55" s="104"/>
      <c r="P55" s="104"/>
      <c r="Q55" s="104"/>
      <c r="R55" s="104"/>
    </row>
    <row r="56" spans="2:18" x14ac:dyDescent="0.2"/>
    <row r="57" spans="2:18" x14ac:dyDescent="0.2">
      <c r="C57" s="57" t="s">
        <v>618</v>
      </c>
      <c r="D57" s="57"/>
    </row>
    <row r="58" spans="2:18" x14ac:dyDescent="0.2">
      <c r="C58" s="146" t="s">
        <v>430</v>
      </c>
      <c r="D58" s="146" t="s">
        <v>619</v>
      </c>
    </row>
    <row r="59" spans="2:18" x14ac:dyDescent="0.2">
      <c r="C59" s="37" t="s">
        <v>587</v>
      </c>
      <c r="D59" s="147">
        <v>366.089</v>
      </c>
      <c r="G59" t="s">
        <v>760</v>
      </c>
      <c r="O59" t="s">
        <v>760</v>
      </c>
    </row>
    <row r="60" spans="2:18" x14ac:dyDescent="0.2">
      <c r="C60" s="37" t="s">
        <v>588</v>
      </c>
      <c r="D60" s="147">
        <v>183.333</v>
      </c>
      <c r="F60" s="46"/>
    </row>
    <row r="61" spans="2:18" x14ac:dyDescent="0.2">
      <c r="C61" s="37" t="s">
        <v>589</v>
      </c>
      <c r="D61" s="147">
        <v>403.26900000000001</v>
      </c>
      <c r="F61" s="46"/>
    </row>
    <row r="62" spans="2:18" x14ac:dyDescent="0.2">
      <c r="C62" s="37" t="s">
        <v>620</v>
      </c>
      <c r="D62" s="147">
        <v>651.851</v>
      </c>
      <c r="F62" s="46"/>
    </row>
    <row r="63" spans="2:18" x14ac:dyDescent="0.2">
      <c r="C63" s="37" t="s">
        <v>621</v>
      </c>
      <c r="D63" s="147">
        <v>93.701999999999998</v>
      </c>
      <c r="F63" s="46"/>
    </row>
    <row r="64" spans="2:18" x14ac:dyDescent="0.2">
      <c r="C64" s="37" t="s">
        <v>622</v>
      </c>
      <c r="D64" s="147">
        <v>67.430000000000007</v>
      </c>
      <c r="F64" s="46"/>
    </row>
    <row r="65" spans="3:4" x14ac:dyDescent="0.2">
      <c r="C65" s="70" t="s">
        <v>141</v>
      </c>
      <c r="D65" s="148">
        <f>SUM(D59:D64)</f>
        <v>1765.674</v>
      </c>
    </row>
    <row r="66" spans="3:4" x14ac:dyDescent="0.2"/>
    <row r="67" spans="3:4" x14ac:dyDescent="0.2"/>
    <row r="68" spans="3:4" x14ac:dyDescent="0.2"/>
    <row r="69" spans="3:4" x14ac:dyDescent="0.2"/>
    <row r="70" spans="3:4" x14ac:dyDescent="0.2"/>
    <row r="71" spans="3:4" x14ac:dyDescent="0.2"/>
    <row r="72" spans="3:4" x14ac:dyDescent="0.2"/>
    <row r="73" spans="3:4" x14ac:dyDescent="0.2"/>
    <row r="74" spans="3:4" x14ac:dyDescent="0.2"/>
    <row r="75" spans="3:4" x14ac:dyDescent="0.2"/>
    <row r="76" spans="3:4" x14ac:dyDescent="0.2"/>
    <row r="77" spans="3:4" x14ac:dyDescent="0.2"/>
    <row r="78" spans="3:4" x14ac:dyDescent="0.2"/>
    <row r="79" spans="3:4" x14ac:dyDescent="0.2"/>
    <row r="80" spans="3:4" x14ac:dyDescent="0.2"/>
    <row r="81" spans="2:18" x14ac:dyDescent="0.2"/>
    <row r="82" spans="2:18" x14ac:dyDescent="0.2"/>
    <row r="83" spans="2:18" x14ac:dyDescent="0.2"/>
    <row r="84" spans="2:18" x14ac:dyDescent="0.2"/>
    <row r="85" spans="2:18" x14ac:dyDescent="0.2"/>
    <row r="86" spans="2:18" x14ac:dyDescent="0.2"/>
    <row r="87" spans="2:18" x14ac:dyDescent="0.2"/>
    <row r="88" spans="2:18" x14ac:dyDescent="0.2"/>
    <row r="89" spans="2:18" x14ac:dyDescent="0.2"/>
    <row r="90" spans="2:18" x14ac:dyDescent="0.2"/>
    <row r="91" spans="2:18" x14ac:dyDescent="0.2"/>
    <row r="92" spans="2:18" x14ac:dyDescent="0.2"/>
    <row r="93" spans="2:18" x14ac:dyDescent="0.2"/>
    <row r="94" spans="2:18" x14ac:dyDescent="0.2">
      <c r="B94" s="51" t="s">
        <v>663</v>
      </c>
      <c r="C94" s="51"/>
      <c r="D94" s="51"/>
      <c r="E94" s="51"/>
      <c r="F94" s="51"/>
      <c r="G94" s="51"/>
      <c r="H94" s="51"/>
      <c r="I94" s="51"/>
      <c r="J94" s="51"/>
      <c r="K94" s="51"/>
      <c r="L94" s="51"/>
      <c r="M94" s="51"/>
      <c r="N94" s="51"/>
      <c r="O94" s="51"/>
      <c r="P94" s="51"/>
      <c r="Q94" s="51"/>
      <c r="R94" s="51"/>
    </row>
    <row r="95" spans="2:18" x14ac:dyDescent="0.2"/>
    <row r="96" spans="2:18" x14ac:dyDescent="0.2">
      <c r="D96" s="57" t="s">
        <v>623</v>
      </c>
      <c r="E96" s="57"/>
      <c r="F96" s="57"/>
      <c r="G96" s="57"/>
      <c r="H96" s="57"/>
      <c r="I96" s="57"/>
    </row>
    <row r="97" spans="4:9" x14ac:dyDescent="0.2">
      <c r="D97" s="57" t="s">
        <v>624</v>
      </c>
      <c r="E97" s="68">
        <f ca="1">F97-1</f>
        <v>2018</v>
      </c>
      <c r="F97" s="68">
        <f ca="1">G97-1</f>
        <v>2019</v>
      </c>
      <c r="G97" s="68">
        <f ca="1">H97-1</f>
        <v>2020</v>
      </c>
      <c r="H97" s="68">
        <f ca="1">I97-1</f>
        <v>2021</v>
      </c>
      <c r="I97" s="68">
        <f ca="1">YEAR(TODAY())-1</f>
        <v>2022</v>
      </c>
    </row>
    <row r="98" spans="4:9" x14ac:dyDescent="0.2">
      <c r="D98" t="s">
        <v>625</v>
      </c>
      <c r="E98" s="149">
        <v>6002884.5</v>
      </c>
      <c r="F98" s="149">
        <v>5282538.4000000004</v>
      </c>
      <c r="G98" s="149">
        <v>7725712.5</v>
      </c>
      <c r="H98" s="149">
        <v>10383357.6</v>
      </c>
      <c r="I98" s="149">
        <v>13959847.439999999</v>
      </c>
    </row>
    <row r="99" spans="4:9" x14ac:dyDescent="0.2">
      <c r="D99" t="s">
        <v>626</v>
      </c>
      <c r="E99" s="149">
        <v>3301586.5</v>
      </c>
      <c r="F99" s="149">
        <v>2641269.2000000002</v>
      </c>
      <c r="G99" s="149">
        <v>3631084.65</v>
      </c>
      <c r="H99" s="149">
        <v>6126181.1100000003</v>
      </c>
      <c r="I99" s="149">
        <v>10469885.58</v>
      </c>
    </row>
    <row r="100" spans="4:9" x14ac:dyDescent="0.2">
      <c r="D100" t="s">
        <v>627</v>
      </c>
      <c r="E100" s="149">
        <v>2701298.0249999999</v>
      </c>
      <c r="F100" s="149">
        <v>1901713.8240000003</v>
      </c>
      <c r="G100" s="149">
        <v>3128913.5625</v>
      </c>
      <c r="H100" s="149">
        <v>5887363.7592000002</v>
      </c>
      <c r="I100" s="149">
        <v>9674174.2759199999</v>
      </c>
    </row>
    <row r="101" spans="4:9" x14ac:dyDescent="0.2">
      <c r="D101" t="s">
        <v>628</v>
      </c>
      <c r="E101" s="149">
        <v>1650793.25</v>
      </c>
      <c r="F101" s="149">
        <v>1056507.6800000002</v>
      </c>
      <c r="G101" s="149">
        <v>1633988.0925</v>
      </c>
      <c r="H101" s="149">
        <v>3859494.0993000004</v>
      </c>
      <c r="I101" s="149">
        <v>8061811.8966000006</v>
      </c>
    </row>
    <row r="102" spans="4:9" x14ac:dyDescent="0.2">
      <c r="D102" s="70" t="s">
        <v>141</v>
      </c>
      <c r="E102" s="70">
        <f>SUM(E98:E101)</f>
        <v>13656562.275</v>
      </c>
      <c r="F102" s="70">
        <f>SUM(F98:F101)</f>
        <v>10882029.104</v>
      </c>
      <c r="G102" s="70">
        <f>SUM(G98:G101)</f>
        <v>16119698.805</v>
      </c>
      <c r="H102" s="70">
        <f>SUM(H98:H101)</f>
        <v>26256396.568500001</v>
      </c>
      <c r="I102" s="70">
        <f>SUM(I98:I101)</f>
        <v>42165719.19252</v>
      </c>
    </row>
    <row r="103" spans="4:9" x14ac:dyDescent="0.2"/>
    <row r="104" spans="4:9" x14ac:dyDescent="0.2"/>
    <row r="105" spans="4:9" x14ac:dyDescent="0.2">
      <c r="D105" t="s">
        <v>760</v>
      </c>
    </row>
    <row r="106" spans="4:9" x14ac:dyDescent="0.2"/>
    <row r="107" spans="4:9" x14ac:dyDescent="0.2"/>
    <row r="108" spans="4:9" x14ac:dyDescent="0.2"/>
    <row r="109" spans="4:9" x14ac:dyDescent="0.2"/>
    <row r="110" spans="4:9" x14ac:dyDescent="0.2"/>
    <row r="111" spans="4:9" x14ac:dyDescent="0.2"/>
    <row r="112" spans="4:9" x14ac:dyDescent="0.2"/>
    <row r="113" spans="2:18" x14ac:dyDescent="0.2"/>
    <row r="114" spans="2:18" x14ac:dyDescent="0.2"/>
    <row r="115" spans="2:18" x14ac:dyDescent="0.2"/>
    <row r="116" spans="2:18" x14ac:dyDescent="0.2"/>
    <row r="117" spans="2:18" x14ac:dyDescent="0.2"/>
    <row r="118" spans="2:18" x14ac:dyDescent="0.2"/>
    <row r="119" spans="2:18" x14ac:dyDescent="0.2"/>
    <row r="120" spans="2:18" x14ac:dyDescent="0.2"/>
    <row r="121" spans="2:18" x14ac:dyDescent="0.2"/>
    <row r="122" spans="2:18" x14ac:dyDescent="0.2"/>
    <row r="123" spans="2:18" x14ac:dyDescent="0.2"/>
    <row r="124" spans="2:18" x14ac:dyDescent="0.2"/>
    <row r="125" spans="2:18" x14ac:dyDescent="0.2"/>
    <row r="126" spans="2:18" x14ac:dyDescent="0.2"/>
    <row r="127" spans="2:18" x14ac:dyDescent="0.2">
      <c r="B127" s="51" t="s">
        <v>664</v>
      </c>
      <c r="C127" s="51"/>
      <c r="D127" s="51"/>
      <c r="E127" s="51"/>
      <c r="F127" s="51"/>
      <c r="G127" s="51"/>
      <c r="H127" s="51"/>
      <c r="I127" s="51"/>
      <c r="J127" s="51"/>
      <c r="K127" s="51"/>
      <c r="L127" s="51"/>
      <c r="M127" s="51"/>
      <c r="N127" s="51"/>
      <c r="O127" s="51"/>
      <c r="P127" s="51"/>
      <c r="Q127" s="51"/>
      <c r="R127" s="51"/>
    </row>
    <row r="128" spans="2:18" ht="3" customHeight="1" x14ac:dyDescent="0.2"/>
    <row r="129" spans="3:12" x14ac:dyDescent="0.2">
      <c r="C129" s="57" t="s">
        <v>665</v>
      </c>
      <c r="D129" s="57"/>
      <c r="E129" s="57"/>
      <c r="F129" s="57"/>
      <c r="G129" s="57"/>
      <c r="H129" s="57"/>
      <c r="I129" s="57"/>
    </row>
    <row r="130" spans="3:12" x14ac:dyDescent="0.2">
      <c r="C130" t="s">
        <v>623</v>
      </c>
    </row>
    <row r="131" spans="3:12" x14ac:dyDescent="0.2"/>
    <row r="132" spans="3:12" x14ac:dyDescent="0.2">
      <c r="C132" s="57" t="s">
        <v>624</v>
      </c>
      <c r="D132" s="68">
        <f ca="1">E132-1</f>
        <v>2018</v>
      </c>
      <c r="E132" s="68">
        <f ca="1">F132-1</f>
        <v>2019</v>
      </c>
      <c r="F132" s="68">
        <f ca="1">G132-1</f>
        <v>2020</v>
      </c>
      <c r="G132" s="68">
        <f ca="1">H132-1</f>
        <v>2021</v>
      </c>
      <c r="H132" s="68">
        <f ca="1">YEAR(TODAY())-1</f>
        <v>2022</v>
      </c>
    </row>
    <row r="133" spans="3:12" x14ac:dyDescent="0.2">
      <c r="C133" t="s">
        <v>625</v>
      </c>
      <c r="D133" s="149">
        <v>6002884.5</v>
      </c>
      <c r="E133" s="149">
        <v>5282538.4000000004</v>
      </c>
      <c r="F133" s="149">
        <v>7725712.5</v>
      </c>
      <c r="G133" s="149">
        <v>10383357.6</v>
      </c>
      <c r="H133" s="149">
        <v>13959847.439999999</v>
      </c>
    </row>
    <row r="134" spans="3:12" x14ac:dyDescent="0.2">
      <c r="C134" t="s">
        <v>626</v>
      </c>
      <c r="D134" s="149">
        <v>3301586.5</v>
      </c>
      <c r="E134" s="149">
        <v>2641269.2000000002</v>
      </c>
      <c r="F134" s="149">
        <v>3631084.65</v>
      </c>
      <c r="G134" s="149">
        <v>6126181.1100000003</v>
      </c>
      <c r="H134" s="149">
        <v>10469885.58</v>
      </c>
    </row>
    <row r="135" spans="3:12" x14ac:dyDescent="0.2">
      <c r="C135" t="s">
        <v>627</v>
      </c>
      <c r="D135" s="149">
        <v>2701298.0249999999</v>
      </c>
      <c r="E135" s="149">
        <v>1901713.8240000003</v>
      </c>
      <c r="F135" s="149">
        <v>3128913.5625</v>
      </c>
      <c r="G135" s="149">
        <v>5887363.7592000002</v>
      </c>
      <c r="H135" s="149">
        <v>9674174.2759199999</v>
      </c>
    </row>
    <row r="136" spans="3:12" x14ac:dyDescent="0.2">
      <c r="C136" t="s">
        <v>628</v>
      </c>
      <c r="D136" s="149">
        <v>1650793.25</v>
      </c>
      <c r="E136" s="149">
        <v>1056507.6800000002</v>
      </c>
      <c r="F136" s="149">
        <v>1633988.0925</v>
      </c>
      <c r="G136" s="149">
        <v>3859494.0993000004</v>
      </c>
      <c r="H136" s="149">
        <v>8061811.8966000006</v>
      </c>
    </row>
    <row r="137" spans="3:12" x14ac:dyDescent="0.2">
      <c r="C137" s="70" t="s">
        <v>141</v>
      </c>
      <c r="D137" s="70">
        <f>SUM(D133:D136)</f>
        <v>13656562.275</v>
      </c>
      <c r="E137" s="70">
        <f>SUM(E133:E136)</f>
        <v>10882029.104</v>
      </c>
      <c r="F137" s="70">
        <f>SUM(F133:F136)</f>
        <v>16119698.805</v>
      </c>
      <c r="G137" s="70">
        <f>SUM(G133:G136)</f>
        <v>26256396.568500001</v>
      </c>
      <c r="H137" s="70">
        <f>SUM(H133:H136)</f>
        <v>42165719.19252</v>
      </c>
    </row>
    <row r="138" spans="3:12" x14ac:dyDescent="0.2"/>
    <row r="139" spans="3:12" x14ac:dyDescent="0.2"/>
    <row r="140" spans="3:12" x14ac:dyDescent="0.2">
      <c r="D140" t="s">
        <v>760</v>
      </c>
      <c r="L140" t="s">
        <v>760</v>
      </c>
    </row>
    <row r="141" spans="3:12" x14ac:dyDescent="0.2"/>
    <row r="142" spans="3:12" x14ac:dyDescent="0.2"/>
    <row r="143" spans="3:12" x14ac:dyDescent="0.2"/>
    <row r="144" spans="3:12" x14ac:dyDescent="0.2"/>
    <row r="145" x14ac:dyDescent="0.2"/>
    <row r="146" x14ac:dyDescent="0.2"/>
    <row r="147" x14ac:dyDescent="0.2"/>
    <row r="148" x14ac:dyDescent="0.2"/>
    <row r="149" x14ac:dyDescent="0.2"/>
    <row r="150" x14ac:dyDescent="0.2"/>
    <row r="151" x14ac:dyDescent="0.2"/>
    <row r="152" x14ac:dyDescent="0.2"/>
    <row r="153" x14ac:dyDescent="0.2"/>
    <row r="154" x14ac:dyDescent="0.2"/>
    <row r="155" x14ac:dyDescent="0.2"/>
    <row r="156" x14ac:dyDescent="0.2"/>
    <row r="157" x14ac:dyDescent="0.2"/>
    <row r="158" x14ac:dyDescent="0.2"/>
    <row r="159" x14ac:dyDescent="0.2"/>
    <row r="160" x14ac:dyDescent="0.2"/>
    <row r="161" x14ac:dyDescent="0.2"/>
    <row r="162" x14ac:dyDescent="0.2"/>
    <row r="163" x14ac:dyDescent="0.2"/>
    <row r="164" x14ac:dyDescent="0.2"/>
    <row r="165" x14ac:dyDescent="0.2"/>
    <row r="166" x14ac:dyDescent="0.2"/>
    <row r="167" x14ac:dyDescent="0.2"/>
    <row r="168" x14ac:dyDescent="0.2"/>
    <row r="169" x14ac:dyDescent="0.2"/>
    <row r="170" x14ac:dyDescent="0.2"/>
    <row r="171" x14ac:dyDescent="0.2"/>
    <row r="172" x14ac:dyDescent="0.2"/>
    <row r="173" x14ac:dyDescent="0.2"/>
    <row r="174" x14ac:dyDescent="0.2"/>
    <row r="175" x14ac:dyDescent="0.2"/>
    <row r="176" x14ac:dyDescent="0.2"/>
    <row r="177" spans="3:8" x14ac:dyDescent="0.2">
      <c r="C177" s="57" t="s">
        <v>666</v>
      </c>
      <c r="D177" s="57"/>
      <c r="E177" s="57"/>
      <c r="F177" s="57"/>
      <c r="G177" s="57"/>
      <c r="H177" s="57"/>
    </row>
    <row r="178" spans="3:8" x14ac:dyDescent="0.2">
      <c r="C178" t="s">
        <v>629</v>
      </c>
    </row>
    <row r="179" spans="3:8" x14ac:dyDescent="0.2"/>
    <row r="180" spans="3:8" x14ac:dyDescent="0.2">
      <c r="C180" s="57" t="s">
        <v>88</v>
      </c>
      <c r="D180" s="57" t="s">
        <v>630</v>
      </c>
      <c r="E180" s="57" t="s">
        <v>631</v>
      </c>
      <c r="F180" s="57" t="s">
        <v>632</v>
      </c>
      <c r="G180" s="57" t="s">
        <v>633</v>
      </c>
    </row>
    <row r="181" spans="3:8" x14ac:dyDescent="0.2">
      <c r="C181" t="s">
        <v>634</v>
      </c>
      <c r="D181" s="150">
        <v>8.8876257540523529</v>
      </c>
      <c r="E181" s="150">
        <v>9.3758515606652253</v>
      </c>
      <c r="F181" s="150">
        <v>5.5172576993812772</v>
      </c>
      <c r="G181" s="150">
        <v>6.2499851704271769</v>
      </c>
    </row>
    <row r="182" spans="3:8" x14ac:dyDescent="0.2">
      <c r="C182" t="s">
        <v>635</v>
      </c>
      <c r="D182" s="150">
        <v>6.893472991227906</v>
      </c>
      <c r="E182" s="150">
        <v>9.91901913398641</v>
      </c>
      <c r="F182" s="150">
        <v>8.0196311987977555</v>
      </c>
      <c r="G182" s="150">
        <v>4.0680314261800232</v>
      </c>
    </row>
    <row r="183" spans="3:8" x14ac:dyDescent="0.2">
      <c r="C183" t="s">
        <v>636</v>
      </c>
      <c r="D183" s="150">
        <v>8.6109337638689567</v>
      </c>
      <c r="E183" s="150">
        <v>5.9601024716679216</v>
      </c>
      <c r="F183" s="150">
        <v>9.0082811181050406</v>
      </c>
      <c r="G183" s="150">
        <v>7.4387354545436324</v>
      </c>
    </row>
    <row r="184" spans="3:8" x14ac:dyDescent="0.2">
      <c r="C184" t="s">
        <v>637</v>
      </c>
      <c r="D184" s="150">
        <v>2.4238552537401894</v>
      </c>
      <c r="E184" s="150">
        <v>0.84550304056984871</v>
      </c>
      <c r="F184" s="150">
        <v>0.26162290186205439</v>
      </c>
      <c r="G184" s="150">
        <v>2.070632041056542</v>
      </c>
    </row>
    <row r="185" spans="3:8" x14ac:dyDescent="0.2">
      <c r="C185" t="s">
        <v>638</v>
      </c>
      <c r="D185" s="150">
        <v>8.6867117576240531</v>
      </c>
      <c r="E185" s="150">
        <v>0.38491630384985737</v>
      </c>
      <c r="F185" s="150">
        <v>11.992669566361402</v>
      </c>
      <c r="G185" s="150">
        <v>8.2135351219687873</v>
      </c>
    </row>
    <row r="186" spans="3:8" x14ac:dyDescent="0.2">
      <c r="C186" t="s">
        <v>639</v>
      </c>
      <c r="D186" s="150">
        <v>3.8609888830863301</v>
      </c>
      <c r="E186" s="150">
        <v>8.0149419520764624</v>
      </c>
      <c r="F186" s="150">
        <v>1.0053081651517983</v>
      </c>
      <c r="G186" s="150">
        <v>1.6105941681661329</v>
      </c>
    </row>
    <row r="187" spans="3:8" x14ac:dyDescent="0.2">
      <c r="C187" t="s">
        <v>640</v>
      </c>
      <c r="D187" s="150">
        <v>1.4348066186844655</v>
      </c>
      <c r="E187" s="150">
        <v>10.248667790189526</v>
      </c>
      <c r="F187" s="150">
        <v>9.6963590010360452</v>
      </c>
      <c r="G187" s="150">
        <v>10.057712938665038</v>
      </c>
    </row>
    <row r="188" spans="3:8" x14ac:dyDescent="0.2">
      <c r="C188" t="s">
        <v>641</v>
      </c>
      <c r="D188" s="150">
        <v>11.761765586295933</v>
      </c>
      <c r="E188" s="150">
        <v>9.3495763628310744</v>
      </c>
      <c r="F188" s="150">
        <v>8.710057108624504</v>
      </c>
      <c r="G188" s="150">
        <v>8.2083750937336752</v>
      </c>
    </row>
    <row r="189" spans="3:8" x14ac:dyDescent="0.2">
      <c r="C189" t="s">
        <v>642</v>
      </c>
      <c r="D189" s="150">
        <v>2.358689184656706</v>
      </c>
      <c r="E189" s="150">
        <v>8.9891378779564128</v>
      </c>
      <c r="F189" s="150">
        <v>7.5202541194877925</v>
      </c>
      <c r="G189" s="150">
        <v>4.4822521193414833</v>
      </c>
    </row>
    <row r="190" spans="3:8" x14ac:dyDescent="0.2">
      <c r="C190" t="s">
        <v>643</v>
      </c>
      <c r="D190" s="150">
        <v>5.7934721027945653</v>
      </c>
      <c r="E190" s="150">
        <v>9.7069218792098688</v>
      </c>
      <c r="F190" s="150">
        <v>7.9107049750562108</v>
      </c>
      <c r="G190" s="150">
        <v>6.5475198129160335</v>
      </c>
    </row>
    <row r="191" spans="3:8" x14ac:dyDescent="0.2">
      <c r="C191" t="s">
        <v>644</v>
      </c>
      <c r="D191" s="150">
        <v>3.5658235629260884</v>
      </c>
      <c r="E191" s="150">
        <v>2.3454090086665502</v>
      </c>
      <c r="F191" s="150">
        <v>9.1769942390247117</v>
      </c>
      <c r="G191" s="150">
        <v>1.3663298796340406</v>
      </c>
    </row>
    <row r="192" spans="3:8" x14ac:dyDescent="0.2">
      <c r="C192" t="s">
        <v>645</v>
      </c>
      <c r="D192" s="150">
        <v>8.4377681791896109</v>
      </c>
      <c r="E192" s="150">
        <v>9.3352846691772591</v>
      </c>
      <c r="F192" s="150">
        <v>9.443622621320797</v>
      </c>
      <c r="G192" s="150">
        <v>4.3755344423964626</v>
      </c>
    </row>
    <row r="193" spans="1:4" x14ac:dyDescent="0.2"/>
    <row r="194" spans="1:4" x14ac:dyDescent="0.2"/>
    <row r="195" spans="1:4" x14ac:dyDescent="0.2">
      <c r="A195" s="14"/>
      <c r="B195" s="14"/>
      <c r="C195" s="14"/>
      <c r="D195" t="s">
        <v>760</v>
      </c>
    </row>
    <row r="196" spans="1:4" x14ac:dyDescent="0.2"/>
    <row r="197" spans="1:4" x14ac:dyDescent="0.2"/>
    <row r="198" spans="1:4" x14ac:dyDescent="0.2"/>
    <row r="199" spans="1:4" x14ac:dyDescent="0.2"/>
    <row r="200" spans="1:4" x14ac:dyDescent="0.2"/>
    <row r="201" spans="1:4" x14ac:dyDescent="0.2"/>
    <row r="202" spans="1:4" x14ac:dyDescent="0.2"/>
    <row r="203" spans="1:4" x14ac:dyDescent="0.2"/>
    <row r="204" spans="1:4" x14ac:dyDescent="0.2"/>
    <row r="205" spans="1:4" x14ac:dyDescent="0.2"/>
    <row r="206" spans="1:4" x14ac:dyDescent="0.2"/>
    <row r="207" spans="1:4" x14ac:dyDescent="0.2"/>
    <row r="208" spans="1:4" x14ac:dyDescent="0.2"/>
    <row r="209" x14ac:dyDescent="0.2"/>
    <row r="210" x14ac:dyDescent="0.2"/>
    <row r="211" x14ac:dyDescent="0.2"/>
    <row r="212" x14ac:dyDescent="0.2"/>
    <row r="213" x14ac:dyDescent="0.2"/>
    <row r="214" x14ac:dyDescent="0.2"/>
    <row r="215" x14ac:dyDescent="0.2"/>
    <row r="216" x14ac:dyDescent="0.2"/>
    <row r="217" x14ac:dyDescent="0.2"/>
    <row r="218" x14ac:dyDescent="0.2"/>
    <row r="219" x14ac:dyDescent="0.2"/>
    <row r="220" x14ac:dyDescent="0.2"/>
    <row r="221" x14ac:dyDescent="0.2"/>
    <row r="222" x14ac:dyDescent="0.2"/>
    <row r="223" x14ac:dyDescent="0.2"/>
    <row r="224" x14ac:dyDescent="0.2"/>
    <row r="225" spans="2:18" x14ac:dyDescent="0.2"/>
    <row r="226" spans="2:18" x14ac:dyDescent="0.2"/>
    <row r="227" spans="2:18" x14ac:dyDescent="0.2"/>
    <row r="228" spans="2:18" x14ac:dyDescent="0.2">
      <c r="B228" s="51" t="s">
        <v>667</v>
      </c>
      <c r="C228" s="51"/>
      <c r="D228" s="51"/>
      <c r="E228" s="51"/>
      <c r="F228" s="51"/>
      <c r="G228" s="51"/>
      <c r="H228" s="51"/>
      <c r="I228" s="51"/>
      <c r="J228" s="51"/>
      <c r="K228" s="51"/>
      <c r="L228" s="51"/>
      <c r="M228" s="51"/>
      <c r="N228" s="51"/>
      <c r="O228" s="51"/>
      <c r="P228" s="51"/>
      <c r="Q228" s="51"/>
      <c r="R228" s="51"/>
    </row>
    <row r="229" spans="2:18" x14ac:dyDescent="0.2"/>
    <row r="230" spans="2:18" x14ac:dyDescent="0.2">
      <c r="D230" s="146" t="s">
        <v>617</v>
      </c>
      <c r="E230" s="146"/>
      <c r="F230" s="68">
        <f t="shared" ref="F230:H230" ca="1" si="0">G230-1</f>
        <v>2015</v>
      </c>
      <c r="G230" s="68">
        <f t="shared" ca="1" si="0"/>
        <v>2016</v>
      </c>
      <c r="H230" s="68">
        <f t="shared" ca="1" si="0"/>
        <v>2017</v>
      </c>
      <c r="I230" s="68">
        <f ca="1">J230-1</f>
        <v>2018</v>
      </c>
      <c r="J230" s="68">
        <f ca="1">K230-1</f>
        <v>2019</v>
      </c>
      <c r="K230" s="68">
        <f ca="1">L230-1</f>
        <v>2020</v>
      </c>
      <c r="L230" s="68">
        <f ca="1">M230-1</f>
        <v>2021</v>
      </c>
      <c r="M230" s="68">
        <f ca="1">YEAR(TODAY())-1</f>
        <v>2022</v>
      </c>
    </row>
    <row r="231" spans="2:18" ht="3" customHeight="1" x14ac:dyDescent="0.2"/>
    <row r="232" spans="2:18" x14ac:dyDescent="0.2">
      <c r="D232" t="s">
        <v>646</v>
      </c>
      <c r="E232" s="19"/>
      <c r="F232" s="147">
        <v>301.89999999999998</v>
      </c>
      <c r="G232" s="147">
        <v>327.5</v>
      </c>
      <c r="H232" s="147">
        <v>344.45020448130867</v>
      </c>
      <c r="I232" s="147">
        <v>361.67271470537412</v>
      </c>
      <c r="J232" s="147">
        <v>376.13962329358912</v>
      </c>
      <c r="K232" s="147">
        <v>391.1852082253327</v>
      </c>
      <c r="L232" s="147">
        <v>406.83261655434603</v>
      </c>
      <c r="M232" s="147">
        <v>420</v>
      </c>
    </row>
    <row r="233" spans="2:18" x14ac:dyDescent="0.2"/>
    <row r="234" spans="2:18" x14ac:dyDescent="0.2">
      <c r="D234" s="45" t="s">
        <v>647</v>
      </c>
      <c r="F234" s="151">
        <v>244.79999999999998</v>
      </c>
      <c r="G234" s="151">
        <v>269.3</v>
      </c>
      <c r="H234" s="151">
        <v>239.2</v>
      </c>
      <c r="I234" s="151">
        <v>289.33817176429926</v>
      </c>
      <c r="J234" s="151">
        <v>272.7012268878521</v>
      </c>
      <c r="K234" s="151">
        <v>322.7277967858995</v>
      </c>
      <c r="L234" s="151">
        <v>325.46609324347679</v>
      </c>
      <c r="M234" s="151">
        <v>315</v>
      </c>
    </row>
    <row r="235" spans="2:18" x14ac:dyDescent="0.2">
      <c r="D235" s="45" t="s">
        <v>622</v>
      </c>
      <c r="F235" s="151">
        <v>31.3</v>
      </c>
      <c r="G235" s="151">
        <v>32.700000000000003</v>
      </c>
      <c r="H235" s="151">
        <v>34.4</v>
      </c>
      <c r="I235" s="151">
        <v>36.890616899948157</v>
      </c>
      <c r="J235" s="151">
        <v>39.133566407465011</v>
      </c>
      <c r="K235" s="151">
        <v>41.51288724503889</v>
      </c>
      <c r="L235" s="151">
        <v>44.252737803211453</v>
      </c>
      <c r="M235" s="151">
        <v>46.827129509999992</v>
      </c>
    </row>
    <row r="236" spans="2:18" x14ac:dyDescent="0.2">
      <c r="D236" s="86" t="s">
        <v>648</v>
      </c>
      <c r="E236" s="152"/>
      <c r="F236" s="152">
        <f>SUM(F234:F235)</f>
        <v>276.09999999999997</v>
      </c>
      <c r="G236" s="152">
        <f t="shared" ref="G236:M236" si="1">SUM(G234:G235)</f>
        <v>302</v>
      </c>
      <c r="H236" s="152">
        <f t="shared" si="1"/>
        <v>273.59999999999997</v>
      </c>
      <c r="I236" s="152">
        <f t="shared" si="1"/>
        <v>326.22878866424742</v>
      </c>
      <c r="J236" s="152">
        <f t="shared" si="1"/>
        <v>311.83479329531713</v>
      </c>
      <c r="K236" s="152">
        <f t="shared" si="1"/>
        <v>364.24068403093838</v>
      </c>
      <c r="L236" s="152">
        <f t="shared" si="1"/>
        <v>369.71883104668825</v>
      </c>
      <c r="M236" s="152">
        <f t="shared" si="1"/>
        <v>361.82712950999996</v>
      </c>
    </row>
    <row r="237" spans="2:18" x14ac:dyDescent="0.2">
      <c r="D237" s="45" t="s">
        <v>649</v>
      </c>
      <c r="F237" s="151">
        <v>-159.9</v>
      </c>
      <c r="G237" s="151">
        <v>-164.6</v>
      </c>
      <c r="H237" s="151">
        <v>-167.9</v>
      </c>
      <c r="I237" s="151">
        <v>-174.6807672369103</v>
      </c>
      <c r="J237" s="151">
        <v>-182.48615788491449</v>
      </c>
      <c r="K237" s="151">
        <v>-190.70981228431728</v>
      </c>
      <c r="L237" s="151">
        <v>-200.35336829508219</v>
      </c>
      <c r="M237" s="151">
        <v>-209.56780061099997</v>
      </c>
    </row>
    <row r="238" spans="2:18" x14ac:dyDescent="0.2">
      <c r="D238" s="85" t="s">
        <v>650</v>
      </c>
      <c r="E238" s="86"/>
      <c r="F238" s="153">
        <f>SUM(F236:F237)</f>
        <v>116.19999999999996</v>
      </c>
      <c r="G238" s="153">
        <f t="shared" ref="G238:M238" si="2">SUM(G236:G237)</f>
        <v>137.4</v>
      </c>
      <c r="H238" s="153">
        <f t="shared" si="2"/>
        <v>105.69999999999996</v>
      </c>
      <c r="I238" s="153">
        <f t="shared" si="2"/>
        <v>151.54802142733712</v>
      </c>
      <c r="J238" s="153">
        <f t="shared" si="2"/>
        <v>129.34863541040264</v>
      </c>
      <c r="K238" s="153">
        <f t="shared" si="2"/>
        <v>173.5308717466211</v>
      </c>
      <c r="L238" s="153">
        <f t="shared" si="2"/>
        <v>169.36546275160606</v>
      </c>
      <c r="M238" s="153">
        <f t="shared" si="2"/>
        <v>152.259328899</v>
      </c>
    </row>
    <row r="239" spans="2:18" x14ac:dyDescent="0.2">
      <c r="D239" s="45" t="s">
        <v>651</v>
      </c>
      <c r="F239" s="151">
        <v>-3.4</v>
      </c>
      <c r="G239" s="151">
        <v>-3.6</v>
      </c>
      <c r="H239" s="151">
        <v>-3.8</v>
      </c>
      <c r="I239" s="151">
        <v>-3.9</v>
      </c>
      <c r="J239" s="151">
        <v>-3.9779999999999998</v>
      </c>
      <c r="K239" s="151">
        <v>-4.0575599999999996</v>
      </c>
      <c r="L239" s="151">
        <v>-4.1589989999999997</v>
      </c>
      <c r="M239" s="151">
        <v>-4.2629739749999995</v>
      </c>
    </row>
    <row r="240" spans="2:18" x14ac:dyDescent="0.2">
      <c r="D240" s="86" t="s">
        <v>81</v>
      </c>
      <c r="E240" s="86"/>
      <c r="F240" s="154">
        <f t="shared" ref="F240:M240" si="3">SUM(F238:F239)</f>
        <v>112.79999999999995</v>
      </c>
      <c r="G240" s="154">
        <f t="shared" si="3"/>
        <v>133.80000000000001</v>
      </c>
      <c r="H240" s="154">
        <f t="shared" si="3"/>
        <v>101.89999999999996</v>
      </c>
      <c r="I240" s="154">
        <f t="shared" si="3"/>
        <v>147.64802142733711</v>
      </c>
      <c r="J240" s="154">
        <f t="shared" si="3"/>
        <v>125.37063541040264</v>
      </c>
      <c r="K240" s="154">
        <f t="shared" si="3"/>
        <v>169.47331174662111</v>
      </c>
      <c r="L240" s="154">
        <f t="shared" si="3"/>
        <v>165.20646375160607</v>
      </c>
      <c r="M240" s="154">
        <f t="shared" si="3"/>
        <v>147.996354924</v>
      </c>
    </row>
    <row r="241" spans="4:13" x14ac:dyDescent="0.2">
      <c r="D241" s="45" t="s">
        <v>652</v>
      </c>
      <c r="F241" s="151">
        <v>-15.4</v>
      </c>
      <c r="G241" s="151">
        <v>-15.5</v>
      </c>
      <c r="H241" s="151">
        <v>-15.8</v>
      </c>
      <c r="I241" s="151">
        <v>-16.174666666666667</v>
      </c>
      <c r="J241" s="151">
        <v>-16.724666666666668</v>
      </c>
      <c r="K241" s="151">
        <v>-17.296333333333333</v>
      </c>
      <c r="L241" s="151">
        <v>-17.876333333333335</v>
      </c>
      <c r="M241" s="151">
        <v>-18.468</v>
      </c>
    </row>
    <row r="242" spans="4:13" x14ac:dyDescent="0.2">
      <c r="D242" s="86" t="s">
        <v>82</v>
      </c>
      <c r="E242" s="86"/>
      <c r="F242" s="154">
        <f>SUM(F240:F241)</f>
        <v>97.399999999999949</v>
      </c>
      <c r="G242" s="154">
        <f t="shared" ref="G242:M242" si="4">SUM(G240:G241)</f>
        <v>118.30000000000001</v>
      </c>
      <c r="H242" s="154">
        <f t="shared" si="4"/>
        <v>86.099999999999966</v>
      </c>
      <c r="I242" s="154">
        <f t="shared" si="4"/>
        <v>131.47335476067045</v>
      </c>
      <c r="J242" s="154">
        <f t="shared" si="4"/>
        <v>108.64596874373598</v>
      </c>
      <c r="K242" s="154">
        <f t="shared" si="4"/>
        <v>152.17697841328777</v>
      </c>
      <c r="L242" s="154">
        <f t="shared" si="4"/>
        <v>147.33013041827274</v>
      </c>
      <c r="M242" s="154">
        <f t="shared" si="4"/>
        <v>129.52835492400001</v>
      </c>
    </row>
    <row r="243" spans="4:13" x14ac:dyDescent="0.2">
      <c r="D243" s="45" t="s">
        <v>653</v>
      </c>
      <c r="F243" s="151">
        <v>-15</v>
      </c>
      <c r="G243" s="151">
        <v>-15</v>
      </c>
      <c r="H243" s="151">
        <v>-14</v>
      </c>
      <c r="I243" s="151">
        <v>-11.241546551729892</v>
      </c>
      <c r="J243" s="151">
        <v>-9.8805026602629322</v>
      </c>
      <c r="K243" s="151">
        <v>-8.3863703856066056</v>
      </c>
      <c r="L243" s="151">
        <v>-6.7331665579099784</v>
      </c>
      <c r="M243" s="151">
        <v>-5.2490446614173587</v>
      </c>
    </row>
    <row r="244" spans="4:13" x14ac:dyDescent="0.2">
      <c r="D244" s="86" t="s">
        <v>654</v>
      </c>
      <c r="E244" s="86"/>
      <c r="F244" s="154">
        <f>SUM(F242:F243)</f>
        <v>82.399999999999949</v>
      </c>
      <c r="G244" s="154">
        <f t="shared" ref="G244:M244" si="5">SUM(G242:G243)</f>
        <v>103.30000000000001</v>
      </c>
      <c r="H244" s="154">
        <f t="shared" si="5"/>
        <v>72.099999999999966</v>
      </c>
      <c r="I244" s="154">
        <f t="shared" si="5"/>
        <v>120.23180820894055</v>
      </c>
      <c r="J244" s="154">
        <f t="shared" si="5"/>
        <v>98.765466083473044</v>
      </c>
      <c r="K244" s="154">
        <f t="shared" si="5"/>
        <v>143.79060802768117</v>
      </c>
      <c r="L244" s="154">
        <f t="shared" si="5"/>
        <v>140.59696386036276</v>
      </c>
      <c r="M244" s="154">
        <f t="shared" si="5"/>
        <v>124.27931026258265</v>
      </c>
    </row>
    <row r="245" spans="4:13" x14ac:dyDescent="0.2">
      <c r="D245" s="45" t="s">
        <v>655</v>
      </c>
      <c r="F245" s="151">
        <v>-1</v>
      </c>
      <c r="G245" s="151">
        <v>-1</v>
      </c>
      <c r="H245" s="151">
        <v>-1</v>
      </c>
      <c r="I245" s="151">
        <v>-1</v>
      </c>
      <c r="J245" s="151">
        <v>-1</v>
      </c>
      <c r="K245" s="151">
        <v>-1</v>
      </c>
      <c r="L245" s="151">
        <v>-1</v>
      </c>
      <c r="M245" s="151">
        <v>-1</v>
      </c>
    </row>
    <row r="246" spans="4:13" x14ac:dyDescent="0.2">
      <c r="D246" s="45" t="s">
        <v>656</v>
      </c>
      <c r="F246" s="151">
        <v>-1</v>
      </c>
      <c r="G246" s="151">
        <v>-1</v>
      </c>
      <c r="H246" s="151">
        <v>-1</v>
      </c>
      <c r="I246" s="151">
        <v>-1</v>
      </c>
      <c r="J246" s="151">
        <v>-1</v>
      </c>
      <c r="K246" s="151">
        <v>-1</v>
      </c>
      <c r="L246" s="151">
        <v>-1</v>
      </c>
      <c r="M246" s="151">
        <v>-1</v>
      </c>
    </row>
    <row r="247" spans="4:13" x14ac:dyDescent="0.2">
      <c r="D247" s="86" t="s">
        <v>657</v>
      </c>
      <c r="E247" s="86"/>
      <c r="F247" s="154">
        <f t="shared" ref="F247:M247" si="6">SUM(F244:F246)</f>
        <v>80.399999999999949</v>
      </c>
      <c r="G247" s="154">
        <f t="shared" si="6"/>
        <v>101.30000000000001</v>
      </c>
      <c r="H247" s="154">
        <f t="shared" si="6"/>
        <v>70.099999999999966</v>
      </c>
      <c r="I247" s="154">
        <f t="shared" si="6"/>
        <v>118.23180820894055</v>
      </c>
      <c r="J247" s="154">
        <f t="shared" si="6"/>
        <v>96.765466083473044</v>
      </c>
      <c r="K247" s="154">
        <f t="shared" si="6"/>
        <v>141.79060802768117</v>
      </c>
      <c r="L247" s="154">
        <f t="shared" si="6"/>
        <v>138.59696386036276</v>
      </c>
      <c r="M247" s="154">
        <f t="shared" si="6"/>
        <v>122.27931026258265</v>
      </c>
    </row>
    <row r="248" spans="4:13" x14ac:dyDescent="0.2"/>
    <row r="249" spans="4:13" x14ac:dyDescent="0.2">
      <c r="D249" t="s">
        <v>658</v>
      </c>
      <c r="E249" t="s">
        <v>659</v>
      </c>
    </row>
    <row r="250" spans="4:13" x14ac:dyDescent="0.2"/>
    <row r="251" spans="4:13" x14ac:dyDescent="0.2"/>
    <row r="252" spans="4:13" x14ac:dyDescent="0.2">
      <c r="D252" t="s">
        <v>760</v>
      </c>
    </row>
    <row r="253" spans="4:13" x14ac:dyDescent="0.2"/>
    <row r="254" spans="4:13" x14ac:dyDescent="0.2"/>
    <row r="255" spans="4:13" x14ac:dyDescent="0.2"/>
    <row r="256" spans="4:13" x14ac:dyDescent="0.2"/>
    <row r="257" x14ac:dyDescent="0.2"/>
    <row r="258" x14ac:dyDescent="0.2"/>
    <row r="259" x14ac:dyDescent="0.2"/>
    <row r="260" x14ac:dyDescent="0.2"/>
    <row r="261" x14ac:dyDescent="0.2"/>
    <row r="262" x14ac:dyDescent="0.2"/>
    <row r="263" x14ac:dyDescent="0.2"/>
    <row r="264" x14ac:dyDescent="0.2"/>
    <row r="265" x14ac:dyDescent="0.2"/>
    <row r="266" x14ac:dyDescent="0.2"/>
    <row r="267" x14ac:dyDescent="0.2"/>
    <row r="268" x14ac:dyDescent="0.2"/>
    <row r="269" x14ac:dyDescent="0.2"/>
    <row r="270" x14ac:dyDescent="0.2"/>
    <row r="271" x14ac:dyDescent="0.2"/>
    <row r="272" x14ac:dyDescent="0.2"/>
    <row r="273" x14ac:dyDescent="0.2"/>
    <row r="274" x14ac:dyDescent="0.2"/>
    <row r="275" x14ac:dyDescent="0.2"/>
    <row r="276" x14ac:dyDescent="0.2"/>
    <row r="277" x14ac:dyDescent="0.2"/>
    <row r="278" x14ac:dyDescent="0.2"/>
    <row r="279" x14ac:dyDescent="0.2"/>
    <row r="280" x14ac:dyDescent="0.2"/>
    <row r="281" x14ac:dyDescent="0.2"/>
    <row r="282" x14ac:dyDescent="0.2"/>
    <row r="283" x14ac:dyDescent="0.2"/>
    <row r="284" x14ac:dyDescent="0.2"/>
    <row r="285" x14ac:dyDescent="0.2"/>
    <row r="286" x14ac:dyDescent="0.2"/>
    <row r="287" x14ac:dyDescent="0.2"/>
    <row r="288" x14ac:dyDescent="0.2"/>
    <row r="289" x14ac:dyDescent="0.2"/>
    <row r="290" x14ac:dyDescent="0.2"/>
    <row r="291" x14ac:dyDescent="0.2"/>
    <row r="292" x14ac:dyDescent="0.2"/>
    <row r="293" x14ac:dyDescent="0.2"/>
    <row r="294" x14ac:dyDescent="0.2"/>
    <row r="295" x14ac:dyDescent="0.2"/>
    <row r="296" x14ac:dyDescent="0.2"/>
    <row r="297" x14ac:dyDescent="0.2"/>
    <row r="298" x14ac:dyDescent="0.2"/>
    <row r="299" x14ac:dyDescent="0.2"/>
    <row r="300" x14ac:dyDescent="0.2"/>
    <row r="301" x14ac:dyDescent="0.2"/>
    <row r="302" x14ac:dyDescent="0.2"/>
    <row r="303" x14ac:dyDescent="0.2"/>
    <row r="304" x14ac:dyDescent="0.2"/>
    <row r="305" x14ac:dyDescent="0.2"/>
    <row r="306" x14ac:dyDescent="0.2"/>
    <row r="307" x14ac:dyDescent="0.2"/>
    <row r="308" x14ac:dyDescent="0.2"/>
    <row r="309" x14ac:dyDescent="0.2"/>
    <row r="310" x14ac:dyDescent="0.2"/>
    <row r="311" x14ac:dyDescent="0.2"/>
    <row r="312" x14ac:dyDescent="0.2"/>
    <row r="313" x14ac:dyDescent="0.2"/>
    <row r="314" x14ac:dyDescent="0.2"/>
    <row r="315" x14ac:dyDescent="0.2"/>
    <row r="316" x14ac:dyDescent="0.2"/>
    <row r="317" x14ac:dyDescent="0.2"/>
    <row r="318" x14ac:dyDescent="0.2"/>
    <row r="319" x14ac:dyDescent="0.2"/>
    <row r="320" x14ac:dyDescent="0.2"/>
    <row r="321" x14ac:dyDescent="0.2"/>
    <row r="322" x14ac:dyDescent="0.2"/>
    <row r="323" x14ac:dyDescent="0.2"/>
    <row r="324" x14ac:dyDescent="0.2"/>
    <row r="325" x14ac:dyDescent="0.2"/>
    <row r="326" x14ac:dyDescent="0.2"/>
    <row r="327" x14ac:dyDescent="0.2"/>
    <row r="328" x14ac:dyDescent="0.2"/>
    <row r="329" x14ac:dyDescent="0.2"/>
    <row r="330" x14ac:dyDescent="0.2"/>
    <row r="331" x14ac:dyDescent="0.2"/>
    <row r="332" x14ac:dyDescent="0.2"/>
    <row r="333" x14ac:dyDescent="0.2"/>
    <row r="334" x14ac:dyDescent="0.2"/>
    <row r="335" x14ac:dyDescent="0.2"/>
    <row r="336" x14ac:dyDescent="0.2"/>
    <row r="337" x14ac:dyDescent="0.2"/>
    <row r="338" x14ac:dyDescent="0.2"/>
    <row r="339" x14ac:dyDescent="0.2"/>
    <row r="340" x14ac:dyDescent="0.2"/>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D2630-28D8-4FDD-A215-4463C576234D}">
  <dimension ref="A1:W340"/>
  <sheetViews>
    <sheetView showGridLines="0" zoomScaleNormal="100" workbookViewId="0"/>
  </sheetViews>
  <sheetFormatPr defaultColWidth="0" defaultRowHeight="10" zeroHeight="1" x14ac:dyDescent="0.2"/>
  <cols>
    <col min="1" max="2" width="2.6640625" customWidth="1"/>
    <col min="3" max="3" width="16.33203125" customWidth="1"/>
    <col min="4" max="4" width="15.44140625" customWidth="1"/>
    <col min="5" max="6" width="12.44140625" bestFit="1" customWidth="1"/>
    <col min="7" max="7" width="13.6640625" bestFit="1" customWidth="1"/>
    <col min="8" max="8" width="12.44140625" bestFit="1" customWidth="1"/>
    <col min="9" max="9" width="12.6640625" customWidth="1"/>
    <col min="10" max="12" width="11.33203125" bestFit="1" customWidth="1"/>
    <col min="13" max="14" width="12.44140625" bestFit="1" customWidth="1"/>
    <col min="15" max="19" width="9.33203125" customWidth="1"/>
    <col min="20" max="16384" width="9.33203125" hidden="1"/>
  </cols>
  <sheetData>
    <row r="1" spans="1:23" ht="16.149999999999999" customHeight="1" x14ac:dyDescent="0.2">
      <c r="A1" s="3" t="s">
        <v>558</v>
      </c>
      <c r="B1" s="3"/>
      <c r="C1" s="3"/>
      <c r="D1" s="3"/>
      <c r="E1" s="3"/>
      <c r="F1" s="3"/>
      <c r="G1" s="3"/>
      <c r="H1" s="3"/>
      <c r="I1" s="3"/>
      <c r="J1" s="3"/>
      <c r="K1" s="3"/>
      <c r="L1" s="3"/>
      <c r="M1" s="3"/>
      <c r="N1" s="3"/>
      <c r="O1" s="3"/>
      <c r="P1" s="3"/>
      <c r="Q1" s="3"/>
      <c r="R1" s="3"/>
    </row>
    <row r="2" spans="1:23" ht="3" customHeight="1" x14ac:dyDescent="0.25">
      <c r="A2" s="5"/>
      <c r="B2" s="5"/>
      <c r="C2" s="5"/>
      <c r="D2" s="5"/>
      <c r="E2" s="5"/>
    </row>
    <row r="3" spans="1:23" ht="12.5" x14ac:dyDescent="0.25">
      <c r="B3" t="s">
        <v>704</v>
      </c>
      <c r="D3" s="5"/>
      <c r="E3" s="5"/>
      <c r="F3" s="5"/>
      <c r="G3" s="5"/>
      <c r="H3" s="5"/>
      <c r="I3" s="5"/>
      <c r="J3" s="5"/>
      <c r="K3" s="5"/>
      <c r="L3" s="5"/>
      <c r="M3" s="5"/>
      <c r="N3" s="5"/>
      <c r="O3" s="5"/>
      <c r="P3" s="5"/>
      <c r="Q3" s="5"/>
      <c r="R3" s="5"/>
      <c r="S3" s="5"/>
      <c r="T3" s="5"/>
      <c r="U3" s="5"/>
      <c r="V3" s="5"/>
      <c r="W3" s="5"/>
    </row>
    <row r="4" spans="1:23" ht="12.5" x14ac:dyDescent="0.25">
      <c r="C4" t="s">
        <v>662</v>
      </c>
      <c r="D4" s="5"/>
      <c r="E4" s="5"/>
      <c r="F4" s="5"/>
      <c r="G4" s="5"/>
      <c r="H4" s="5"/>
      <c r="I4" s="5"/>
      <c r="J4" s="5"/>
      <c r="K4" s="5"/>
      <c r="L4" s="5"/>
      <c r="M4" s="5"/>
      <c r="N4" s="5"/>
      <c r="O4" s="5"/>
      <c r="P4" s="5"/>
      <c r="Q4" s="5"/>
      <c r="R4" s="5"/>
      <c r="S4" s="5"/>
      <c r="T4" s="5"/>
      <c r="U4" s="5"/>
      <c r="V4" s="5"/>
      <c r="W4" s="5"/>
    </row>
    <row r="5" spans="1:23" ht="13" x14ac:dyDescent="0.3">
      <c r="A5" s="4"/>
      <c r="B5" s="4"/>
      <c r="C5" t="s">
        <v>871</v>
      </c>
    </row>
    <row r="6" spans="1:23" x14ac:dyDescent="0.2"/>
    <row r="7" spans="1:23" x14ac:dyDescent="0.2">
      <c r="B7" s="51" t="s">
        <v>660</v>
      </c>
      <c r="C7" s="51"/>
      <c r="D7" s="51"/>
      <c r="E7" s="51"/>
      <c r="F7" s="51"/>
      <c r="G7" s="51"/>
      <c r="H7" s="51"/>
      <c r="I7" s="51"/>
      <c r="J7" s="51"/>
      <c r="K7" s="51"/>
      <c r="L7" s="51"/>
      <c r="M7" s="51"/>
      <c r="N7" s="51"/>
      <c r="O7" s="51"/>
      <c r="P7" s="51"/>
      <c r="Q7" s="51"/>
      <c r="R7" s="51"/>
    </row>
    <row r="8" spans="1:23" ht="3" customHeight="1" x14ac:dyDescent="0.2"/>
    <row r="9" spans="1:23" x14ac:dyDescent="0.2">
      <c r="D9" s="58" t="s">
        <v>617</v>
      </c>
      <c r="E9" s="68">
        <f ca="1">F9-1</f>
        <v>2018</v>
      </c>
      <c r="F9" s="68">
        <f ca="1">G9-1</f>
        <v>2019</v>
      </c>
      <c r="G9" s="68">
        <f ca="1">H9-1</f>
        <v>2020</v>
      </c>
      <c r="H9" s="68">
        <f ca="1">I9-1</f>
        <v>2021</v>
      </c>
      <c r="I9" s="68">
        <f ca="1">YEAR(TODAY())-1</f>
        <v>2022</v>
      </c>
    </row>
    <row r="10" spans="1:23" x14ac:dyDescent="0.2">
      <c r="D10" t="s">
        <v>80</v>
      </c>
      <c r="E10" s="84">
        <v>12005769</v>
      </c>
      <c r="F10" s="84">
        <v>13206346</v>
      </c>
      <c r="G10" s="84">
        <v>17168250</v>
      </c>
      <c r="H10" s="84">
        <v>16481520</v>
      </c>
      <c r="I10" s="84">
        <v>18129672</v>
      </c>
    </row>
    <row r="11" spans="1:23" x14ac:dyDescent="0.2">
      <c r="D11" t="s">
        <v>81</v>
      </c>
      <c r="E11" s="84">
        <v>6603173</v>
      </c>
      <c r="F11" s="84">
        <v>6603173</v>
      </c>
      <c r="G11" s="84">
        <v>8069077</v>
      </c>
      <c r="H11" s="84">
        <v>9724097</v>
      </c>
      <c r="I11" s="84">
        <v>13597254</v>
      </c>
    </row>
    <row r="12" spans="1:23" x14ac:dyDescent="0.2"/>
    <row r="13" spans="1:23" x14ac:dyDescent="0.2"/>
    <row r="14" spans="1:23" x14ac:dyDescent="0.2">
      <c r="D14" s="197" t="s">
        <v>870</v>
      </c>
      <c r="K14" s="197" t="s">
        <v>870</v>
      </c>
    </row>
    <row r="15" spans="1:23" x14ac:dyDescent="0.2"/>
    <row r="16" spans="1:23" x14ac:dyDescent="0.2"/>
    <row r="17" customFormat="1" x14ac:dyDescent="0.2"/>
    <row r="18" customFormat="1" x14ac:dyDescent="0.2"/>
    <row r="19" customFormat="1" x14ac:dyDescent="0.2"/>
    <row r="20" customFormat="1" x14ac:dyDescent="0.2"/>
    <row r="21" customFormat="1" x14ac:dyDescent="0.2"/>
    <row r="22" customFormat="1" x14ac:dyDescent="0.2"/>
    <row r="23" customFormat="1" x14ac:dyDescent="0.2"/>
    <row r="24" customFormat="1" x14ac:dyDescent="0.2"/>
    <row r="25" customFormat="1" x14ac:dyDescent="0.2"/>
    <row r="26" customFormat="1" x14ac:dyDescent="0.2"/>
    <row r="27" customFormat="1" x14ac:dyDescent="0.2"/>
    <row r="28" customFormat="1" x14ac:dyDescent="0.2"/>
    <row r="29" customFormat="1" x14ac:dyDescent="0.2"/>
    <row r="30" customFormat="1" x14ac:dyDescent="0.2"/>
    <row r="31" customFormat="1" x14ac:dyDescent="0.2"/>
    <row r="32" customFormat="1" x14ac:dyDescent="0.2"/>
    <row r="33" customFormat="1" x14ac:dyDescent="0.2"/>
    <row r="34" customFormat="1" x14ac:dyDescent="0.2"/>
    <row r="35" customFormat="1" x14ac:dyDescent="0.2"/>
    <row r="36" customFormat="1" x14ac:dyDescent="0.2"/>
    <row r="37" customFormat="1" x14ac:dyDescent="0.2"/>
    <row r="38" customFormat="1" x14ac:dyDescent="0.2"/>
    <row r="39" customFormat="1" x14ac:dyDescent="0.2"/>
    <row r="40" customFormat="1" x14ac:dyDescent="0.2"/>
    <row r="41" customFormat="1" x14ac:dyDescent="0.2"/>
    <row r="42" customFormat="1" x14ac:dyDescent="0.2"/>
    <row r="43" customFormat="1" x14ac:dyDescent="0.2"/>
    <row r="44" customFormat="1" x14ac:dyDescent="0.2"/>
    <row r="45" customFormat="1" x14ac:dyDescent="0.2"/>
    <row r="46" customFormat="1" x14ac:dyDescent="0.2"/>
    <row r="47" customFormat="1" x14ac:dyDescent="0.2"/>
    <row r="48" customFormat="1" x14ac:dyDescent="0.2"/>
    <row r="49" spans="2:18" x14ac:dyDescent="0.2"/>
    <row r="50" spans="2:18" x14ac:dyDescent="0.2"/>
    <row r="51" spans="2:18" x14ac:dyDescent="0.2"/>
    <row r="52" spans="2:18" x14ac:dyDescent="0.2"/>
    <row r="53" spans="2:18" x14ac:dyDescent="0.2"/>
    <row r="54" spans="2:18" x14ac:dyDescent="0.2"/>
    <row r="55" spans="2:18" x14ac:dyDescent="0.2">
      <c r="B55" s="104" t="s">
        <v>661</v>
      </c>
      <c r="C55" s="104"/>
      <c r="D55" s="104"/>
      <c r="E55" s="104"/>
      <c r="F55" s="104"/>
      <c r="G55" s="104"/>
      <c r="H55" s="104"/>
      <c r="I55" s="104"/>
      <c r="J55" s="104"/>
      <c r="K55" s="104"/>
      <c r="L55" s="104"/>
      <c r="M55" s="104"/>
      <c r="N55" s="104"/>
      <c r="O55" s="104"/>
      <c r="P55" s="104"/>
      <c r="Q55" s="104"/>
      <c r="R55" s="104"/>
    </row>
    <row r="56" spans="2:18" x14ac:dyDescent="0.2"/>
    <row r="57" spans="2:18" x14ac:dyDescent="0.2">
      <c r="C57" s="57" t="s">
        <v>618</v>
      </c>
      <c r="D57" s="57"/>
    </row>
    <row r="58" spans="2:18" x14ac:dyDescent="0.2">
      <c r="C58" s="146" t="s">
        <v>430</v>
      </c>
      <c r="D58" s="146" t="s">
        <v>619</v>
      </c>
    </row>
    <row r="59" spans="2:18" x14ac:dyDescent="0.2">
      <c r="C59" s="37" t="s">
        <v>587</v>
      </c>
      <c r="D59" s="147">
        <v>366.089</v>
      </c>
      <c r="G59" s="197" t="s">
        <v>870</v>
      </c>
      <c r="O59" s="197" t="s">
        <v>870</v>
      </c>
    </row>
    <row r="60" spans="2:18" x14ac:dyDescent="0.2">
      <c r="C60" s="37" t="s">
        <v>588</v>
      </c>
      <c r="D60" s="147">
        <v>183.333</v>
      </c>
      <c r="F60" s="46"/>
    </row>
    <row r="61" spans="2:18" x14ac:dyDescent="0.2">
      <c r="C61" s="37" t="s">
        <v>589</v>
      </c>
      <c r="D61" s="147">
        <v>403.26900000000001</v>
      </c>
      <c r="F61" s="46"/>
    </row>
    <row r="62" spans="2:18" x14ac:dyDescent="0.2">
      <c r="C62" s="37" t="s">
        <v>620</v>
      </c>
      <c r="D62" s="147">
        <v>651.851</v>
      </c>
      <c r="F62" s="46"/>
    </row>
    <row r="63" spans="2:18" x14ac:dyDescent="0.2">
      <c r="C63" s="37" t="s">
        <v>621</v>
      </c>
      <c r="D63" s="147">
        <v>93.701999999999998</v>
      </c>
      <c r="F63" s="46"/>
    </row>
    <row r="64" spans="2:18" x14ac:dyDescent="0.2">
      <c r="C64" s="37" t="s">
        <v>622</v>
      </c>
      <c r="D64" s="147">
        <v>67.430000000000007</v>
      </c>
      <c r="F64" s="46"/>
    </row>
    <row r="65" spans="3:4" x14ac:dyDescent="0.2">
      <c r="C65" s="70" t="s">
        <v>141</v>
      </c>
      <c r="D65" s="148">
        <f>SUM(D59:D64)</f>
        <v>1765.674</v>
      </c>
    </row>
    <row r="66" spans="3:4" x14ac:dyDescent="0.2"/>
    <row r="67" spans="3:4" x14ac:dyDescent="0.2"/>
    <row r="68" spans="3:4" x14ac:dyDescent="0.2"/>
    <row r="69" spans="3:4" x14ac:dyDescent="0.2"/>
    <row r="70" spans="3:4" x14ac:dyDescent="0.2"/>
    <row r="71" spans="3:4" x14ac:dyDescent="0.2"/>
    <row r="72" spans="3:4" x14ac:dyDescent="0.2"/>
    <row r="73" spans="3:4" x14ac:dyDescent="0.2"/>
    <row r="74" spans="3:4" x14ac:dyDescent="0.2"/>
    <row r="75" spans="3:4" x14ac:dyDescent="0.2"/>
    <row r="76" spans="3:4" x14ac:dyDescent="0.2"/>
    <row r="77" spans="3:4" x14ac:dyDescent="0.2"/>
    <row r="78" spans="3:4" x14ac:dyDescent="0.2"/>
    <row r="79" spans="3:4" x14ac:dyDescent="0.2"/>
    <row r="80" spans="3:4" x14ac:dyDescent="0.2"/>
    <row r="81" spans="2:18" x14ac:dyDescent="0.2"/>
    <row r="82" spans="2:18" x14ac:dyDescent="0.2"/>
    <row r="83" spans="2:18" x14ac:dyDescent="0.2"/>
    <row r="84" spans="2:18" x14ac:dyDescent="0.2"/>
    <row r="85" spans="2:18" x14ac:dyDescent="0.2"/>
    <row r="86" spans="2:18" x14ac:dyDescent="0.2"/>
    <row r="87" spans="2:18" x14ac:dyDescent="0.2"/>
    <row r="88" spans="2:18" x14ac:dyDescent="0.2"/>
    <row r="89" spans="2:18" x14ac:dyDescent="0.2"/>
    <row r="90" spans="2:18" x14ac:dyDescent="0.2"/>
    <row r="91" spans="2:18" x14ac:dyDescent="0.2"/>
    <row r="92" spans="2:18" x14ac:dyDescent="0.2"/>
    <row r="93" spans="2:18" x14ac:dyDescent="0.2"/>
    <row r="94" spans="2:18" x14ac:dyDescent="0.2">
      <c r="B94" s="51" t="s">
        <v>663</v>
      </c>
      <c r="C94" s="51"/>
      <c r="D94" s="51"/>
      <c r="E94" s="51"/>
      <c r="F94" s="51"/>
      <c r="G94" s="51"/>
      <c r="H94" s="51"/>
      <c r="I94" s="51"/>
      <c r="J94" s="51"/>
      <c r="K94" s="51"/>
      <c r="L94" s="51"/>
      <c r="M94" s="51"/>
      <c r="N94" s="51"/>
      <c r="O94" s="51"/>
      <c r="P94" s="51"/>
      <c r="Q94" s="51"/>
      <c r="R94" s="51"/>
    </row>
    <row r="95" spans="2:18" x14ac:dyDescent="0.2"/>
    <row r="96" spans="2:18" x14ac:dyDescent="0.2">
      <c r="D96" s="57" t="s">
        <v>623</v>
      </c>
      <c r="E96" s="57"/>
      <c r="F96" s="57"/>
      <c r="G96" s="57"/>
      <c r="H96" s="57"/>
      <c r="I96" s="57"/>
    </row>
    <row r="97" spans="4:9" x14ac:dyDescent="0.2">
      <c r="D97" s="57" t="s">
        <v>624</v>
      </c>
      <c r="E97" s="68">
        <f ca="1">F97-1</f>
        <v>2018</v>
      </c>
      <c r="F97" s="68">
        <f ca="1">G97-1</f>
        <v>2019</v>
      </c>
      <c r="G97" s="68">
        <f ca="1">H97-1</f>
        <v>2020</v>
      </c>
      <c r="H97" s="68">
        <f ca="1">I97-1</f>
        <v>2021</v>
      </c>
      <c r="I97" s="68">
        <f ca="1">YEAR(TODAY())-1</f>
        <v>2022</v>
      </c>
    </row>
    <row r="98" spans="4:9" x14ac:dyDescent="0.2">
      <c r="D98" t="s">
        <v>625</v>
      </c>
      <c r="E98" s="149">
        <v>6002884.5</v>
      </c>
      <c r="F98" s="149">
        <v>5282538.4000000004</v>
      </c>
      <c r="G98" s="149">
        <v>7725712.5</v>
      </c>
      <c r="H98" s="149">
        <v>10383357.6</v>
      </c>
      <c r="I98" s="149">
        <v>13959847.439999999</v>
      </c>
    </row>
    <row r="99" spans="4:9" x14ac:dyDescent="0.2">
      <c r="D99" t="s">
        <v>626</v>
      </c>
      <c r="E99" s="149">
        <v>3301586.5</v>
      </c>
      <c r="F99" s="149">
        <v>2641269.2000000002</v>
      </c>
      <c r="G99" s="149">
        <v>3631084.65</v>
      </c>
      <c r="H99" s="149">
        <v>6126181.1100000003</v>
      </c>
      <c r="I99" s="149">
        <v>10469885.58</v>
      </c>
    </row>
    <row r="100" spans="4:9" x14ac:dyDescent="0.2">
      <c r="D100" t="s">
        <v>627</v>
      </c>
      <c r="E100" s="149">
        <v>2701298.0249999999</v>
      </c>
      <c r="F100" s="149">
        <v>1901713.8240000003</v>
      </c>
      <c r="G100" s="149">
        <v>3128913.5625</v>
      </c>
      <c r="H100" s="149">
        <v>5887363.7592000002</v>
      </c>
      <c r="I100" s="149">
        <v>9674174.2759199999</v>
      </c>
    </row>
    <row r="101" spans="4:9" x14ac:dyDescent="0.2">
      <c r="D101" t="s">
        <v>628</v>
      </c>
      <c r="E101" s="149">
        <v>1650793.25</v>
      </c>
      <c r="F101" s="149">
        <v>1056507.6800000002</v>
      </c>
      <c r="G101" s="149">
        <v>1633988.0925</v>
      </c>
      <c r="H101" s="149">
        <v>3859494.0993000004</v>
      </c>
      <c r="I101" s="149">
        <v>8061811.8966000006</v>
      </c>
    </row>
    <row r="102" spans="4:9" x14ac:dyDescent="0.2">
      <c r="D102" s="70" t="s">
        <v>141</v>
      </c>
      <c r="E102" s="70">
        <f>SUM(E98:E101)</f>
        <v>13656562.275</v>
      </c>
      <c r="F102" s="70">
        <f>SUM(F98:F101)</f>
        <v>10882029.104</v>
      </c>
      <c r="G102" s="70">
        <f>SUM(G98:G101)</f>
        <v>16119698.805</v>
      </c>
      <c r="H102" s="70">
        <f>SUM(H98:H101)</f>
        <v>26256396.568500001</v>
      </c>
      <c r="I102" s="70">
        <f>SUM(I98:I101)</f>
        <v>42165719.19252</v>
      </c>
    </row>
    <row r="103" spans="4:9" x14ac:dyDescent="0.2"/>
    <row r="104" spans="4:9" x14ac:dyDescent="0.2"/>
    <row r="105" spans="4:9" x14ac:dyDescent="0.2">
      <c r="D105" s="197" t="s">
        <v>870</v>
      </c>
    </row>
    <row r="106" spans="4:9" x14ac:dyDescent="0.2"/>
    <row r="107" spans="4:9" x14ac:dyDescent="0.2"/>
    <row r="108" spans="4:9" x14ac:dyDescent="0.2"/>
    <row r="109" spans="4:9" x14ac:dyDescent="0.2"/>
    <row r="110" spans="4:9" x14ac:dyDescent="0.2"/>
    <row r="111" spans="4:9" x14ac:dyDescent="0.2"/>
    <row r="112" spans="4:9" x14ac:dyDescent="0.2"/>
    <row r="113" spans="2:18" x14ac:dyDescent="0.2"/>
    <row r="114" spans="2:18" x14ac:dyDescent="0.2"/>
    <row r="115" spans="2:18" x14ac:dyDescent="0.2"/>
    <row r="116" spans="2:18" x14ac:dyDescent="0.2"/>
    <row r="117" spans="2:18" x14ac:dyDescent="0.2"/>
    <row r="118" spans="2:18" x14ac:dyDescent="0.2"/>
    <row r="119" spans="2:18" x14ac:dyDescent="0.2"/>
    <row r="120" spans="2:18" x14ac:dyDescent="0.2"/>
    <row r="121" spans="2:18" x14ac:dyDescent="0.2"/>
    <row r="122" spans="2:18" x14ac:dyDescent="0.2"/>
    <row r="123" spans="2:18" x14ac:dyDescent="0.2"/>
    <row r="124" spans="2:18" x14ac:dyDescent="0.2"/>
    <row r="125" spans="2:18" x14ac:dyDescent="0.2"/>
    <row r="126" spans="2:18" x14ac:dyDescent="0.2"/>
    <row r="127" spans="2:18" x14ac:dyDescent="0.2">
      <c r="B127" s="51" t="s">
        <v>664</v>
      </c>
      <c r="C127" s="51"/>
      <c r="D127" s="51"/>
      <c r="E127" s="51"/>
      <c r="F127" s="51"/>
      <c r="G127" s="51"/>
      <c r="H127" s="51"/>
      <c r="I127" s="51"/>
      <c r="J127" s="51"/>
      <c r="K127" s="51"/>
      <c r="L127" s="51"/>
      <c r="M127" s="51"/>
      <c r="N127" s="51"/>
      <c r="O127" s="51"/>
      <c r="P127" s="51"/>
      <c r="Q127" s="51"/>
      <c r="R127" s="51"/>
    </row>
    <row r="128" spans="2:18" ht="3" customHeight="1" x14ac:dyDescent="0.2"/>
    <row r="129" spans="3:12" x14ac:dyDescent="0.2">
      <c r="C129" s="57" t="s">
        <v>665</v>
      </c>
      <c r="D129" s="57"/>
      <c r="E129" s="57"/>
      <c r="F129" s="57"/>
      <c r="G129" s="57"/>
      <c r="H129" s="57"/>
      <c r="I129" s="57"/>
    </row>
    <row r="130" spans="3:12" x14ac:dyDescent="0.2">
      <c r="C130" t="s">
        <v>623</v>
      </c>
    </row>
    <row r="131" spans="3:12" x14ac:dyDescent="0.2"/>
    <row r="132" spans="3:12" x14ac:dyDescent="0.2">
      <c r="C132" s="57" t="s">
        <v>624</v>
      </c>
      <c r="D132" s="68">
        <f ca="1">E132-1</f>
        <v>2018</v>
      </c>
      <c r="E132" s="68">
        <f ca="1">F132-1</f>
        <v>2019</v>
      </c>
      <c r="F132" s="68">
        <f ca="1">G132-1</f>
        <v>2020</v>
      </c>
      <c r="G132" s="68">
        <f ca="1">H132-1</f>
        <v>2021</v>
      </c>
      <c r="H132" s="68">
        <f ca="1">YEAR(TODAY())-1</f>
        <v>2022</v>
      </c>
    </row>
    <row r="133" spans="3:12" x14ac:dyDescent="0.2">
      <c r="C133" t="s">
        <v>625</v>
      </c>
      <c r="D133" s="149">
        <v>6002884.5</v>
      </c>
      <c r="E133" s="149">
        <v>5282538.4000000004</v>
      </c>
      <c r="F133" s="149">
        <v>7725712.5</v>
      </c>
      <c r="G133" s="149">
        <v>10383357.6</v>
      </c>
      <c r="H133" s="149">
        <v>13959847.439999999</v>
      </c>
    </row>
    <row r="134" spans="3:12" x14ac:dyDescent="0.2">
      <c r="C134" t="s">
        <v>626</v>
      </c>
      <c r="D134" s="149">
        <v>3301586.5</v>
      </c>
      <c r="E134" s="149">
        <v>2641269.2000000002</v>
      </c>
      <c r="F134" s="149">
        <v>3631084.65</v>
      </c>
      <c r="G134" s="149">
        <v>6126181.1100000003</v>
      </c>
      <c r="H134" s="149">
        <v>10469885.58</v>
      </c>
    </row>
    <row r="135" spans="3:12" x14ac:dyDescent="0.2">
      <c r="C135" t="s">
        <v>627</v>
      </c>
      <c r="D135" s="149">
        <v>2701298.0249999999</v>
      </c>
      <c r="E135" s="149">
        <v>1901713.8240000003</v>
      </c>
      <c r="F135" s="149">
        <v>3128913.5625</v>
      </c>
      <c r="G135" s="149">
        <v>5887363.7592000002</v>
      </c>
      <c r="H135" s="149">
        <v>9674174.2759199999</v>
      </c>
    </row>
    <row r="136" spans="3:12" x14ac:dyDescent="0.2">
      <c r="C136" t="s">
        <v>628</v>
      </c>
      <c r="D136" s="149">
        <v>1650793.25</v>
      </c>
      <c r="E136" s="149">
        <v>1056507.6800000002</v>
      </c>
      <c r="F136" s="149">
        <v>1633988.0925</v>
      </c>
      <c r="G136" s="149">
        <v>3859494.0993000004</v>
      </c>
      <c r="H136" s="149">
        <v>8061811.8966000006</v>
      </c>
    </row>
    <row r="137" spans="3:12" x14ac:dyDescent="0.2">
      <c r="C137" s="70" t="s">
        <v>141</v>
      </c>
      <c r="D137" s="70">
        <f>SUM(D133:D136)</f>
        <v>13656562.275</v>
      </c>
      <c r="E137" s="70">
        <f>SUM(E133:E136)</f>
        <v>10882029.104</v>
      </c>
      <c r="F137" s="70">
        <f>SUM(F133:F136)</f>
        <v>16119698.805</v>
      </c>
      <c r="G137" s="70">
        <f>SUM(G133:G136)</f>
        <v>26256396.568500001</v>
      </c>
      <c r="H137" s="70">
        <f>SUM(H133:H136)</f>
        <v>42165719.19252</v>
      </c>
    </row>
    <row r="138" spans="3:12" x14ac:dyDescent="0.2"/>
    <row r="139" spans="3:12" x14ac:dyDescent="0.2"/>
    <row r="140" spans="3:12" x14ac:dyDescent="0.2">
      <c r="D140" s="197" t="s">
        <v>870</v>
      </c>
      <c r="L140" s="197" t="s">
        <v>870</v>
      </c>
    </row>
    <row r="141" spans="3:12" x14ac:dyDescent="0.2"/>
    <row r="142" spans="3:12" x14ac:dyDescent="0.2"/>
    <row r="143" spans="3:12" x14ac:dyDescent="0.2"/>
    <row r="144" spans="3:12"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spans="3:8" x14ac:dyDescent="0.2">
      <c r="C177" s="57" t="s">
        <v>666</v>
      </c>
      <c r="D177" s="57"/>
      <c r="E177" s="57"/>
      <c r="F177" s="57"/>
      <c r="G177" s="57"/>
      <c r="H177" s="57"/>
    </row>
    <row r="178" spans="3:8" x14ac:dyDescent="0.2">
      <c r="C178" t="s">
        <v>629</v>
      </c>
    </row>
    <row r="179" spans="3:8" x14ac:dyDescent="0.2"/>
    <row r="180" spans="3:8" x14ac:dyDescent="0.2">
      <c r="C180" s="57" t="s">
        <v>88</v>
      </c>
      <c r="D180" s="57" t="s">
        <v>630</v>
      </c>
      <c r="E180" s="57" t="s">
        <v>631</v>
      </c>
      <c r="F180" s="57" t="s">
        <v>632</v>
      </c>
      <c r="G180" s="57" t="s">
        <v>633</v>
      </c>
    </row>
    <row r="181" spans="3:8" x14ac:dyDescent="0.2">
      <c r="C181" t="s">
        <v>634</v>
      </c>
      <c r="D181" s="150">
        <v>8.8876257540523529</v>
      </c>
      <c r="E181" s="150">
        <v>9.3758515606652253</v>
      </c>
      <c r="F181" s="150">
        <v>5.5172576993812772</v>
      </c>
      <c r="G181" s="150">
        <v>6.2499851704271769</v>
      </c>
    </row>
    <row r="182" spans="3:8" x14ac:dyDescent="0.2">
      <c r="C182" t="s">
        <v>635</v>
      </c>
      <c r="D182" s="150">
        <v>6.893472991227906</v>
      </c>
      <c r="E182" s="150">
        <v>9.91901913398641</v>
      </c>
      <c r="F182" s="150">
        <v>8.0196311987977555</v>
      </c>
      <c r="G182" s="150">
        <v>4.0680314261800232</v>
      </c>
    </row>
    <row r="183" spans="3:8" x14ac:dyDescent="0.2">
      <c r="C183" t="s">
        <v>636</v>
      </c>
      <c r="D183" s="150">
        <v>8.6109337638689567</v>
      </c>
      <c r="E183" s="150">
        <v>5.9601024716679216</v>
      </c>
      <c r="F183" s="150">
        <v>9.0082811181050406</v>
      </c>
      <c r="G183" s="150">
        <v>7.4387354545436324</v>
      </c>
    </row>
    <row r="184" spans="3:8" x14ac:dyDescent="0.2">
      <c r="C184" t="s">
        <v>637</v>
      </c>
      <c r="D184" s="150">
        <v>2.4238552537401894</v>
      </c>
      <c r="E184" s="150">
        <v>0.84550304056984871</v>
      </c>
      <c r="F184" s="150">
        <v>0.26162290186205439</v>
      </c>
      <c r="G184" s="150">
        <v>2.070632041056542</v>
      </c>
    </row>
    <row r="185" spans="3:8" x14ac:dyDescent="0.2">
      <c r="C185" t="s">
        <v>638</v>
      </c>
      <c r="D185" s="150">
        <v>8.6867117576240531</v>
      </c>
      <c r="E185" s="150">
        <v>0.38491630384985737</v>
      </c>
      <c r="F185" s="150">
        <v>11.992669566361402</v>
      </c>
      <c r="G185" s="150">
        <v>8.2135351219687873</v>
      </c>
    </row>
    <row r="186" spans="3:8" x14ac:dyDescent="0.2">
      <c r="C186" t="s">
        <v>639</v>
      </c>
      <c r="D186" s="150">
        <v>3.8609888830863301</v>
      </c>
      <c r="E186" s="150">
        <v>8.0149419520764624</v>
      </c>
      <c r="F186" s="150">
        <v>1.0053081651517983</v>
      </c>
      <c r="G186" s="150">
        <v>1.6105941681661329</v>
      </c>
    </row>
    <row r="187" spans="3:8" x14ac:dyDescent="0.2">
      <c r="C187" t="s">
        <v>640</v>
      </c>
      <c r="D187" s="150">
        <v>1.4348066186844655</v>
      </c>
      <c r="E187" s="150">
        <v>10.248667790189526</v>
      </c>
      <c r="F187" s="150">
        <v>9.6963590010360452</v>
      </c>
      <c r="G187" s="150">
        <v>10.057712938665038</v>
      </c>
    </row>
    <row r="188" spans="3:8" x14ac:dyDescent="0.2">
      <c r="C188" t="s">
        <v>641</v>
      </c>
      <c r="D188" s="150">
        <v>11.761765586295933</v>
      </c>
      <c r="E188" s="150">
        <v>9.3495763628310744</v>
      </c>
      <c r="F188" s="150">
        <v>8.710057108624504</v>
      </c>
      <c r="G188" s="150">
        <v>8.2083750937336752</v>
      </c>
    </row>
    <row r="189" spans="3:8" x14ac:dyDescent="0.2">
      <c r="C189" t="s">
        <v>642</v>
      </c>
      <c r="D189" s="150">
        <v>2.358689184656706</v>
      </c>
      <c r="E189" s="150">
        <v>8.9891378779564128</v>
      </c>
      <c r="F189" s="150">
        <v>7.5202541194877925</v>
      </c>
      <c r="G189" s="150">
        <v>4.4822521193414833</v>
      </c>
    </row>
    <row r="190" spans="3:8" x14ac:dyDescent="0.2">
      <c r="C190" t="s">
        <v>643</v>
      </c>
      <c r="D190" s="150">
        <v>5.7934721027945653</v>
      </c>
      <c r="E190" s="150">
        <v>9.7069218792098688</v>
      </c>
      <c r="F190" s="150">
        <v>7.9107049750562108</v>
      </c>
      <c r="G190" s="150">
        <v>6.5475198129160335</v>
      </c>
    </row>
    <row r="191" spans="3:8" x14ac:dyDescent="0.2">
      <c r="C191" t="s">
        <v>644</v>
      </c>
      <c r="D191" s="150">
        <v>3.5658235629260884</v>
      </c>
      <c r="E191" s="150">
        <v>2.3454090086665502</v>
      </c>
      <c r="F191" s="150">
        <v>9.1769942390247117</v>
      </c>
      <c r="G191" s="150">
        <v>1.3663298796340406</v>
      </c>
    </row>
    <row r="192" spans="3:8" x14ac:dyDescent="0.2">
      <c r="C192" t="s">
        <v>645</v>
      </c>
      <c r="D192" s="150">
        <v>8.4377681791896109</v>
      </c>
      <c r="E192" s="150">
        <v>9.3352846691772591</v>
      </c>
      <c r="F192" s="150">
        <v>9.443622621320797</v>
      </c>
      <c r="G192" s="150">
        <v>4.3755344423964626</v>
      </c>
    </row>
    <row r="193" spans="1:4" x14ac:dyDescent="0.2"/>
    <row r="194" spans="1:4" x14ac:dyDescent="0.2"/>
    <row r="195" spans="1:4" x14ac:dyDescent="0.2">
      <c r="A195" s="14"/>
      <c r="B195" s="14"/>
      <c r="C195" s="14"/>
      <c r="D195" s="197" t="s">
        <v>870</v>
      </c>
    </row>
    <row r="196" spans="1:4" x14ac:dyDescent="0.2"/>
    <row r="197" spans="1:4" x14ac:dyDescent="0.2"/>
    <row r="198" spans="1:4" x14ac:dyDescent="0.2"/>
    <row r="199" spans="1:4" x14ac:dyDescent="0.2"/>
    <row r="200" spans="1:4" x14ac:dyDescent="0.2"/>
    <row r="201" spans="1:4" x14ac:dyDescent="0.2"/>
    <row r="202" spans="1:4" x14ac:dyDescent="0.2"/>
    <row r="203" spans="1:4" x14ac:dyDescent="0.2"/>
    <row r="204" spans="1:4" x14ac:dyDescent="0.2"/>
    <row r="205" spans="1:4" x14ac:dyDescent="0.2"/>
    <row r="206" spans="1:4" x14ac:dyDescent="0.2"/>
    <row r="207" spans="1:4" x14ac:dyDescent="0.2"/>
    <row r="208" spans="1:4"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spans="2:18" x14ac:dyDescent="0.2"/>
    <row r="226" spans="2:18" x14ac:dyDescent="0.2"/>
    <row r="227" spans="2:18" x14ac:dyDescent="0.2"/>
    <row r="228" spans="2:18" x14ac:dyDescent="0.2">
      <c r="B228" s="51" t="s">
        <v>667</v>
      </c>
      <c r="C228" s="51"/>
      <c r="D228" s="51"/>
      <c r="E228" s="51"/>
      <c r="F228" s="51"/>
      <c r="G228" s="51"/>
      <c r="H228" s="51"/>
      <c r="I228" s="51"/>
      <c r="J228" s="51"/>
      <c r="K228" s="51"/>
      <c r="L228" s="51"/>
      <c r="M228" s="51"/>
      <c r="N228" s="51"/>
      <c r="O228" s="51"/>
      <c r="P228" s="51"/>
      <c r="Q228" s="51"/>
      <c r="R228" s="51"/>
    </row>
    <row r="229" spans="2:18" x14ac:dyDescent="0.2"/>
    <row r="230" spans="2:18" x14ac:dyDescent="0.2">
      <c r="D230" s="146" t="s">
        <v>617</v>
      </c>
      <c r="E230" s="146"/>
      <c r="F230" s="68">
        <f t="shared" ref="F230:L230" ca="1" si="0">G230-1</f>
        <v>2015</v>
      </c>
      <c r="G230" s="68">
        <f t="shared" ca="1" si="0"/>
        <v>2016</v>
      </c>
      <c r="H230" s="68">
        <f t="shared" ca="1" si="0"/>
        <v>2017</v>
      </c>
      <c r="I230" s="68">
        <f t="shared" ca="1" si="0"/>
        <v>2018</v>
      </c>
      <c r="J230" s="68">
        <f t="shared" ca="1" si="0"/>
        <v>2019</v>
      </c>
      <c r="K230" s="68">
        <f t="shared" ca="1" si="0"/>
        <v>2020</v>
      </c>
      <c r="L230" s="68">
        <f t="shared" ca="1" si="0"/>
        <v>2021</v>
      </c>
      <c r="M230" s="68">
        <f ca="1">YEAR(TODAY())-1</f>
        <v>2022</v>
      </c>
    </row>
    <row r="231" spans="2:18" ht="3" customHeight="1" x14ac:dyDescent="0.2"/>
    <row r="232" spans="2:18" x14ac:dyDescent="0.2">
      <c r="D232" t="s">
        <v>646</v>
      </c>
      <c r="E232" s="19"/>
      <c r="F232" s="147">
        <v>301.89999999999998</v>
      </c>
      <c r="G232" s="147">
        <v>327.5</v>
      </c>
      <c r="H232" s="147">
        <v>344.45020448130867</v>
      </c>
      <c r="I232" s="147">
        <v>361.67271470537412</v>
      </c>
      <c r="J232" s="147">
        <v>376.13962329358912</v>
      </c>
      <c r="K232" s="147">
        <v>391.1852082253327</v>
      </c>
      <c r="L232" s="147">
        <v>406.83261655434603</v>
      </c>
      <c r="M232" s="147">
        <v>420</v>
      </c>
    </row>
    <row r="233" spans="2:18" x14ac:dyDescent="0.2"/>
    <row r="234" spans="2:18" x14ac:dyDescent="0.2">
      <c r="D234" s="45" t="s">
        <v>647</v>
      </c>
      <c r="F234" s="151">
        <v>244.79999999999998</v>
      </c>
      <c r="G234" s="151">
        <v>269.3</v>
      </c>
      <c r="H234" s="151">
        <v>239.2</v>
      </c>
      <c r="I234" s="151">
        <v>289.33817176429926</v>
      </c>
      <c r="J234" s="151">
        <v>272.7012268878521</v>
      </c>
      <c r="K234" s="151">
        <v>322.7277967858995</v>
      </c>
      <c r="L234" s="151">
        <v>325.46609324347679</v>
      </c>
      <c r="M234" s="151">
        <v>315</v>
      </c>
    </row>
    <row r="235" spans="2:18" x14ac:dyDescent="0.2">
      <c r="D235" s="45" t="s">
        <v>622</v>
      </c>
      <c r="F235" s="151">
        <v>31.3</v>
      </c>
      <c r="G235" s="151">
        <v>32.700000000000003</v>
      </c>
      <c r="H235" s="151">
        <v>34.4</v>
      </c>
      <c r="I235" s="151">
        <v>36.890616899948157</v>
      </c>
      <c r="J235" s="151">
        <v>39.133566407465011</v>
      </c>
      <c r="K235" s="151">
        <v>41.51288724503889</v>
      </c>
      <c r="L235" s="151">
        <v>44.252737803211453</v>
      </c>
      <c r="M235" s="151">
        <v>46.827129509999992</v>
      </c>
    </row>
    <row r="236" spans="2:18" x14ac:dyDescent="0.2">
      <c r="D236" s="86" t="s">
        <v>648</v>
      </c>
      <c r="E236" s="152"/>
      <c r="F236" s="152">
        <f t="shared" ref="F236:M236" si="1">SUM(F234:F235)</f>
        <v>276.09999999999997</v>
      </c>
      <c r="G236" s="152">
        <f t="shared" si="1"/>
        <v>302</v>
      </c>
      <c r="H236" s="152">
        <f t="shared" si="1"/>
        <v>273.59999999999997</v>
      </c>
      <c r="I236" s="152">
        <f t="shared" si="1"/>
        <v>326.22878866424742</v>
      </c>
      <c r="J236" s="152">
        <f t="shared" si="1"/>
        <v>311.83479329531713</v>
      </c>
      <c r="K236" s="152">
        <f t="shared" si="1"/>
        <v>364.24068403093838</v>
      </c>
      <c r="L236" s="152">
        <f t="shared" si="1"/>
        <v>369.71883104668825</v>
      </c>
      <c r="M236" s="152">
        <f t="shared" si="1"/>
        <v>361.82712950999996</v>
      </c>
    </row>
    <row r="237" spans="2:18" x14ac:dyDescent="0.2">
      <c r="D237" s="45" t="s">
        <v>649</v>
      </c>
      <c r="F237" s="151">
        <v>-159.9</v>
      </c>
      <c r="G237" s="151">
        <v>-164.6</v>
      </c>
      <c r="H237" s="151">
        <v>-167.9</v>
      </c>
      <c r="I237" s="151">
        <v>-174.6807672369103</v>
      </c>
      <c r="J237" s="151">
        <v>-182.48615788491449</v>
      </c>
      <c r="K237" s="151">
        <v>-190.70981228431728</v>
      </c>
      <c r="L237" s="151">
        <v>-200.35336829508219</v>
      </c>
      <c r="M237" s="151">
        <v>-209.56780061099997</v>
      </c>
    </row>
    <row r="238" spans="2:18" x14ac:dyDescent="0.2">
      <c r="D238" s="85" t="s">
        <v>650</v>
      </c>
      <c r="E238" s="86"/>
      <c r="F238" s="153">
        <f t="shared" ref="F238:M238" si="2">SUM(F236:F237)</f>
        <v>116.19999999999996</v>
      </c>
      <c r="G238" s="153">
        <f t="shared" si="2"/>
        <v>137.4</v>
      </c>
      <c r="H238" s="153">
        <f t="shared" si="2"/>
        <v>105.69999999999996</v>
      </c>
      <c r="I238" s="153">
        <f t="shared" si="2"/>
        <v>151.54802142733712</v>
      </c>
      <c r="J238" s="153">
        <f t="shared" si="2"/>
        <v>129.34863541040264</v>
      </c>
      <c r="K238" s="153">
        <f t="shared" si="2"/>
        <v>173.5308717466211</v>
      </c>
      <c r="L238" s="153">
        <f t="shared" si="2"/>
        <v>169.36546275160606</v>
      </c>
      <c r="M238" s="153">
        <f t="shared" si="2"/>
        <v>152.259328899</v>
      </c>
    </row>
    <row r="239" spans="2:18" x14ac:dyDescent="0.2">
      <c r="D239" s="45" t="s">
        <v>651</v>
      </c>
      <c r="F239" s="151">
        <v>-3.4</v>
      </c>
      <c r="G239" s="151">
        <v>-3.6</v>
      </c>
      <c r="H239" s="151">
        <v>-3.8</v>
      </c>
      <c r="I239" s="151">
        <v>-3.9</v>
      </c>
      <c r="J239" s="151">
        <v>-3.9779999999999998</v>
      </c>
      <c r="K239" s="151">
        <v>-4.0575599999999996</v>
      </c>
      <c r="L239" s="151">
        <v>-4.1589989999999997</v>
      </c>
      <c r="M239" s="151">
        <v>-4.2629739749999995</v>
      </c>
    </row>
    <row r="240" spans="2:18" x14ac:dyDescent="0.2">
      <c r="D240" s="86" t="s">
        <v>81</v>
      </c>
      <c r="E240" s="86"/>
      <c r="F240" s="154">
        <f t="shared" ref="F240:M240" si="3">SUM(F238:F239)</f>
        <v>112.79999999999995</v>
      </c>
      <c r="G240" s="154">
        <f t="shared" si="3"/>
        <v>133.80000000000001</v>
      </c>
      <c r="H240" s="154">
        <f t="shared" si="3"/>
        <v>101.89999999999996</v>
      </c>
      <c r="I240" s="154">
        <f t="shared" si="3"/>
        <v>147.64802142733711</v>
      </c>
      <c r="J240" s="154">
        <f t="shared" si="3"/>
        <v>125.37063541040264</v>
      </c>
      <c r="K240" s="154">
        <f t="shared" si="3"/>
        <v>169.47331174662111</v>
      </c>
      <c r="L240" s="154">
        <f t="shared" si="3"/>
        <v>165.20646375160607</v>
      </c>
      <c r="M240" s="154">
        <f t="shared" si="3"/>
        <v>147.996354924</v>
      </c>
    </row>
    <row r="241" spans="4:13" x14ac:dyDescent="0.2">
      <c r="D241" s="45" t="s">
        <v>652</v>
      </c>
      <c r="F241" s="151">
        <v>-15.4</v>
      </c>
      <c r="G241" s="151">
        <v>-15.5</v>
      </c>
      <c r="H241" s="151">
        <v>-15.8</v>
      </c>
      <c r="I241" s="151">
        <v>-16.174666666666667</v>
      </c>
      <c r="J241" s="151">
        <v>-16.724666666666668</v>
      </c>
      <c r="K241" s="151">
        <v>-17.296333333333333</v>
      </c>
      <c r="L241" s="151">
        <v>-17.876333333333335</v>
      </c>
      <c r="M241" s="151">
        <v>-18.468</v>
      </c>
    </row>
    <row r="242" spans="4:13" x14ac:dyDescent="0.2">
      <c r="D242" s="86" t="s">
        <v>82</v>
      </c>
      <c r="E242" s="86"/>
      <c r="F242" s="154">
        <f t="shared" ref="F242:M242" si="4">SUM(F240:F241)</f>
        <v>97.399999999999949</v>
      </c>
      <c r="G242" s="154">
        <f t="shared" si="4"/>
        <v>118.30000000000001</v>
      </c>
      <c r="H242" s="154">
        <f t="shared" si="4"/>
        <v>86.099999999999966</v>
      </c>
      <c r="I242" s="154">
        <f t="shared" si="4"/>
        <v>131.47335476067045</v>
      </c>
      <c r="J242" s="154">
        <f t="shared" si="4"/>
        <v>108.64596874373598</v>
      </c>
      <c r="K242" s="154">
        <f t="shared" si="4"/>
        <v>152.17697841328777</v>
      </c>
      <c r="L242" s="154">
        <f t="shared" si="4"/>
        <v>147.33013041827274</v>
      </c>
      <c r="M242" s="154">
        <f t="shared" si="4"/>
        <v>129.52835492400001</v>
      </c>
    </row>
    <row r="243" spans="4:13" x14ac:dyDescent="0.2">
      <c r="D243" s="45" t="s">
        <v>653</v>
      </c>
      <c r="F243" s="151">
        <v>-15</v>
      </c>
      <c r="G243" s="151">
        <v>-15</v>
      </c>
      <c r="H243" s="151">
        <v>-14</v>
      </c>
      <c r="I243" s="151">
        <v>-11.241546551729892</v>
      </c>
      <c r="J243" s="151">
        <v>-9.8805026602629322</v>
      </c>
      <c r="K243" s="151">
        <v>-8.3863703856066056</v>
      </c>
      <c r="L243" s="151">
        <v>-6.7331665579099784</v>
      </c>
      <c r="M243" s="151">
        <v>-5.2490446614173587</v>
      </c>
    </row>
    <row r="244" spans="4:13" x14ac:dyDescent="0.2">
      <c r="D244" s="86" t="s">
        <v>654</v>
      </c>
      <c r="E244" s="86"/>
      <c r="F244" s="154">
        <f t="shared" ref="F244:M244" si="5">SUM(F242:F243)</f>
        <v>82.399999999999949</v>
      </c>
      <c r="G244" s="154">
        <f t="shared" si="5"/>
        <v>103.30000000000001</v>
      </c>
      <c r="H244" s="154">
        <f t="shared" si="5"/>
        <v>72.099999999999966</v>
      </c>
      <c r="I244" s="154">
        <f t="shared" si="5"/>
        <v>120.23180820894055</v>
      </c>
      <c r="J244" s="154">
        <f t="shared" si="5"/>
        <v>98.765466083473044</v>
      </c>
      <c r="K244" s="154">
        <f t="shared" si="5"/>
        <v>143.79060802768117</v>
      </c>
      <c r="L244" s="154">
        <f t="shared" si="5"/>
        <v>140.59696386036276</v>
      </c>
      <c r="M244" s="154">
        <f t="shared" si="5"/>
        <v>124.27931026258265</v>
      </c>
    </row>
    <row r="245" spans="4:13" x14ac:dyDescent="0.2">
      <c r="D245" s="45" t="s">
        <v>655</v>
      </c>
      <c r="F245" s="151">
        <v>-1</v>
      </c>
      <c r="G245" s="151">
        <v>-1</v>
      </c>
      <c r="H245" s="151">
        <v>-1</v>
      </c>
      <c r="I245" s="151">
        <v>-1</v>
      </c>
      <c r="J245" s="151">
        <v>-1</v>
      </c>
      <c r="K245" s="151">
        <v>-1</v>
      </c>
      <c r="L245" s="151">
        <v>-1</v>
      </c>
      <c r="M245" s="151">
        <v>-1</v>
      </c>
    </row>
    <row r="246" spans="4:13" x14ac:dyDescent="0.2">
      <c r="D246" s="45" t="s">
        <v>656</v>
      </c>
      <c r="F246" s="151">
        <v>-1</v>
      </c>
      <c r="G246" s="151">
        <v>-1</v>
      </c>
      <c r="H246" s="151">
        <v>-1</v>
      </c>
      <c r="I246" s="151">
        <v>-1</v>
      </c>
      <c r="J246" s="151">
        <v>-1</v>
      </c>
      <c r="K246" s="151">
        <v>-1</v>
      </c>
      <c r="L246" s="151">
        <v>-1</v>
      </c>
      <c r="M246" s="151">
        <v>-1</v>
      </c>
    </row>
    <row r="247" spans="4:13" x14ac:dyDescent="0.2">
      <c r="D247" s="86" t="s">
        <v>657</v>
      </c>
      <c r="E247" s="86"/>
      <c r="F247" s="154">
        <f t="shared" ref="F247:M247" si="6">SUM(F244:F246)</f>
        <v>80.399999999999949</v>
      </c>
      <c r="G247" s="154">
        <f t="shared" si="6"/>
        <v>101.30000000000001</v>
      </c>
      <c r="H247" s="154">
        <f t="shared" si="6"/>
        <v>70.099999999999966</v>
      </c>
      <c r="I247" s="154">
        <f t="shared" si="6"/>
        <v>118.23180820894055</v>
      </c>
      <c r="J247" s="154">
        <f t="shared" si="6"/>
        <v>96.765466083473044</v>
      </c>
      <c r="K247" s="154">
        <f t="shared" si="6"/>
        <v>141.79060802768117</v>
      </c>
      <c r="L247" s="154">
        <f t="shared" si="6"/>
        <v>138.59696386036276</v>
      </c>
      <c r="M247" s="154">
        <f t="shared" si="6"/>
        <v>122.27931026258265</v>
      </c>
    </row>
    <row r="248" spans="4:13" x14ac:dyDescent="0.2"/>
    <row r="249" spans="4:13" x14ac:dyDescent="0.2">
      <c r="D249" t="s">
        <v>658</v>
      </c>
      <c r="E249" t="s">
        <v>659</v>
      </c>
    </row>
    <row r="250" spans="4:13" x14ac:dyDescent="0.2"/>
    <row r="251" spans="4:13" x14ac:dyDescent="0.2"/>
    <row r="252" spans="4:13" x14ac:dyDescent="0.2">
      <c r="D252" s="197" t="s">
        <v>870</v>
      </c>
    </row>
    <row r="253" spans="4:13" x14ac:dyDescent="0.2"/>
    <row r="254" spans="4:13" x14ac:dyDescent="0.2"/>
    <row r="255" spans="4:13" x14ac:dyDescent="0.2"/>
    <row r="256" spans="4:13"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42293-8169-486B-8BA0-675B3135B8B5}">
  <dimension ref="A1:V100"/>
  <sheetViews>
    <sheetView showGridLines="0" zoomScaleNormal="100" workbookViewId="0">
      <selection activeCell="G91" sqref="A91:XFD1048576"/>
    </sheetView>
  </sheetViews>
  <sheetFormatPr defaultColWidth="0" defaultRowHeight="10.15" customHeight="1" zeroHeight="1" x14ac:dyDescent="0.2"/>
  <cols>
    <col min="1" max="3" width="2.6640625" customWidth="1"/>
    <col min="4" max="16" width="9.21875" customWidth="1"/>
    <col min="17" max="22" width="9.21875" hidden="1" customWidth="1"/>
  </cols>
  <sheetData>
    <row r="1" spans="1:16" ht="16.5" customHeight="1" x14ac:dyDescent="0.2">
      <c r="A1" s="139" t="s">
        <v>705</v>
      </c>
      <c r="B1" s="139"/>
      <c r="C1" s="139"/>
      <c r="D1" s="139"/>
      <c r="E1" s="139"/>
      <c r="F1" s="139"/>
      <c r="G1" s="139"/>
      <c r="H1" s="139"/>
      <c r="I1" s="139"/>
      <c r="J1" s="139"/>
      <c r="K1" s="139"/>
      <c r="L1" s="139"/>
      <c r="M1" s="139"/>
      <c r="N1" s="139"/>
      <c r="O1" s="139"/>
      <c r="P1" s="35"/>
    </row>
    <row r="2" spans="1:16" ht="3" customHeight="1" x14ac:dyDescent="0.2"/>
    <row r="3" spans="1:16" ht="13.15" customHeight="1" x14ac:dyDescent="0.2">
      <c r="B3" t="s">
        <v>677</v>
      </c>
    </row>
    <row r="4" spans="1:16" ht="3" customHeight="1" x14ac:dyDescent="0.2"/>
    <row r="5" spans="1:16" ht="12.75" customHeight="1" x14ac:dyDescent="0.2">
      <c r="B5" s="104" t="s">
        <v>675</v>
      </c>
      <c r="C5" s="104"/>
      <c r="D5" s="104"/>
      <c r="E5" s="104"/>
      <c r="F5" s="104"/>
      <c r="G5" s="104"/>
      <c r="H5" s="104"/>
      <c r="I5" s="104"/>
      <c r="J5" s="104"/>
      <c r="K5" s="104"/>
      <c r="L5" s="104"/>
      <c r="M5" s="104"/>
      <c r="N5" s="104"/>
      <c r="O5" s="104"/>
    </row>
    <row r="6" spans="1:16" ht="3" customHeight="1" x14ac:dyDescent="0.2"/>
    <row r="7" spans="1:16" ht="10" x14ac:dyDescent="0.2">
      <c r="C7" t="s">
        <v>770</v>
      </c>
    </row>
    <row r="8" spans="1:16" ht="10.25" customHeight="1" x14ac:dyDescent="0.2"/>
    <row r="9" spans="1:16" ht="13.15" customHeight="1" x14ac:dyDescent="0.2">
      <c r="C9" s="142" t="s">
        <v>668</v>
      </c>
      <c r="D9" s="142"/>
      <c r="E9" s="142"/>
      <c r="F9" s="142"/>
      <c r="H9" s="141" t="s">
        <v>669</v>
      </c>
      <c r="I9" s="141"/>
      <c r="J9" s="141"/>
      <c r="K9" s="141"/>
      <c r="L9" s="141"/>
      <c r="M9" s="141"/>
      <c r="N9" s="141"/>
      <c r="O9" s="141"/>
    </row>
    <row r="10" spans="1:16" ht="3" customHeight="1" x14ac:dyDescent="0.2"/>
    <row r="11" spans="1:16" ht="10.15" customHeight="1" x14ac:dyDescent="0.2">
      <c r="C11" t="s">
        <v>670</v>
      </c>
      <c r="F11" s="109">
        <v>0.5</v>
      </c>
      <c r="H11" t="s">
        <v>671</v>
      </c>
      <c r="K11" s="140">
        <v>4</v>
      </c>
      <c r="L11" s="190">
        <f>K11+$F$11</f>
        <v>4.5</v>
      </c>
      <c r="M11" s="190">
        <f t="shared" ref="M11:O11" si="0">L11+$F$11</f>
        <v>5</v>
      </c>
      <c r="N11" s="190">
        <f t="shared" si="0"/>
        <v>5.5</v>
      </c>
      <c r="O11" s="190">
        <f t="shared" si="0"/>
        <v>6</v>
      </c>
    </row>
    <row r="12" spans="1:16" ht="10.15" customHeight="1" x14ac:dyDescent="0.2">
      <c r="H12" t="s">
        <v>672</v>
      </c>
      <c r="K12" s="173">
        <f>K11*$F$14</f>
        <v>400</v>
      </c>
      <c r="L12" s="173">
        <f t="shared" ref="L12:O12" si="1">L11*$F$14</f>
        <v>450</v>
      </c>
      <c r="M12" s="173">
        <f t="shared" si="1"/>
        <v>500</v>
      </c>
      <c r="N12" s="173">
        <f t="shared" si="1"/>
        <v>550</v>
      </c>
      <c r="O12" s="173">
        <f t="shared" si="1"/>
        <v>600</v>
      </c>
    </row>
    <row r="13" spans="1:16" ht="10.15" customHeight="1" x14ac:dyDescent="0.2">
      <c r="C13" t="s">
        <v>673</v>
      </c>
    </row>
    <row r="14" spans="1:16" ht="10.15" customHeight="1" x14ac:dyDescent="0.2">
      <c r="C14" t="s">
        <v>81</v>
      </c>
      <c r="F14" s="84">
        <v>100</v>
      </c>
    </row>
    <row r="15" spans="1:16" ht="10.15" customHeight="1" x14ac:dyDescent="0.2">
      <c r="C15" t="s">
        <v>671</v>
      </c>
      <c r="F15" s="109">
        <v>5</v>
      </c>
    </row>
    <row r="16" spans="1:16" ht="10.15" customHeight="1" x14ac:dyDescent="0.2">
      <c r="C16" s="70" t="s">
        <v>672</v>
      </c>
      <c r="D16" s="70"/>
      <c r="E16" s="70"/>
      <c r="F16" s="189">
        <f>F14*F15</f>
        <v>500</v>
      </c>
    </row>
    <row r="17" spans="2:15" ht="10.15" customHeight="1" x14ac:dyDescent="0.2"/>
    <row r="18" spans="2:15" ht="13.15" customHeight="1" x14ac:dyDescent="0.2">
      <c r="C18" t="s">
        <v>678</v>
      </c>
    </row>
    <row r="19" spans="2:15" ht="10" x14ac:dyDescent="0.2"/>
    <row r="20" spans="2:15" ht="13.15" customHeight="1" x14ac:dyDescent="0.2">
      <c r="G20" s="35"/>
      <c r="H20" s="141" t="s">
        <v>669</v>
      </c>
      <c r="I20" s="141"/>
      <c r="J20" s="141"/>
      <c r="K20" s="141"/>
      <c r="L20" s="141"/>
      <c r="M20" s="141"/>
      <c r="N20" s="141"/>
      <c r="O20" s="141"/>
    </row>
    <row r="21" spans="2:15" ht="3" customHeight="1" x14ac:dyDescent="0.2"/>
    <row r="22" spans="2:15" ht="10.15" customHeight="1" x14ac:dyDescent="0.2">
      <c r="H22" t="s">
        <v>671</v>
      </c>
      <c r="K22" s="190">
        <f>L22-$F$11</f>
        <v>4</v>
      </c>
      <c r="L22" s="190">
        <f>M22-$F$11</f>
        <v>4.5</v>
      </c>
      <c r="M22" s="140">
        <v>5</v>
      </c>
      <c r="N22" s="190">
        <f>M22+$F$11</f>
        <v>5.5</v>
      </c>
      <c r="O22" s="190">
        <f>N22+$F$11</f>
        <v>6</v>
      </c>
    </row>
    <row r="23" spans="2:15" ht="10.15" customHeight="1" x14ac:dyDescent="0.2">
      <c r="H23" t="s">
        <v>672</v>
      </c>
      <c r="J23" s="159">
        <f>F16</f>
        <v>500</v>
      </c>
      <c r="K23" s="173">
        <f t="dataTable" ref="K23:O23" dt2D="0" dtr="1" r1="F15"/>
        <v>400</v>
      </c>
      <c r="L23" s="191">
        <v>450</v>
      </c>
      <c r="M23" s="191">
        <v>500</v>
      </c>
      <c r="N23" s="191">
        <v>550</v>
      </c>
      <c r="O23" s="191">
        <v>600</v>
      </c>
    </row>
    <row r="24" spans="2:15" ht="10.15" customHeight="1" x14ac:dyDescent="0.2"/>
    <row r="25" spans="2:15" ht="10.15" customHeight="1" x14ac:dyDescent="0.2"/>
    <row r="26" spans="2:15" ht="10.15" customHeight="1" x14ac:dyDescent="0.2"/>
    <row r="27" spans="2:15" ht="13.15" customHeight="1" x14ac:dyDescent="0.2">
      <c r="B27" s="104" t="s">
        <v>676</v>
      </c>
      <c r="C27" s="104"/>
      <c r="D27" s="104"/>
      <c r="E27" s="104"/>
      <c r="F27" s="104"/>
      <c r="G27" s="104"/>
      <c r="H27" s="104"/>
      <c r="I27" s="104"/>
      <c r="J27" s="104"/>
      <c r="K27" s="104"/>
      <c r="L27" s="104"/>
      <c r="M27" s="104"/>
      <c r="N27" s="104"/>
      <c r="O27" s="104"/>
    </row>
    <row r="28" spans="2:15" ht="3" customHeight="1" x14ac:dyDescent="0.2"/>
    <row r="29" spans="2:15" ht="10" x14ac:dyDescent="0.2">
      <c r="C29" t="s">
        <v>770</v>
      </c>
    </row>
    <row r="30" spans="2:15" ht="10" x14ac:dyDescent="0.2"/>
    <row r="31" spans="2:15" ht="13.15" customHeight="1" x14ac:dyDescent="0.2">
      <c r="C31" s="141" t="s">
        <v>668</v>
      </c>
      <c r="D31" s="141"/>
      <c r="E31" s="141"/>
      <c r="F31" s="141"/>
      <c r="H31" s="141" t="s">
        <v>669</v>
      </c>
      <c r="I31" s="141"/>
      <c r="J31" s="141"/>
      <c r="K31" s="141"/>
      <c r="L31" s="141"/>
      <c r="M31" s="141"/>
      <c r="N31" s="141"/>
      <c r="O31" s="136"/>
    </row>
    <row r="32" spans="2:15" ht="3" customHeight="1" x14ac:dyDescent="0.2"/>
    <row r="33" spans="3:15" ht="10.15" customHeight="1" x14ac:dyDescent="0.2">
      <c r="C33" t="s">
        <v>670</v>
      </c>
      <c r="F33" s="109">
        <v>0.5</v>
      </c>
      <c r="I33" s="143" t="str">
        <f>C38</f>
        <v>EBITDA</v>
      </c>
      <c r="J33" s="145"/>
      <c r="K33" s="145"/>
      <c r="L33" s="145"/>
      <c r="M33" s="145"/>
      <c r="N33" s="145" t="str">
        <f>C39</f>
        <v>EBITDA Multiple</v>
      </c>
    </row>
    <row r="34" spans="3:15" ht="10.15" customHeight="1" x14ac:dyDescent="0.2">
      <c r="C34" t="s">
        <v>674</v>
      </c>
      <c r="F34" s="84">
        <v>5</v>
      </c>
      <c r="J34" s="190">
        <f>K34-$F$33</f>
        <v>4</v>
      </c>
      <c r="K34" s="190">
        <f>L34-$F$33</f>
        <v>4.5</v>
      </c>
      <c r="L34" s="192">
        <v>5</v>
      </c>
      <c r="M34" s="190">
        <f>L34+$F$33</f>
        <v>5.5</v>
      </c>
      <c r="N34" s="190">
        <f>M34+$F$33</f>
        <v>6</v>
      </c>
    </row>
    <row r="35" spans="3:15" ht="10.15" customHeight="1" x14ac:dyDescent="0.2">
      <c r="I35" s="194">
        <f>I36-$F$34</f>
        <v>90</v>
      </c>
      <c r="J35" s="193">
        <f>J$34*$I35</f>
        <v>360</v>
      </c>
      <c r="K35" s="193">
        <f t="shared" ref="K35:N39" si="2">K$34*$I35</f>
        <v>405</v>
      </c>
      <c r="L35" s="193">
        <f t="shared" si="2"/>
        <v>450</v>
      </c>
      <c r="M35" s="193">
        <f t="shared" si="2"/>
        <v>495</v>
      </c>
      <c r="N35" s="193">
        <f t="shared" si="2"/>
        <v>540</v>
      </c>
    </row>
    <row r="36" spans="3:15" ht="10.15" customHeight="1" x14ac:dyDescent="0.2">
      <c r="I36" s="194">
        <f>I37-$F$34</f>
        <v>95</v>
      </c>
      <c r="J36" s="193">
        <f t="shared" ref="J36:J39" si="3">J$34*$I36</f>
        <v>380</v>
      </c>
      <c r="K36" s="193">
        <f t="shared" si="2"/>
        <v>427.5</v>
      </c>
      <c r="L36" s="193">
        <f t="shared" si="2"/>
        <v>475</v>
      </c>
      <c r="M36" s="193">
        <f t="shared" si="2"/>
        <v>522.5</v>
      </c>
      <c r="N36" s="193">
        <f t="shared" si="2"/>
        <v>570</v>
      </c>
    </row>
    <row r="37" spans="3:15" ht="10.15" customHeight="1" x14ac:dyDescent="0.2">
      <c r="C37" t="s">
        <v>673</v>
      </c>
      <c r="I37" s="195">
        <v>100</v>
      </c>
      <c r="J37" s="193">
        <f t="shared" si="3"/>
        <v>400</v>
      </c>
      <c r="K37" s="193">
        <f t="shared" si="2"/>
        <v>450</v>
      </c>
      <c r="L37" s="193">
        <f t="shared" si="2"/>
        <v>500</v>
      </c>
      <c r="M37" s="193">
        <f t="shared" si="2"/>
        <v>550</v>
      </c>
      <c r="N37" s="193">
        <f t="shared" si="2"/>
        <v>600</v>
      </c>
    </row>
    <row r="38" spans="3:15" ht="10.15" customHeight="1" x14ac:dyDescent="0.2">
      <c r="C38" t="s">
        <v>81</v>
      </c>
      <c r="F38" s="35">
        <v>100</v>
      </c>
      <c r="I38" s="194">
        <f>I37+$F$34</f>
        <v>105</v>
      </c>
      <c r="J38" s="193">
        <f t="shared" si="3"/>
        <v>420</v>
      </c>
      <c r="K38" s="193">
        <f t="shared" si="2"/>
        <v>472.5</v>
      </c>
      <c r="L38" s="193">
        <f t="shared" si="2"/>
        <v>525</v>
      </c>
      <c r="M38" s="193">
        <f t="shared" si="2"/>
        <v>577.5</v>
      </c>
      <c r="N38" s="193">
        <f t="shared" si="2"/>
        <v>630</v>
      </c>
    </row>
    <row r="39" spans="3:15" ht="10.15" customHeight="1" x14ac:dyDescent="0.2">
      <c r="C39" t="s">
        <v>671</v>
      </c>
      <c r="F39" s="48">
        <v>5</v>
      </c>
      <c r="I39" s="194">
        <f>I38+$F$34</f>
        <v>110</v>
      </c>
      <c r="J39" s="193">
        <f t="shared" si="3"/>
        <v>440</v>
      </c>
      <c r="K39" s="193">
        <f t="shared" si="2"/>
        <v>495</v>
      </c>
      <c r="L39" s="193">
        <f t="shared" si="2"/>
        <v>550</v>
      </c>
      <c r="M39" s="193">
        <f t="shared" si="2"/>
        <v>605</v>
      </c>
      <c r="N39" s="193">
        <f t="shared" si="2"/>
        <v>660</v>
      </c>
    </row>
    <row r="40" spans="3:15" ht="10.15" customHeight="1" x14ac:dyDescent="0.2">
      <c r="C40" s="35" t="s">
        <v>672</v>
      </c>
      <c r="D40" s="35"/>
      <c r="E40" s="35"/>
      <c r="F40" s="196">
        <f>F38*F39</f>
        <v>500</v>
      </c>
    </row>
    <row r="41" spans="3:15" ht="10.15" customHeight="1" x14ac:dyDescent="0.2"/>
    <row r="42" spans="3:15" ht="10.15" customHeight="1" x14ac:dyDescent="0.2"/>
    <row r="43" spans="3:15" ht="13.15" customHeight="1" x14ac:dyDescent="0.2">
      <c r="C43" t="s">
        <v>747</v>
      </c>
    </row>
    <row r="44" spans="3:15" ht="10" x14ac:dyDescent="0.2"/>
    <row r="45" spans="3:15" ht="13.15" customHeight="1" x14ac:dyDescent="0.2">
      <c r="H45" s="141" t="s">
        <v>669</v>
      </c>
      <c r="I45" s="141"/>
      <c r="J45" s="141"/>
      <c r="K45" s="141"/>
      <c r="L45" s="141"/>
      <c r="M45" s="141"/>
      <c r="N45" s="141"/>
      <c r="O45" s="136"/>
    </row>
    <row r="46" spans="3:15" ht="3" customHeight="1" x14ac:dyDescent="0.2"/>
    <row r="47" spans="3:15" ht="10.15" customHeight="1" x14ac:dyDescent="0.2">
      <c r="I47" s="143" t="str">
        <f>C38</f>
        <v>EBITDA</v>
      </c>
      <c r="J47" s="145"/>
      <c r="K47" s="145"/>
      <c r="L47" s="145"/>
      <c r="M47" s="145"/>
      <c r="N47" s="145" t="str">
        <f>C39</f>
        <v>EBITDA Multiple</v>
      </c>
    </row>
    <row r="48" spans="3:15" ht="10.15" customHeight="1" x14ac:dyDescent="0.2">
      <c r="I48">
        <f>F40</f>
        <v>500</v>
      </c>
      <c r="J48" s="190">
        <f>K48-$F$33</f>
        <v>4</v>
      </c>
      <c r="K48" s="190">
        <f>L48-$F$33</f>
        <v>4.5</v>
      </c>
      <c r="L48" s="192">
        <v>5</v>
      </c>
      <c r="M48" s="190">
        <f>L48+$F$33</f>
        <v>5.5</v>
      </c>
      <c r="N48" s="190">
        <f>M48+$F$33</f>
        <v>6</v>
      </c>
    </row>
    <row r="49" spans="2:15" ht="10.15" customHeight="1" x14ac:dyDescent="0.2">
      <c r="I49" s="194">
        <f>I50-$F$34</f>
        <v>90</v>
      </c>
      <c r="J49" s="193">
        <f t="dataTable" ref="J49:N53" dt2D="1" dtr="1" r1="F39" r2="F38"/>
        <v>360</v>
      </c>
      <c r="K49" s="163">
        <v>405</v>
      </c>
      <c r="L49" s="163">
        <v>450</v>
      </c>
      <c r="M49" s="163">
        <v>495</v>
      </c>
      <c r="N49" s="163">
        <v>540</v>
      </c>
    </row>
    <row r="50" spans="2:15" ht="10.15" customHeight="1" x14ac:dyDescent="0.2">
      <c r="I50" s="194">
        <f>I51-$F$34</f>
        <v>95</v>
      </c>
      <c r="J50" s="193">
        <v>380</v>
      </c>
      <c r="K50" s="163">
        <v>427.5</v>
      </c>
      <c r="L50" s="163">
        <v>475</v>
      </c>
      <c r="M50" s="163">
        <v>522.5</v>
      </c>
      <c r="N50" s="163">
        <v>570</v>
      </c>
    </row>
    <row r="51" spans="2:15" ht="10.15" customHeight="1" x14ac:dyDescent="0.2">
      <c r="I51" s="144">
        <v>100</v>
      </c>
      <c r="J51" s="193">
        <v>400</v>
      </c>
      <c r="K51" s="163">
        <v>450</v>
      </c>
      <c r="L51" s="163">
        <v>500</v>
      </c>
      <c r="M51" s="163">
        <v>550</v>
      </c>
      <c r="N51" s="163">
        <v>600</v>
      </c>
    </row>
    <row r="52" spans="2:15" ht="10.15" customHeight="1" x14ac:dyDescent="0.2">
      <c r="I52" s="194">
        <f>I51+$F$34</f>
        <v>105</v>
      </c>
      <c r="J52" s="193">
        <v>420</v>
      </c>
      <c r="K52" s="163">
        <v>472.5</v>
      </c>
      <c r="L52" s="163">
        <v>525</v>
      </c>
      <c r="M52" s="163">
        <v>577.5</v>
      </c>
      <c r="N52" s="163">
        <v>630</v>
      </c>
    </row>
    <row r="53" spans="2:15" ht="10.15" customHeight="1" x14ac:dyDescent="0.2">
      <c r="I53" s="194">
        <f>I52+$F$34</f>
        <v>110</v>
      </c>
      <c r="J53" s="193">
        <v>440</v>
      </c>
      <c r="K53" s="163">
        <v>495</v>
      </c>
      <c r="L53" s="163">
        <v>550</v>
      </c>
      <c r="M53" s="163">
        <v>605</v>
      </c>
      <c r="N53" s="163">
        <v>660</v>
      </c>
    </row>
    <row r="54" spans="2:15" ht="10.15" customHeight="1" x14ac:dyDescent="0.2"/>
    <row r="55" spans="2:15" ht="10.15" customHeight="1" x14ac:dyDescent="0.2"/>
    <row r="56" spans="2:15" ht="13.15" customHeight="1" x14ac:dyDescent="0.2">
      <c r="B56" s="104" t="s">
        <v>692</v>
      </c>
      <c r="C56" s="104"/>
      <c r="D56" s="104"/>
      <c r="E56" s="104"/>
      <c r="F56" s="104"/>
      <c r="G56" s="104"/>
      <c r="H56" s="104"/>
      <c r="I56" s="104"/>
      <c r="J56" s="104"/>
      <c r="K56" s="104"/>
      <c r="L56" s="104"/>
      <c r="M56" s="104"/>
      <c r="N56" s="104"/>
      <c r="O56" s="104"/>
    </row>
    <row r="57" spans="2:15" ht="3" customHeight="1" x14ac:dyDescent="0.2"/>
    <row r="58" spans="2:15" ht="10" x14ac:dyDescent="0.2">
      <c r="C58" t="s">
        <v>693</v>
      </c>
    </row>
    <row r="59" spans="2:15" ht="3" customHeight="1" x14ac:dyDescent="0.2"/>
    <row r="60" spans="2:15" ht="13.15" customHeight="1" x14ac:dyDescent="0.2">
      <c r="C60" s="65" t="s">
        <v>679</v>
      </c>
      <c r="D60" s="65"/>
      <c r="E60" s="65"/>
      <c r="F60" s="65"/>
      <c r="G60" s="65"/>
      <c r="H60" s="65"/>
      <c r="I60" s="65"/>
      <c r="J60" s="65"/>
      <c r="K60" s="65"/>
    </row>
    <row r="61" spans="2:15" ht="13.15" customHeight="1" x14ac:dyDescent="0.2">
      <c r="D61" t="s">
        <v>680</v>
      </c>
    </row>
    <row r="62" spans="2:15" ht="3" customHeight="1" x14ac:dyDescent="0.2"/>
    <row r="63" spans="2:15" ht="10.15" customHeight="1" x14ac:dyDescent="0.2">
      <c r="D63" t="s">
        <v>681</v>
      </c>
      <c r="G63" s="84">
        <v>50</v>
      </c>
    </row>
    <row r="64" spans="2:15" ht="10.15" customHeight="1" x14ac:dyDescent="0.2">
      <c r="D64" t="s">
        <v>682</v>
      </c>
      <c r="G64" s="84">
        <v>2</v>
      </c>
    </row>
    <row r="65" spans="4:14" ht="10.15" customHeight="1" x14ac:dyDescent="0.2">
      <c r="D65" t="s">
        <v>683</v>
      </c>
      <c r="G65" s="185">
        <f>G63*G64</f>
        <v>100</v>
      </c>
    </row>
    <row r="66" spans="4:14" ht="10.15" customHeight="1" x14ac:dyDescent="0.2"/>
    <row r="67" spans="4:14" ht="10.15" customHeight="1" x14ac:dyDescent="0.2">
      <c r="D67" t="s">
        <v>684</v>
      </c>
      <c r="G67" s="163">
        <v>25</v>
      </c>
    </row>
    <row r="68" spans="4:14" ht="10.15" customHeight="1" x14ac:dyDescent="0.2">
      <c r="D68" t="s">
        <v>685</v>
      </c>
      <c r="G68" s="84">
        <v>45</v>
      </c>
    </row>
    <row r="69" spans="4:14" ht="10.15" customHeight="1" x14ac:dyDescent="0.2">
      <c r="D69" t="s">
        <v>686</v>
      </c>
      <c r="G69" s="84">
        <v>10</v>
      </c>
    </row>
    <row r="70" spans="4:14" ht="10.15" customHeight="1" x14ac:dyDescent="0.2">
      <c r="D70" t="s">
        <v>687</v>
      </c>
      <c r="G70" s="185">
        <f>SUM(G67:G69)</f>
        <v>80</v>
      </c>
    </row>
    <row r="71" spans="4:14" ht="10.15" customHeight="1" x14ac:dyDescent="0.2"/>
    <row r="72" spans="4:14" ht="10.15" customHeight="1" x14ac:dyDescent="0.2">
      <c r="D72" t="s">
        <v>688</v>
      </c>
      <c r="G72" s="163">
        <f>G65-G70</f>
        <v>20</v>
      </c>
    </row>
    <row r="73" spans="4:14" ht="10.15" customHeight="1" x14ac:dyDescent="0.2">
      <c r="D73" t="s">
        <v>689</v>
      </c>
      <c r="G73" s="186">
        <f>G72/G65</f>
        <v>0.2</v>
      </c>
      <c r="I73" s="159" t="s">
        <v>867</v>
      </c>
      <c r="J73" s="159"/>
      <c r="K73" s="159" t="s">
        <v>868</v>
      </c>
      <c r="L73" s="159"/>
      <c r="M73" s="159"/>
      <c r="N73" s="159"/>
    </row>
    <row r="74" spans="4:14" ht="10.15" customHeight="1" x14ac:dyDescent="0.2"/>
    <row r="75" spans="4:14" ht="13.15" customHeight="1" x14ac:dyDescent="0.2">
      <c r="D75" s="65" t="s">
        <v>690</v>
      </c>
      <c r="E75" s="65"/>
      <c r="F75" s="65"/>
      <c r="G75" s="57"/>
      <c r="H75" s="65"/>
      <c r="I75" s="65"/>
      <c r="J75" s="65"/>
      <c r="K75" s="57"/>
    </row>
    <row r="76" spans="4:14" ht="13.15" customHeight="1" x14ac:dyDescent="0.2">
      <c r="D76" t="s">
        <v>691</v>
      </c>
    </row>
    <row r="77" spans="4:14" ht="3" customHeight="1" x14ac:dyDescent="0.2"/>
    <row r="78" spans="4:14" ht="10.15" customHeight="1" x14ac:dyDescent="0.2">
      <c r="D78" t="s">
        <v>681</v>
      </c>
      <c r="G78" s="84">
        <v>50</v>
      </c>
      <c r="H78" s="187"/>
    </row>
    <row r="79" spans="4:14" ht="10.15" customHeight="1" x14ac:dyDescent="0.2">
      <c r="D79" t="s">
        <v>682</v>
      </c>
      <c r="G79" s="188">
        <v>2.249959111111111</v>
      </c>
      <c r="H79" s="187"/>
    </row>
    <row r="80" spans="4:14" ht="10.15" customHeight="1" x14ac:dyDescent="0.2">
      <c r="D80" t="s">
        <v>683</v>
      </c>
      <c r="G80" s="185">
        <f>G78*G79</f>
        <v>112.49795555555555</v>
      </c>
    </row>
    <row r="81" spans="4:14" ht="10.15" customHeight="1" x14ac:dyDescent="0.2"/>
    <row r="82" spans="4:14" ht="10.15" customHeight="1" x14ac:dyDescent="0.2">
      <c r="D82" t="s">
        <v>684</v>
      </c>
      <c r="G82" s="84">
        <v>35</v>
      </c>
    </row>
    <row r="83" spans="4:14" ht="10.15" customHeight="1" x14ac:dyDescent="0.2">
      <c r="D83" t="s">
        <v>685</v>
      </c>
      <c r="G83" s="84">
        <v>45</v>
      </c>
    </row>
    <row r="84" spans="4:14" ht="10.15" customHeight="1" x14ac:dyDescent="0.2">
      <c r="D84" t="s">
        <v>686</v>
      </c>
      <c r="G84" s="84">
        <v>10</v>
      </c>
    </row>
    <row r="85" spans="4:14" ht="10.15" customHeight="1" x14ac:dyDescent="0.2">
      <c r="D85" t="s">
        <v>687</v>
      </c>
      <c r="G85" s="185">
        <f>SUM(G82:G84)</f>
        <v>90</v>
      </c>
    </row>
    <row r="86" spans="4:14" ht="10.15" customHeight="1" x14ac:dyDescent="0.2"/>
    <row r="87" spans="4:14" ht="10.15" customHeight="1" x14ac:dyDescent="0.2">
      <c r="D87" t="s">
        <v>688</v>
      </c>
      <c r="G87" s="163">
        <f>G80-G85</f>
        <v>22.497955555555549</v>
      </c>
    </row>
    <row r="88" spans="4:14" ht="10.15" customHeight="1" x14ac:dyDescent="0.2">
      <c r="D88" t="s">
        <v>689</v>
      </c>
      <c r="G88" s="186">
        <f>G87/G80</f>
        <v>0.19998546146418855</v>
      </c>
      <c r="I88" s="159" t="s">
        <v>867</v>
      </c>
      <c r="J88" s="159"/>
      <c r="K88" s="159" t="s">
        <v>869</v>
      </c>
      <c r="L88" s="159"/>
      <c r="M88" s="159"/>
      <c r="N88" s="159"/>
    </row>
    <row r="89" spans="4:14" ht="10.15" customHeight="1" x14ac:dyDescent="0.2"/>
    <row r="90" spans="4:14" ht="10.15" customHeight="1" x14ac:dyDescent="0.2"/>
    <row r="97" customFormat="1" ht="10.15" hidden="1" customHeight="1" x14ac:dyDescent="0.2"/>
    <row r="98" customFormat="1" ht="10.15" hidden="1" customHeight="1" x14ac:dyDescent="0.2"/>
    <row r="99" customFormat="1" ht="10.15" hidden="1" customHeight="1" x14ac:dyDescent="0.2"/>
    <row r="100" customFormat="1" ht="10.15" hidden="1" customHeight="1" x14ac:dyDescent="0.2"/>
  </sheetData>
  <pageMargins left="0.55118110236220474" right="0.55118110236220474" top="0.59055118110236227" bottom="0.59055118110236227" header="0.31496062992125984" footer="0.31496062992125984"/>
  <pageSetup paperSize="9" scale="99" orientation="landscape" r:id="rId1"/>
  <headerFooter alignWithMargins="0">
    <oddHeader>&amp;L&amp;F&amp;R&amp;A</oddHeader>
    <oddFooter>&amp;L&amp;D, &amp;T&amp;R&amp;P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AF10008"/>
  <sheetViews>
    <sheetView showGridLines="0" tabSelected="1" zoomScaleNormal="100" workbookViewId="0"/>
  </sheetViews>
  <sheetFormatPr defaultColWidth="0" defaultRowHeight="10" zeroHeight="1" x14ac:dyDescent="0.2"/>
  <cols>
    <col min="1" max="4" width="9.21875" customWidth="1"/>
    <col min="5" max="5" width="10" customWidth="1"/>
    <col min="6" max="6" width="9.21875" customWidth="1"/>
    <col min="7" max="7" width="13.33203125" customWidth="1"/>
    <col min="8" max="8" width="9.21875" customWidth="1"/>
    <col min="9" max="9" width="11" customWidth="1"/>
    <col min="10" max="10" width="9.21875" customWidth="1"/>
    <col min="11" max="11" width="13.77734375" customWidth="1"/>
    <col min="12" max="12" width="1.6640625" customWidth="1"/>
    <col min="13" max="13" width="9.21875" customWidth="1"/>
    <col min="14" max="14" width="25.6640625" customWidth="1"/>
    <col min="15" max="15" width="2.6640625" customWidth="1"/>
    <col min="16" max="29" width="9.21875" customWidth="1"/>
    <col min="30" max="30" width="0.77734375" customWidth="1"/>
    <col min="31" max="31" width="9" hidden="1" customWidth="1"/>
    <col min="32" max="32" width="14.21875" hidden="1" customWidth="1"/>
    <col min="33" max="16384" width="8.33203125" hidden="1"/>
  </cols>
  <sheetData>
    <row r="1" spans="1:29" ht="16.149999999999999" customHeight="1" x14ac:dyDescent="0.2">
      <c r="A1" s="3" t="s">
        <v>138</v>
      </c>
      <c r="B1" s="3"/>
      <c r="C1" s="3"/>
      <c r="D1" s="3"/>
      <c r="E1" s="3"/>
      <c r="F1" s="3"/>
      <c r="G1" s="3"/>
      <c r="H1" s="3"/>
      <c r="I1" s="3"/>
      <c r="J1" s="3"/>
      <c r="K1" s="3"/>
      <c r="L1" s="3"/>
      <c r="M1" s="3"/>
      <c r="N1" s="3"/>
      <c r="O1" s="3"/>
      <c r="P1" s="3"/>
      <c r="Q1" s="3"/>
      <c r="R1" s="3"/>
      <c r="S1" s="3"/>
      <c r="T1" s="3"/>
      <c r="U1" s="3"/>
      <c r="V1" s="3"/>
      <c r="W1" s="3"/>
      <c r="X1" s="3"/>
      <c r="Y1" s="3"/>
      <c r="Z1" s="3"/>
    </row>
    <row r="2" spans="1:29" ht="3" customHeight="1" x14ac:dyDescent="0.2"/>
    <row r="3" spans="1:29" x14ac:dyDescent="0.2">
      <c r="A3" t="s">
        <v>767</v>
      </c>
    </row>
    <row r="4" spans="1:29" x14ac:dyDescent="0.2">
      <c r="A4" t="s">
        <v>139</v>
      </c>
    </row>
    <row r="5" spans="1:29" x14ac:dyDescent="0.2"/>
    <row r="6" spans="1:29" ht="20" x14ac:dyDescent="0.2">
      <c r="A6" s="138" t="s">
        <v>174</v>
      </c>
      <c r="B6" s="138" t="s">
        <v>175</v>
      </c>
      <c r="C6" s="138" t="s">
        <v>176</v>
      </c>
      <c r="D6" s="138" t="s">
        <v>177</v>
      </c>
      <c r="E6" s="138" t="s">
        <v>178</v>
      </c>
      <c r="F6" s="138" t="s">
        <v>179</v>
      </c>
      <c r="G6" s="138" t="s">
        <v>180</v>
      </c>
      <c r="H6" s="138" t="s">
        <v>88</v>
      </c>
      <c r="I6" s="138" t="s">
        <v>181</v>
      </c>
      <c r="J6" s="138" t="s">
        <v>182</v>
      </c>
      <c r="K6" s="138" t="s">
        <v>183</v>
      </c>
      <c r="M6" s="57" t="s">
        <v>54</v>
      </c>
      <c r="N6" s="57" t="s">
        <v>55</v>
      </c>
      <c r="O6" s="57" t="s">
        <v>56</v>
      </c>
      <c r="P6" s="57"/>
      <c r="Q6" s="57"/>
      <c r="R6" s="57"/>
      <c r="S6" s="57"/>
      <c r="T6" s="57"/>
      <c r="U6" s="57"/>
      <c r="V6" s="57"/>
      <c r="W6" s="57"/>
      <c r="X6" s="57"/>
      <c r="Y6" s="57"/>
      <c r="Z6" s="57"/>
    </row>
    <row r="7" spans="1:29" x14ac:dyDescent="0.2">
      <c r="A7" t="s">
        <v>184</v>
      </c>
      <c r="B7" t="s">
        <v>185</v>
      </c>
      <c r="C7" t="s">
        <v>186</v>
      </c>
      <c r="D7" t="s">
        <v>187</v>
      </c>
      <c r="E7">
        <v>396285</v>
      </c>
      <c r="F7">
        <v>22.458600000000001</v>
      </c>
      <c r="G7">
        <v>44623</v>
      </c>
      <c r="H7">
        <v>44621</v>
      </c>
      <c r="I7">
        <f>F7*E7</f>
        <v>8900006.3010000009</v>
      </c>
      <c r="J7" t="s">
        <v>188</v>
      </c>
      <c r="K7">
        <v>8010.005670900001</v>
      </c>
      <c r="M7">
        <v>1</v>
      </c>
      <c r="N7" t="s">
        <v>266</v>
      </c>
      <c r="O7" t="s">
        <v>267</v>
      </c>
      <c r="P7" t="s">
        <v>268</v>
      </c>
      <c r="AA7" s="6"/>
      <c r="AB7" s="6"/>
      <c r="AC7" s="6"/>
    </row>
    <row r="8" spans="1:29" x14ac:dyDescent="0.2">
      <c r="A8" t="s">
        <v>184</v>
      </c>
      <c r="B8" t="s">
        <v>185</v>
      </c>
      <c r="C8" t="s">
        <v>189</v>
      </c>
      <c r="D8" t="s">
        <v>190</v>
      </c>
      <c r="E8">
        <v>93338</v>
      </c>
      <c r="F8">
        <v>31.069900000000001</v>
      </c>
      <c r="G8">
        <v>44623</v>
      </c>
      <c r="H8">
        <v>44621</v>
      </c>
      <c r="I8">
        <v>2900002.3262</v>
      </c>
      <c r="J8" t="s">
        <v>188</v>
      </c>
      <c r="K8">
        <v>2610.0020935800003</v>
      </c>
      <c r="O8" t="s">
        <v>269</v>
      </c>
      <c r="P8" t="s">
        <v>270</v>
      </c>
    </row>
    <row r="9" spans="1:29" x14ac:dyDescent="0.2">
      <c r="A9" t="s">
        <v>184</v>
      </c>
      <c r="B9" t="s">
        <v>185</v>
      </c>
      <c r="C9" t="s">
        <v>191</v>
      </c>
      <c r="D9" t="s">
        <v>192</v>
      </c>
      <c r="E9">
        <v>1559475</v>
      </c>
      <c r="F9">
        <v>5.5788000000000002</v>
      </c>
      <c r="G9">
        <v>44623</v>
      </c>
      <c r="H9">
        <v>44621</v>
      </c>
      <c r="I9">
        <v>8699999.1300000008</v>
      </c>
      <c r="J9" t="s">
        <v>193</v>
      </c>
      <c r="K9">
        <v>8699.999130000002</v>
      </c>
      <c r="O9" t="s">
        <v>271</v>
      </c>
      <c r="P9" t="s">
        <v>272</v>
      </c>
    </row>
    <row r="10" spans="1:29" x14ac:dyDescent="0.2">
      <c r="A10" t="s">
        <v>184</v>
      </c>
      <c r="B10" t="s">
        <v>185</v>
      </c>
      <c r="C10" t="s">
        <v>194</v>
      </c>
      <c r="D10" t="s">
        <v>190</v>
      </c>
      <c r="E10">
        <v>155016</v>
      </c>
      <c r="F10">
        <v>49.672400000000003</v>
      </c>
      <c r="G10">
        <v>44623</v>
      </c>
      <c r="H10">
        <v>44621</v>
      </c>
      <c r="I10">
        <v>7700016.7584000006</v>
      </c>
      <c r="J10" t="s">
        <v>188</v>
      </c>
      <c r="K10">
        <v>6930.0150825600003</v>
      </c>
      <c r="O10" t="s">
        <v>273</v>
      </c>
      <c r="P10" t="s">
        <v>274</v>
      </c>
    </row>
    <row r="11" spans="1:29" x14ac:dyDescent="0.2">
      <c r="A11" t="s">
        <v>184</v>
      </c>
      <c r="B11" t="s">
        <v>185</v>
      </c>
      <c r="C11" t="s">
        <v>195</v>
      </c>
      <c r="D11" t="s">
        <v>190</v>
      </c>
      <c r="E11">
        <v>41341</v>
      </c>
      <c r="F11">
        <v>123.36450000000001</v>
      </c>
      <c r="G11">
        <v>44624</v>
      </c>
      <c r="H11">
        <v>44621</v>
      </c>
      <c r="I11">
        <v>5100011.7944999998</v>
      </c>
      <c r="J11" t="s">
        <v>196</v>
      </c>
      <c r="K11">
        <v>5610.0129739500007</v>
      </c>
      <c r="O11" t="s">
        <v>275</v>
      </c>
      <c r="P11" t="s">
        <v>768</v>
      </c>
    </row>
    <row r="12" spans="1:29" x14ac:dyDescent="0.2">
      <c r="A12" t="s">
        <v>184</v>
      </c>
      <c r="B12" t="s">
        <v>185</v>
      </c>
      <c r="C12" t="s">
        <v>197</v>
      </c>
      <c r="D12" t="s">
        <v>190</v>
      </c>
      <c r="E12">
        <v>45070</v>
      </c>
      <c r="F12">
        <v>150.87629999999999</v>
      </c>
      <c r="G12">
        <v>44624</v>
      </c>
      <c r="H12">
        <v>44621</v>
      </c>
      <c r="I12">
        <v>6799994.8409999991</v>
      </c>
      <c r="J12" t="s">
        <v>188</v>
      </c>
      <c r="K12">
        <v>6119.995356899999</v>
      </c>
      <c r="P12" t="s">
        <v>276</v>
      </c>
    </row>
    <row r="13" spans="1:29" x14ac:dyDescent="0.2">
      <c r="A13" t="s">
        <v>184</v>
      </c>
      <c r="B13" t="s">
        <v>198</v>
      </c>
      <c r="C13" t="s">
        <v>199</v>
      </c>
      <c r="D13" t="s">
        <v>200</v>
      </c>
      <c r="E13">
        <v>1327033</v>
      </c>
      <c r="F13">
        <v>3.0895999999999999</v>
      </c>
      <c r="G13">
        <v>44625</v>
      </c>
      <c r="H13">
        <v>44621</v>
      </c>
      <c r="I13">
        <v>4100001.1568</v>
      </c>
      <c r="J13" t="s">
        <v>193</v>
      </c>
      <c r="K13">
        <v>4100.0011568000009</v>
      </c>
      <c r="P13" t="s">
        <v>277</v>
      </c>
    </row>
    <row r="14" spans="1:29" x14ac:dyDescent="0.2">
      <c r="A14" t="s">
        <v>184</v>
      </c>
      <c r="B14" t="s">
        <v>185</v>
      </c>
      <c r="C14" t="s">
        <v>201</v>
      </c>
      <c r="D14" t="s">
        <v>190</v>
      </c>
      <c r="E14">
        <v>175163</v>
      </c>
      <c r="F14">
        <v>41.675400000000003</v>
      </c>
      <c r="G14">
        <v>44625</v>
      </c>
      <c r="H14">
        <v>44621</v>
      </c>
      <c r="I14">
        <v>7299988.0902000004</v>
      </c>
      <c r="J14" t="s">
        <v>188</v>
      </c>
      <c r="K14">
        <v>6569.9892811800009</v>
      </c>
    </row>
    <row r="15" spans="1:29" x14ac:dyDescent="0.2">
      <c r="A15" t="s">
        <v>184</v>
      </c>
      <c r="B15" t="s">
        <v>198</v>
      </c>
      <c r="C15" t="s">
        <v>202</v>
      </c>
      <c r="D15" t="s">
        <v>190</v>
      </c>
      <c r="E15">
        <v>409994</v>
      </c>
      <c r="F15">
        <v>4.1463999999999999</v>
      </c>
      <c r="G15">
        <v>44625</v>
      </c>
      <c r="H15">
        <v>44621</v>
      </c>
      <c r="I15">
        <v>1699999.1216</v>
      </c>
      <c r="J15" t="s">
        <v>193</v>
      </c>
      <c r="K15">
        <v>1699.9991215999999</v>
      </c>
      <c r="M15">
        <f>MAX($M$1:M14)+1</f>
        <v>2</v>
      </c>
      <c r="N15" t="s">
        <v>278</v>
      </c>
      <c r="O15" t="s">
        <v>267</v>
      </c>
      <c r="P15" t="s">
        <v>279</v>
      </c>
    </row>
    <row r="16" spans="1:29" x14ac:dyDescent="0.2">
      <c r="A16" t="s">
        <v>184</v>
      </c>
      <c r="B16" t="s">
        <v>198</v>
      </c>
      <c r="C16" t="s">
        <v>203</v>
      </c>
      <c r="D16" t="s">
        <v>190</v>
      </c>
      <c r="E16">
        <v>60382</v>
      </c>
      <c r="F16">
        <v>112.61579999999999</v>
      </c>
      <c r="G16">
        <v>44626</v>
      </c>
      <c r="H16">
        <v>44621</v>
      </c>
      <c r="I16">
        <v>6799967.2355999993</v>
      </c>
      <c r="J16" t="s">
        <v>204</v>
      </c>
      <c r="K16">
        <v>6119.9705120400004</v>
      </c>
      <c r="P16" t="s">
        <v>280</v>
      </c>
    </row>
    <row r="17" spans="1:16" x14ac:dyDescent="0.2">
      <c r="A17" t="s">
        <v>184</v>
      </c>
      <c r="B17" t="s">
        <v>198</v>
      </c>
      <c r="C17" t="s">
        <v>205</v>
      </c>
      <c r="D17" t="s">
        <v>190</v>
      </c>
      <c r="E17">
        <v>131703</v>
      </c>
      <c r="F17">
        <v>19.741399999999999</v>
      </c>
      <c r="G17">
        <v>44626</v>
      </c>
      <c r="H17">
        <v>44621</v>
      </c>
      <c r="I17">
        <v>2600001.6041999999</v>
      </c>
      <c r="J17" t="s">
        <v>193</v>
      </c>
      <c r="K17">
        <v>2600.0016042000002</v>
      </c>
      <c r="O17" t="s">
        <v>269</v>
      </c>
      <c r="P17" t="s">
        <v>769</v>
      </c>
    </row>
    <row r="18" spans="1:16" x14ac:dyDescent="0.2">
      <c r="A18" t="s">
        <v>184</v>
      </c>
      <c r="B18" t="s">
        <v>185</v>
      </c>
      <c r="C18" t="s">
        <v>206</v>
      </c>
      <c r="D18" t="s">
        <v>190</v>
      </c>
      <c r="E18">
        <v>30096</v>
      </c>
      <c r="F18">
        <v>93.035399999999996</v>
      </c>
      <c r="G18">
        <v>44627</v>
      </c>
      <c r="H18">
        <v>44621</v>
      </c>
      <c r="I18">
        <v>2799993.3983999998</v>
      </c>
      <c r="J18" t="s">
        <v>207</v>
      </c>
      <c r="K18">
        <v>2519.9940585600002</v>
      </c>
    </row>
    <row r="19" spans="1:16" x14ac:dyDescent="0.2">
      <c r="A19" t="s">
        <v>184</v>
      </c>
      <c r="B19" t="s">
        <v>198</v>
      </c>
      <c r="C19" t="s">
        <v>208</v>
      </c>
      <c r="D19" t="s">
        <v>190</v>
      </c>
      <c r="E19">
        <v>58954</v>
      </c>
      <c r="F19">
        <v>61.064700000000002</v>
      </c>
      <c r="G19">
        <v>44627</v>
      </c>
      <c r="H19">
        <v>44621</v>
      </c>
      <c r="I19">
        <v>3600008.3237999999</v>
      </c>
      <c r="J19" t="s">
        <v>188</v>
      </c>
      <c r="K19">
        <v>3240.0074914200004</v>
      </c>
      <c r="M19">
        <f>MAX($M$1:M18)+1</f>
        <v>3</v>
      </c>
      <c r="N19" t="s">
        <v>281</v>
      </c>
      <c r="O19" t="s">
        <v>282</v>
      </c>
    </row>
    <row r="20" spans="1:16" x14ac:dyDescent="0.2">
      <c r="A20" t="s">
        <v>184</v>
      </c>
      <c r="B20" t="s">
        <v>185</v>
      </c>
      <c r="C20" t="s">
        <v>209</v>
      </c>
      <c r="D20" t="s">
        <v>192</v>
      </c>
      <c r="E20">
        <v>209887</v>
      </c>
      <c r="F20">
        <v>20.487200000000001</v>
      </c>
      <c r="G20">
        <v>44627</v>
      </c>
      <c r="H20">
        <v>44621</v>
      </c>
      <c r="I20">
        <v>4299996.9464000007</v>
      </c>
      <c r="J20" t="s">
        <v>188</v>
      </c>
      <c r="K20">
        <v>3869.9972517600008</v>
      </c>
      <c r="O20" t="s">
        <v>267</v>
      </c>
      <c r="P20" t="s">
        <v>283</v>
      </c>
    </row>
    <row r="21" spans="1:16" x14ac:dyDescent="0.2">
      <c r="A21" t="s">
        <v>184</v>
      </c>
      <c r="B21" t="s">
        <v>198</v>
      </c>
      <c r="C21" t="s">
        <v>191</v>
      </c>
      <c r="D21" t="s">
        <v>200</v>
      </c>
      <c r="E21">
        <v>1371860</v>
      </c>
      <c r="F21">
        <v>5.8315000000000001</v>
      </c>
      <c r="G21">
        <v>44627</v>
      </c>
      <c r="H21">
        <v>44621</v>
      </c>
      <c r="I21">
        <v>8000001.5899999999</v>
      </c>
      <c r="J21" t="s">
        <v>193</v>
      </c>
      <c r="K21">
        <v>8000.0015900000008</v>
      </c>
      <c r="O21" t="s">
        <v>269</v>
      </c>
      <c r="P21" t="s">
        <v>284</v>
      </c>
    </row>
    <row r="22" spans="1:16" x14ac:dyDescent="0.2">
      <c r="A22" t="s">
        <v>184</v>
      </c>
      <c r="B22" t="s">
        <v>198</v>
      </c>
      <c r="C22" t="s">
        <v>210</v>
      </c>
      <c r="D22" t="s">
        <v>192</v>
      </c>
      <c r="E22">
        <v>123710</v>
      </c>
      <c r="F22">
        <v>31.525300000000001</v>
      </c>
      <c r="G22">
        <v>44627</v>
      </c>
      <c r="H22">
        <v>44621</v>
      </c>
      <c r="I22">
        <v>3899994.8630000004</v>
      </c>
      <c r="J22" t="s">
        <v>204</v>
      </c>
      <c r="K22">
        <v>3509.9953767000006</v>
      </c>
    </row>
    <row r="23" spans="1:16" x14ac:dyDescent="0.2">
      <c r="A23" t="s">
        <v>184</v>
      </c>
      <c r="B23" t="s">
        <v>185</v>
      </c>
      <c r="C23" t="s">
        <v>211</v>
      </c>
      <c r="D23" t="s">
        <v>212</v>
      </c>
      <c r="E23">
        <v>548613</v>
      </c>
      <c r="F23">
        <v>13.124000000000001</v>
      </c>
      <c r="G23">
        <v>44630</v>
      </c>
      <c r="H23">
        <v>44621</v>
      </c>
      <c r="I23">
        <v>7199997.0120000001</v>
      </c>
      <c r="J23" t="s">
        <v>207</v>
      </c>
      <c r="K23">
        <v>6479.9973108000004</v>
      </c>
      <c r="M23">
        <f>MAX($M$1:M22)+1</f>
        <v>4</v>
      </c>
      <c r="N23" t="s">
        <v>285</v>
      </c>
      <c r="O23" t="s">
        <v>267</v>
      </c>
      <c r="P23" t="s">
        <v>286</v>
      </c>
    </row>
    <row r="24" spans="1:16" x14ac:dyDescent="0.2">
      <c r="A24" t="s">
        <v>184</v>
      </c>
      <c r="B24" t="s">
        <v>185</v>
      </c>
      <c r="C24" t="s">
        <v>213</v>
      </c>
      <c r="D24" t="s">
        <v>212</v>
      </c>
      <c r="E24">
        <v>88273</v>
      </c>
      <c r="F24">
        <v>73.635499999999993</v>
      </c>
      <c r="G24">
        <v>44630</v>
      </c>
      <c r="H24">
        <v>44621</v>
      </c>
      <c r="I24">
        <v>6500026.4914999995</v>
      </c>
      <c r="J24" t="s">
        <v>188</v>
      </c>
      <c r="K24">
        <v>5850.0238423499995</v>
      </c>
      <c r="P24" t="s">
        <v>287</v>
      </c>
    </row>
    <row r="25" spans="1:16" x14ac:dyDescent="0.2">
      <c r="A25" t="s">
        <v>184</v>
      </c>
      <c r="B25" t="s">
        <v>185</v>
      </c>
      <c r="C25" t="s">
        <v>199</v>
      </c>
      <c r="D25" t="s">
        <v>200</v>
      </c>
      <c r="E25">
        <v>3333454</v>
      </c>
      <c r="F25">
        <v>2.7599</v>
      </c>
      <c r="G25">
        <v>44630</v>
      </c>
      <c r="H25">
        <v>44621</v>
      </c>
      <c r="I25">
        <v>9199999.694600001</v>
      </c>
      <c r="J25" t="s">
        <v>193</v>
      </c>
      <c r="K25">
        <v>9199.999694600001</v>
      </c>
    </row>
    <row r="26" spans="1:16" x14ac:dyDescent="0.2">
      <c r="A26" t="s">
        <v>184</v>
      </c>
      <c r="B26" t="s">
        <v>185</v>
      </c>
      <c r="C26" t="s">
        <v>205</v>
      </c>
      <c r="D26" t="s">
        <v>200</v>
      </c>
      <c r="E26">
        <v>307019</v>
      </c>
      <c r="F26">
        <v>18.5656</v>
      </c>
      <c r="G26">
        <v>44630</v>
      </c>
      <c r="H26">
        <v>44621</v>
      </c>
      <c r="I26">
        <v>5699991.9463999998</v>
      </c>
      <c r="J26" t="s">
        <v>193</v>
      </c>
      <c r="K26">
        <v>5699.9919464000004</v>
      </c>
      <c r="M26">
        <f>MAX($M$1:M25)+1</f>
        <v>5</v>
      </c>
      <c r="N26" t="s">
        <v>288</v>
      </c>
      <c r="O26" t="s">
        <v>267</v>
      </c>
      <c r="P26" t="s">
        <v>289</v>
      </c>
    </row>
    <row r="27" spans="1:16" x14ac:dyDescent="0.2">
      <c r="A27" t="s">
        <v>184</v>
      </c>
      <c r="B27" t="s">
        <v>198</v>
      </c>
      <c r="C27" t="s">
        <v>214</v>
      </c>
      <c r="D27" t="s">
        <v>192</v>
      </c>
      <c r="E27">
        <v>351117</v>
      </c>
      <c r="F27">
        <v>27.910900000000002</v>
      </c>
      <c r="G27">
        <v>44630</v>
      </c>
      <c r="H27">
        <v>44621</v>
      </c>
      <c r="I27">
        <v>9799991.475300001</v>
      </c>
      <c r="J27" t="s">
        <v>215</v>
      </c>
      <c r="K27">
        <v>10779.990622830001</v>
      </c>
      <c r="O27" t="s">
        <v>269</v>
      </c>
      <c r="P27" t="s">
        <v>290</v>
      </c>
    </row>
    <row r="28" spans="1:16" x14ac:dyDescent="0.2">
      <c r="A28" t="s">
        <v>184</v>
      </c>
      <c r="B28" t="s">
        <v>185</v>
      </c>
      <c r="C28" t="s">
        <v>186</v>
      </c>
      <c r="D28" t="s">
        <v>200</v>
      </c>
      <c r="E28">
        <v>378202</v>
      </c>
      <c r="F28">
        <v>21.417100000000001</v>
      </c>
      <c r="G28">
        <v>44630</v>
      </c>
      <c r="H28">
        <v>44621</v>
      </c>
      <c r="I28">
        <v>8099990.0542000001</v>
      </c>
      <c r="J28" t="s">
        <v>188</v>
      </c>
      <c r="K28">
        <v>7289.9910487800007</v>
      </c>
    </row>
    <row r="29" spans="1:16" x14ac:dyDescent="0.2">
      <c r="A29" t="s">
        <v>184</v>
      </c>
      <c r="B29" t="s">
        <v>185</v>
      </c>
      <c r="C29" t="s">
        <v>216</v>
      </c>
      <c r="D29" t="s">
        <v>200</v>
      </c>
      <c r="E29">
        <v>366928</v>
      </c>
      <c r="F29">
        <v>18.259699999999999</v>
      </c>
      <c r="G29">
        <v>44630</v>
      </c>
      <c r="H29">
        <v>44621</v>
      </c>
      <c r="I29">
        <v>6699995.2015999993</v>
      </c>
      <c r="J29" t="s">
        <v>215</v>
      </c>
      <c r="K29">
        <v>7369.9947217599993</v>
      </c>
      <c r="M29">
        <f>MAX($M$1:M28)+1</f>
        <v>6</v>
      </c>
      <c r="N29" t="s">
        <v>291</v>
      </c>
      <c r="O29" t="s">
        <v>267</v>
      </c>
      <c r="P29" t="s">
        <v>292</v>
      </c>
    </row>
    <row r="30" spans="1:16" x14ac:dyDescent="0.2">
      <c r="A30" t="s">
        <v>184</v>
      </c>
      <c r="B30" t="s">
        <v>198</v>
      </c>
      <c r="C30" t="s">
        <v>195</v>
      </c>
      <c r="D30" t="s">
        <v>200</v>
      </c>
      <c r="E30">
        <v>93674</v>
      </c>
      <c r="F30">
        <v>106.7529</v>
      </c>
      <c r="G30">
        <v>44630</v>
      </c>
      <c r="H30">
        <v>44621</v>
      </c>
      <c r="I30">
        <v>9999971.1546</v>
      </c>
      <c r="J30" t="s">
        <v>196</v>
      </c>
      <c r="K30">
        <v>10999.968270060001</v>
      </c>
      <c r="P30" t="s">
        <v>293</v>
      </c>
    </row>
    <row r="31" spans="1:16" x14ac:dyDescent="0.2">
      <c r="A31" t="s">
        <v>184</v>
      </c>
      <c r="B31" t="s">
        <v>198</v>
      </c>
      <c r="C31" t="s">
        <v>217</v>
      </c>
      <c r="D31" t="s">
        <v>192</v>
      </c>
      <c r="E31">
        <v>761929</v>
      </c>
      <c r="F31">
        <v>9.4497</v>
      </c>
      <c r="G31">
        <v>44631</v>
      </c>
      <c r="H31">
        <v>44621</v>
      </c>
      <c r="I31">
        <v>7200000.4713000003</v>
      </c>
      <c r="J31" t="s">
        <v>215</v>
      </c>
      <c r="K31">
        <v>7920.0005184300007</v>
      </c>
      <c r="O31" t="s">
        <v>269</v>
      </c>
      <c r="P31" t="s">
        <v>294</v>
      </c>
    </row>
    <row r="32" spans="1:16" x14ac:dyDescent="0.2">
      <c r="A32" t="s">
        <v>184</v>
      </c>
      <c r="B32" t="s">
        <v>198</v>
      </c>
      <c r="C32" t="s">
        <v>218</v>
      </c>
      <c r="D32" t="s">
        <v>187</v>
      </c>
      <c r="E32">
        <v>51164</v>
      </c>
      <c r="F32">
        <v>66.453299999999999</v>
      </c>
      <c r="G32">
        <v>44631</v>
      </c>
      <c r="H32">
        <v>44621</v>
      </c>
      <c r="I32">
        <v>3400016.6412</v>
      </c>
      <c r="J32" t="s">
        <v>204</v>
      </c>
      <c r="K32">
        <v>3060.0149770799999</v>
      </c>
      <c r="P32" t="s">
        <v>295</v>
      </c>
    </row>
    <row r="33" spans="1:16" x14ac:dyDescent="0.2">
      <c r="A33" t="s">
        <v>184</v>
      </c>
      <c r="B33" t="s">
        <v>198</v>
      </c>
      <c r="C33" t="s">
        <v>219</v>
      </c>
      <c r="D33" t="s">
        <v>192</v>
      </c>
      <c r="E33">
        <v>47311</v>
      </c>
      <c r="F33">
        <v>54.955199999999998</v>
      </c>
      <c r="G33">
        <v>44631</v>
      </c>
      <c r="H33">
        <v>44621</v>
      </c>
      <c r="I33">
        <v>2599985.4671999998</v>
      </c>
      <c r="J33" t="s">
        <v>188</v>
      </c>
      <c r="K33">
        <v>2339.9869204799998</v>
      </c>
      <c r="P33" t="s">
        <v>296</v>
      </c>
    </row>
    <row r="34" spans="1:16" x14ac:dyDescent="0.2">
      <c r="A34" t="s">
        <v>184</v>
      </c>
      <c r="B34" t="s">
        <v>185</v>
      </c>
      <c r="C34" t="s">
        <v>220</v>
      </c>
      <c r="D34" t="s">
        <v>190</v>
      </c>
      <c r="E34">
        <v>53263</v>
      </c>
      <c r="F34">
        <v>170.8494</v>
      </c>
      <c r="G34">
        <v>44632</v>
      </c>
      <c r="H34">
        <v>44621</v>
      </c>
      <c r="I34">
        <v>9099951.5921999998</v>
      </c>
      <c r="J34" t="s">
        <v>188</v>
      </c>
      <c r="K34">
        <v>8189.9564329799996</v>
      </c>
    </row>
    <row r="35" spans="1:16" x14ac:dyDescent="0.2">
      <c r="A35" t="s">
        <v>184</v>
      </c>
      <c r="B35" t="s">
        <v>185</v>
      </c>
      <c r="C35" t="s">
        <v>186</v>
      </c>
      <c r="D35" t="s">
        <v>192</v>
      </c>
      <c r="E35">
        <v>363687</v>
      </c>
      <c r="F35">
        <v>24.1966</v>
      </c>
      <c r="G35">
        <v>44632</v>
      </c>
      <c r="H35">
        <v>44621</v>
      </c>
      <c r="I35">
        <v>8799988.8641999997</v>
      </c>
      <c r="J35" t="s">
        <v>188</v>
      </c>
      <c r="K35">
        <v>7919.9899777800001</v>
      </c>
      <c r="M35">
        <f>MAX($M$1:M34)+1</f>
        <v>7</v>
      </c>
      <c r="N35" t="s">
        <v>297</v>
      </c>
      <c r="O35" t="s">
        <v>267</v>
      </c>
      <c r="P35" t="s">
        <v>298</v>
      </c>
    </row>
    <row r="36" spans="1:16" x14ac:dyDescent="0.2">
      <c r="A36" t="s">
        <v>184</v>
      </c>
      <c r="B36" t="s">
        <v>198</v>
      </c>
      <c r="C36" t="s">
        <v>221</v>
      </c>
      <c r="D36" t="s">
        <v>187</v>
      </c>
      <c r="E36">
        <v>247927</v>
      </c>
      <c r="F36">
        <v>38.7211</v>
      </c>
      <c r="G36">
        <v>44632</v>
      </c>
      <c r="H36">
        <v>44621</v>
      </c>
      <c r="I36">
        <v>9600006.1597000007</v>
      </c>
      <c r="J36" t="s">
        <v>207</v>
      </c>
      <c r="K36">
        <v>8640.0055437300016</v>
      </c>
      <c r="O36" t="s">
        <v>269</v>
      </c>
      <c r="P36" t="s">
        <v>299</v>
      </c>
    </row>
    <row r="37" spans="1:16" x14ac:dyDescent="0.2">
      <c r="A37" t="s">
        <v>184</v>
      </c>
      <c r="B37" t="s">
        <v>198</v>
      </c>
      <c r="C37" t="s">
        <v>217</v>
      </c>
      <c r="D37" t="s">
        <v>190</v>
      </c>
      <c r="E37">
        <v>550500</v>
      </c>
      <c r="F37">
        <v>8.9009999999999998</v>
      </c>
      <c r="G37">
        <v>44633</v>
      </c>
      <c r="H37">
        <v>44621</v>
      </c>
      <c r="I37">
        <v>4900000.5</v>
      </c>
      <c r="J37" t="s">
        <v>215</v>
      </c>
      <c r="K37">
        <v>5390.0005500000007</v>
      </c>
      <c r="O37" t="s">
        <v>271</v>
      </c>
      <c r="P37" t="s">
        <v>300</v>
      </c>
    </row>
    <row r="38" spans="1:16" x14ac:dyDescent="0.2">
      <c r="A38" t="s">
        <v>184</v>
      </c>
      <c r="B38" t="s">
        <v>198</v>
      </c>
      <c r="C38" t="s">
        <v>210</v>
      </c>
      <c r="D38" t="s">
        <v>187</v>
      </c>
      <c r="E38">
        <v>287646</v>
      </c>
      <c r="F38">
        <v>29.8979</v>
      </c>
      <c r="G38">
        <v>44634</v>
      </c>
      <c r="H38">
        <v>44621</v>
      </c>
      <c r="I38">
        <v>8600011.3433999997</v>
      </c>
      <c r="J38" t="s">
        <v>204</v>
      </c>
      <c r="K38">
        <v>7740.0102090600003</v>
      </c>
      <c r="O38" t="s">
        <v>273</v>
      </c>
      <c r="P38" t="s">
        <v>301</v>
      </c>
    </row>
    <row r="39" spans="1:16" x14ac:dyDescent="0.2">
      <c r="A39" t="s">
        <v>184</v>
      </c>
      <c r="B39" t="s">
        <v>185</v>
      </c>
      <c r="C39" t="s">
        <v>222</v>
      </c>
      <c r="D39" t="s">
        <v>190</v>
      </c>
      <c r="E39">
        <v>541211</v>
      </c>
      <c r="F39">
        <v>17.183700000000002</v>
      </c>
      <c r="G39">
        <v>44634</v>
      </c>
      <c r="H39">
        <v>44621</v>
      </c>
      <c r="I39">
        <v>9300007.4607000016</v>
      </c>
      <c r="J39" t="s">
        <v>193</v>
      </c>
      <c r="K39">
        <v>9300.0074607000024</v>
      </c>
      <c r="P39" t="s">
        <v>302</v>
      </c>
    </row>
    <row r="40" spans="1:16" x14ac:dyDescent="0.2">
      <c r="A40" t="s">
        <v>184</v>
      </c>
      <c r="B40" t="s">
        <v>185</v>
      </c>
      <c r="C40" t="s">
        <v>223</v>
      </c>
      <c r="D40" t="s">
        <v>190</v>
      </c>
      <c r="E40">
        <v>71845</v>
      </c>
      <c r="F40">
        <v>79.337599999999995</v>
      </c>
      <c r="G40">
        <v>44634</v>
      </c>
      <c r="H40">
        <v>44621</v>
      </c>
      <c r="I40">
        <v>5700009.8719999995</v>
      </c>
      <c r="J40" t="s">
        <v>204</v>
      </c>
      <c r="K40">
        <v>5130.0088847999996</v>
      </c>
    </row>
    <row r="41" spans="1:16" x14ac:dyDescent="0.2">
      <c r="A41" t="s">
        <v>184</v>
      </c>
      <c r="B41" t="s">
        <v>198</v>
      </c>
      <c r="C41" t="s">
        <v>224</v>
      </c>
      <c r="D41" t="s">
        <v>190</v>
      </c>
      <c r="E41">
        <v>6088</v>
      </c>
      <c r="F41">
        <v>180.69560000000001</v>
      </c>
      <c r="G41">
        <v>44634</v>
      </c>
      <c r="H41">
        <v>44621</v>
      </c>
      <c r="I41">
        <v>1100074.8128000002</v>
      </c>
      <c r="J41" t="s">
        <v>204</v>
      </c>
      <c r="K41">
        <v>990.06733152000015</v>
      </c>
      <c r="M41">
        <f>MAX($M$1:M40)+1</f>
        <v>8</v>
      </c>
      <c r="N41" t="s">
        <v>303</v>
      </c>
      <c r="O41" t="s">
        <v>267</v>
      </c>
      <c r="P41" t="s">
        <v>349</v>
      </c>
    </row>
    <row r="42" spans="1:16" x14ac:dyDescent="0.2">
      <c r="A42" t="s">
        <v>184</v>
      </c>
      <c r="B42" t="s">
        <v>185</v>
      </c>
      <c r="C42" t="s">
        <v>225</v>
      </c>
      <c r="D42" t="s">
        <v>190</v>
      </c>
      <c r="E42">
        <v>33396</v>
      </c>
      <c r="F42">
        <v>89.831100000000006</v>
      </c>
      <c r="G42">
        <v>44637</v>
      </c>
      <c r="H42">
        <v>44621</v>
      </c>
      <c r="I42">
        <v>2999999.4156000004</v>
      </c>
      <c r="J42" t="s">
        <v>188</v>
      </c>
      <c r="K42">
        <v>2699.9994740400007</v>
      </c>
    </row>
    <row r="43" spans="1:16" x14ac:dyDescent="0.2">
      <c r="A43" t="s">
        <v>184</v>
      </c>
      <c r="B43" t="s">
        <v>198</v>
      </c>
      <c r="C43" t="s">
        <v>221</v>
      </c>
      <c r="D43" t="s">
        <v>187</v>
      </c>
      <c r="E43">
        <v>115689</v>
      </c>
      <c r="F43">
        <v>41.490699999999997</v>
      </c>
      <c r="G43">
        <v>44637</v>
      </c>
      <c r="H43">
        <v>44621</v>
      </c>
      <c r="I43">
        <v>4800017.5922999997</v>
      </c>
      <c r="J43" t="s">
        <v>207</v>
      </c>
      <c r="K43">
        <v>4320.0158330699996</v>
      </c>
      <c r="O43" t="s">
        <v>269</v>
      </c>
      <c r="P43" t="s">
        <v>304</v>
      </c>
    </row>
    <row r="44" spans="1:16" x14ac:dyDescent="0.2">
      <c r="A44" t="s">
        <v>184</v>
      </c>
      <c r="B44" t="s">
        <v>185</v>
      </c>
      <c r="C44" t="s">
        <v>226</v>
      </c>
      <c r="D44" t="s">
        <v>200</v>
      </c>
      <c r="E44">
        <v>44516</v>
      </c>
      <c r="F44">
        <v>53.913200000000003</v>
      </c>
      <c r="G44">
        <v>44637</v>
      </c>
      <c r="H44">
        <v>44621</v>
      </c>
      <c r="I44">
        <v>2400000.0112000001</v>
      </c>
      <c r="J44" t="s">
        <v>188</v>
      </c>
      <c r="K44">
        <v>2160.0000100800003</v>
      </c>
    </row>
    <row r="45" spans="1:16" x14ac:dyDescent="0.2">
      <c r="A45" t="s">
        <v>184</v>
      </c>
      <c r="B45" t="s">
        <v>185</v>
      </c>
      <c r="C45" t="s">
        <v>219</v>
      </c>
      <c r="D45" t="s">
        <v>190</v>
      </c>
      <c r="E45">
        <v>80899</v>
      </c>
      <c r="F45">
        <v>53.1526</v>
      </c>
      <c r="G45">
        <v>44637</v>
      </c>
      <c r="H45">
        <v>44621</v>
      </c>
      <c r="I45">
        <v>4299992.1874000002</v>
      </c>
      <c r="J45" t="s">
        <v>188</v>
      </c>
      <c r="K45">
        <v>3869.9929686600003</v>
      </c>
      <c r="O45" t="s">
        <v>271</v>
      </c>
      <c r="P45" t="s">
        <v>305</v>
      </c>
    </row>
    <row r="46" spans="1:16" x14ac:dyDescent="0.2">
      <c r="A46" t="s">
        <v>184</v>
      </c>
      <c r="B46" t="s">
        <v>185</v>
      </c>
      <c r="C46" t="s">
        <v>227</v>
      </c>
      <c r="D46" t="s">
        <v>190</v>
      </c>
      <c r="E46">
        <v>16711</v>
      </c>
      <c r="F46">
        <v>143.61600000000001</v>
      </c>
      <c r="G46">
        <v>44637</v>
      </c>
      <c r="H46">
        <v>44621</v>
      </c>
      <c r="I46">
        <v>2399966.9760000003</v>
      </c>
      <c r="J46" t="s">
        <v>204</v>
      </c>
      <c r="K46">
        <v>2159.9702784000001</v>
      </c>
    </row>
    <row r="47" spans="1:16" x14ac:dyDescent="0.2">
      <c r="A47" t="s">
        <v>184</v>
      </c>
      <c r="B47" t="s">
        <v>185</v>
      </c>
      <c r="C47" t="s">
        <v>228</v>
      </c>
      <c r="D47" t="s">
        <v>187</v>
      </c>
      <c r="E47">
        <v>58720</v>
      </c>
      <c r="F47">
        <v>28.9511</v>
      </c>
      <c r="G47">
        <v>44637</v>
      </c>
      <c r="H47">
        <v>44621</v>
      </c>
      <c r="I47">
        <v>1700008.5919999999</v>
      </c>
      <c r="J47" t="s">
        <v>204</v>
      </c>
      <c r="K47">
        <v>1530.0077328</v>
      </c>
      <c r="M47">
        <f>MAX($M$1:M46)+1</f>
        <v>9</v>
      </c>
      <c r="N47" t="s">
        <v>306</v>
      </c>
      <c r="O47" t="s">
        <v>267</v>
      </c>
      <c r="P47" t="s">
        <v>307</v>
      </c>
    </row>
    <row r="48" spans="1:16" x14ac:dyDescent="0.2">
      <c r="A48" t="s">
        <v>184</v>
      </c>
      <c r="B48" t="s">
        <v>198</v>
      </c>
      <c r="C48" t="s">
        <v>229</v>
      </c>
      <c r="D48" t="s">
        <v>187</v>
      </c>
      <c r="E48">
        <v>40493</v>
      </c>
      <c r="F48">
        <v>96.313299999999998</v>
      </c>
      <c r="G48">
        <v>44637</v>
      </c>
      <c r="H48">
        <v>44621</v>
      </c>
      <c r="I48">
        <v>3900014.4569000001</v>
      </c>
      <c r="J48" t="s">
        <v>188</v>
      </c>
      <c r="K48">
        <v>3510.0130112100001</v>
      </c>
      <c r="O48" t="s">
        <v>269</v>
      </c>
      <c r="P48" t="s">
        <v>308</v>
      </c>
    </row>
    <row r="49" spans="1:16" x14ac:dyDescent="0.2">
      <c r="A49" t="s">
        <v>184</v>
      </c>
      <c r="B49" t="s">
        <v>185</v>
      </c>
      <c r="C49" t="s">
        <v>194</v>
      </c>
      <c r="D49" t="s">
        <v>190</v>
      </c>
      <c r="E49">
        <v>178362</v>
      </c>
      <c r="F49">
        <v>45.4133</v>
      </c>
      <c r="G49">
        <v>44637</v>
      </c>
      <c r="H49">
        <v>44621</v>
      </c>
      <c r="I49">
        <v>8100007.0146000003</v>
      </c>
      <c r="J49" t="s">
        <v>188</v>
      </c>
      <c r="K49">
        <v>7290.0063131400011</v>
      </c>
    </row>
    <row r="50" spans="1:16" x14ac:dyDescent="0.2">
      <c r="A50" t="s">
        <v>184</v>
      </c>
      <c r="B50" t="s">
        <v>198</v>
      </c>
      <c r="C50" t="s">
        <v>230</v>
      </c>
      <c r="D50" t="s">
        <v>192</v>
      </c>
      <c r="E50">
        <v>35562</v>
      </c>
      <c r="F50">
        <v>112.47839999999999</v>
      </c>
      <c r="G50">
        <v>44637</v>
      </c>
      <c r="H50">
        <v>44621</v>
      </c>
      <c r="I50">
        <v>3999956.8607999999</v>
      </c>
      <c r="J50" t="s">
        <v>188</v>
      </c>
      <c r="K50">
        <v>3599.9611747199997</v>
      </c>
      <c r="M50">
        <f>MAX($M$1:M49)+1</f>
        <v>10</v>
      </c>
      <c r="N50" t="s">
        <v>309</v>
      </c>
      <c r="O50" t="s">
        <v>267</v>
      </c>
      <c r="P50" t="s">
        <v>310</v>
      </c>
    </row>
    <row r="51" spans="1:16" x14ac:dyDescent="0.2">
      <c r="A51" t="s">
        <v>184</v>
      </c>
      <c r="B51" t="s">
        <v>185</v>
      </c>
      <c r="C51" t="s">
        <v>206</v>
      </c>
      <c r="D51" t="s">
        <v>190</v>
      </c>
      <c r="E51">
        <v>17432</v>
      </c>
      <c r="F51">
        <v>103.2568</v>
      </c>
      <c r="G51">
        <v>44637</v>
      </c>
      <c r="H51">
        <v>44621</v>
      </c>
      <c r="I51">
        <v>1799972.5375999999</v>
      </c>
      <c r="J51" t="s">
        <v>207</v>
      </c>
      <c r="K51">
        <v>1619.97528384</v>
      </c>
      <c r="O51" t="s">
        <v>269</v>
      </c>
      <c r="P51" t="s">
        <v>311</v>
      </c>
    </row>
    <row r="52" spans="1:16" x14ac:dyDescent="0.2">
      <c r="A52" t="s">
        <v>184</v>
      </c>
      <c r="B52" t="s">
        <v>198</v>
      </c>
      <c r="C52" t="s">
        <v>231</v>
      </c>
      <c r="D52" t="s">
        <v>190</v>
      </c>
      <c r="E52">
        <v>134909</v>
      </c>
      <c r="F52">
        <v>20.754799999999999</v>
      </c>
      <c r="G52">
        <v>44638</v>
      </c>
      <c r="H52">
        <v>44621</v>
      </c>
      <c r="I52">
        <v>2800009.3131999997</v>
      </c>
      <c r="J52" t="s">
        <v>188</v>
      </c>
      <c r="K52">
        <v>2520.0083818799999</v>
      </c>
    </row>
    <row r="53" spans="1:16" x14ac:dyDescent="0.2">
      <c r="A53" t="s">
        <v>184</v>
      </c>
      <c r="B53" t="s">
        <v>185</v>
      </c>
      <c r="C53" t="s">
        <v>232</v>
      </c>
      <c r="D53" t="s">
        <v>192</v>
      </c>
      <c r="E53">
        <v>339039</v>
      </c>
      <c r="F53">
        <v>23.0062</v>
      </c>
      <c r="G53">
        <v>44638</v>
      </c>
      <c r="H53">
        <v>44621</v>
      </c>
      <c r="I53">
        <v>7799999.0417999998</v>
      </c>
      <c r="J53" t="s">
        <v>204</v>
      </c>
      <c r="K53">
        <v>7019.9991376199996</v>
      </c>
      <c r="M53">
        <f>MAX($M$1:M52)+1</f>
        <v>11</v>
      </c>
      <c r="N53" t="s">
        <v>312</v>
      </c>
      <c r="O53" t="s">
        <v>267</v>
      </c>
      <c r="P53" t="s">
        <v>313</v>
      </c>
    </row>
    <row r="54" spans="1:16" x14ac:dyDescent="0.2">
      <c r="A54" t="s">
        <v>184</v>
      </c>
      <c r="B54" t="s">
        <v>198</v>
      </c>
      <c r="C54" t="s">
        <v>232</v>
      </c>
      <c r="D54" t="s">
        <v>190</v>
      </c>
      <c r="E54">
        <v>85659</v>
      </c>
      <c r="F54">
        <v>23.348500000000001</v>
      </c>
      <c r="G54">
        <v>44638</v>
      </c>
      <c r="H54">
        <v>44621</v>
      </c>
      <c r="I54">
        <v>2000009.1615000002</v>
      </c>
      <c r="J54" t="s">
        <v>204</v>
      </c>
      <c r="K54">
        <v>1800.0082453500004</v>
      </c>
      <c r="O54" t="s">
        <v>269</v>
      </c>
      <c r="P54" t="s">
        <v>314</v>
      </c>
    </row>
    <row r="55" spans="1:16" x14ac:dyDescent="0.2">
      <c r="A55" t="s">
        <v>184</v>
      </c>
      <c r="B55" t="s">
        <v>198</v>
      </c>
      <c r="C55" t="s">
        <v>217</v>
      </c>
      <c r="D55" t="s">
        <v>200</v>
      </c>
      <c r="E55">
        <v>317712</v>
      </c>
      <c r="F55">
        <v>8.1835000000000004</v>
      </c>
      <c r="G55">
        <v>44639</v>
      </c>
      <c r="H55">
        <v>44621</v>
      </c>
      <c r="I55">
        <v>2599996.1520000002</v>
      </c>
      <c r="J55" t="s">
        <v>215</v>
      </c>
      <c r="K55">
        <v>2859.9957672000005</v>
      </c>
      <c r="P55" t="s">
        <v>315</v>
      </c>
    </row>
    <row r="56" spans="1:16" x14ac:dyDescent="0.2">
      <c r="A56" t="s">
        <v>184</v>
      </c>
      <c r="B56" t="s">
        <v>198</v>
      </c>
      <c r="C56" t="s">
        <v>191</v>
      </c>
      <c r="D56" t="s">
        <v>190</v>
      </c>
      <c r="E56">
        <v>1294872</v>
      </c>
      <c r="F56">
        <v>6.4099000000000004</v>
      </c>
      <c r="G56">
        <v>44639</v>
      </c>
      <c r="H56">
        <v>44621</v>
      </c>
      <c r="I56">
        <v>8300000.0328000002</v>
      </c>
      <c r="J56" t="s">
        <v>193</v>
      </c>
      <c r="K56">
        <v>8300.0000328000006</v>
      </c>
    </row>
    <row r="57" spans="1:16" x14ac:dyDescent="0.2">
      <c r="A57" t="s">
        <v>184</v>
      </c>
      <c r="B57" t="s">
        <v>185</v>
      </c>
      <c r="C57" t="s">
        <v>220</v>
      </c>
      <c r="D57" t="s">
        <v>190</v>
      </c>
      <c r="E57">
        <v>28098</v>
      </c>
      <c r="F57">
        <v>174.3896</v>
      </c>
      <c r="G57">
        <v>44639</v>
      </c>
      <c r="H57">
        <v>44621</v>
      </c>
      <c r="I57">
        <v>4899998.9808</v>
      </c>
      <c r="J57" t="s">
        <v>188</v>
      </c>
      <c r="K57">
        <v>4409.9990827200008</v>
      </c>
      <c r="M57">
        <f>MAX($M$1:M56)+1</f>
        <v>12</v>
      </c>
      <c r="N57" t="s">
        <v>316</v>
      </c>
      <c r="O57" t="s">
        <v>267</v>
      </c>
      <c r="P57" t="s">
        <v>317</v>
      </c>
    </row>
    <row r="58" spans="1:16" x14ac:dyDescent="0.2">
      <c r="A58" t="s">
        <v>184</v>
      </c>
      <c r="B58" t="s">
        <v>185</v>
      </c>
      <c r="C58" t="s">
        <v>202</v>
      </c>
      <c r="D58" t="s">
        <v>190</v>
      </c>
      <c r="E58">
        <v>1228124</v>
      </c>
      <c r="F58">
        <v>3.9083999999999999</v>
      </c>
      <c r="G58">
        <v>44639</v>
      </c>
      <c r="H58">
        <v>44621</v>
      </c>
      <c r="I58">
        <v>4799999.8415999999</v>
      </c>
      <c r="J58" t="s">
        <v>193</v>
      </c>
      <c r="K58">
        <v>4799.9998416000008</v>
      </c>
      <c r="P58" t="s">
        <v>318</v>
      </c>
    </row>
    <row r="59" spans="1:16" x14ac:dyDescent="0.2">
      <c r="A59" t="s">
        <v>184</v>
      </c>
      <c r="B59" t="s">
        <v>185</v>
      </c>
      <c r="C59" t="s">
        <v>210</v>
      </c>
      <c r="D59" t="s">
        <v>200</v>
      </c>
      <c r="E59">
        <v>86159</v>
      </c>
      <c r="F59">
        <v>30.1769</v>
      </c>
      <c r="G59">
        <v>44639</v>
      </c>
      <c r="H59">
        <v>44621</v>
      </c>
      <c r="I59">
        <v>2600011.5271000001</v>
      </c>
      <c r="J59" t="s">
        <v>204</v>
      </c>
      <c r="K59">
        <v>2340.0103743900004</v>
      </c>
    </row>
    <row r="60" spans="1:16" x14ac:dyDescent="0.2">
      <c r="A60" t="s">
        <v>184</v>
      </c>
      <c r="B60" t="s">
        <v>198</v>
      </c>
      <c r="C60" t="s">
        <v>217</v>
      </c>
      <c r="D60" t="s">
        <v>212</v>
      </c>
      <c r="E60">
        <v>567894</v>
      </c>
      <c r="F60">
        <v>9.6849000000000007</v>
      </c>
      <c r="G60">
        <v>44641</v>
      </c>
      <c r="H60">
        <v>44621</v>
      </c>
      <c r="I60">
        <v>5499996.6006000005</v>
      </c>
      <c r="J60" t="s">
        <v>215</v>
      </c>
      <c r="K60">
        <v>6049.9962606600002</v>
      </c>
    </row>
    <row r="61" spans="1:16" x14ac:dyDescent="0.2">
      <c r="A61" t="s">
        <v>184</v>
      </c>
      <c r="B61" t="s">
        <v>198</v>
      </c>
      <c r="C61" t="s">
        <v>233</v>
      </c>
      <c r="D61" t="s">
        <v>212</v>
      </c>
      <c r="E61">
        <v>14955</v>
      </c>
      <c r="F61">
        <v>93.612499999999997</v>
      </c>
      <c r="G61">
        <v>44644</v>
      </c>
      <c r="H61">
        <v>44621</v>
      </c>
      <c r="I61">
        <v>1399974.9375</v>
      </c>
      <c r="J61" t="s">
        <v>204</v>
      </c>
      <c r="K61">
        <v>1259.97744375</v>
      </c>
    </row>
    <row r="62" spans="1:16" x14ac:dyDescent="0.2">
      <c r="A62" t="s">
        <v>184</v>
      </c>
      <c r="B62" t="s">
        <v>185</v>
      </c>
      <c r="C62" t="s">
        <v>234</v>
      </c>
      <c r="D62" t="s">
        <v>190</v>
      </c>
      <c r="E62">
        <v>32529</v>
      </c>
      <c r="F62">
        <v>98.372600000000006</v>
      </c>
      <c r="G62">
        <v>44644</v>
      </c>
      <c r="H62">
        <v>44621</v>
      </c>
      <c r="I62">
        <v>3199962.3054</v>
      </c>
      <c r="J62" t="s">
        <v>204</v>
      </c>
      <c r="K62">
        <v>2879.9660748599999</v>
      </c>
    </row>
    <row r="63" spans="1:16" x14ac:dyDescent="0.2">
      <c r="A63" t="s">
        <v>184</v>
      </c>
      <c r="B63" t="s">
        <v>185</v>
      </c>
      <c r="C63" t="s">
        <v>197</v>
      </c>
      <c r="D63" t="s">
        <v>200</v>
      </c>
      <c r="E63">
        <v>14234</v>
      </c>
      <c r="F63">
        <v>154.55940000000001</v>
      </c>
      <c r="G63">
        <v>44644</v>
      </c>
      <c r="H63">
        <v>44621</v>
      </c>
      <c r="I63">
        <v>2199998.4996000002</v>
      </c>
      <c r="J63" t="s">
        <v>188</v>
      </c>
      <c r="K63">
        <v>1979.9986496400004</v>
      </c>
    </row>
    <row r="64" spans="1:16" x14ac:dyDescent="0.2">
      <c r="A64" t="s">
        <v>184</v>
      </c>
      <c r="B64" t="s">
        <v>198</v>
      </c>
      <c r="C64" t="s">
        <v>206</v>
      </c>
      <c r="D64" t="s">
        <v>200</v>
      </c>
      <c r="E64">
        <v>51001</v>
      </c>
      <c r="F64">
        <v>88.233900000000006</v>
      </c>
      <c r="G64">
        <v>44644</v>
      </c>
      <c r="H64">
        <v>44621</v>
      </c>
      <c r="I64">
        <v>4500017.1339000007</v>
      </c>
      <c r="J64" t="s">
        <v>207</v>
      </c>
      <c r="K64">
        <v>4050.0154205100011</v>
      </c>
    </row>
    <row r="65" spans="1:11" x14ac:dyDescent="0.2">
      <c r="A65" t="s">
        <v>184</v>
      </c>
      <c r="B65" t="s">
        <v>185</v>
      </c>
      <c r="C65" t="s">
        <v>210</v>
      </c>
      <c r="D65" t="s">
        <v>192</v>
      </c>
      <c r="E65">
        <v>201698</v>
      </c>
      <c r="F65">
        <v>29.2516</v>
      </c>
      <c r="G65">
        <v>44645</v>
      </c>
      <c r="H65">
        <v>44621</v>
      </c>
      <c r="I65">
        <v>5899989.2167999996</v>
      </c>
      <c r="J65" t="s">
        <v>204</v>
      </c>
      <c r="K65">
        <v>5309.9902951199992</v>
      </c>
    </row>
    <row r="66" spans="1:11" x14ac:dyDescent="0.2">
      <c r="A66" t="s">
        <v>184</v>
      </c>
      <c r="B66" t="s">
        <v>185</v>
      </c>
      <c r="C66" t="s">
        <v>235</v>
      </c>
      <c r="D66" t="s">
        <v>190</v>
      </c>
      <c r="E66">
        <v>101014</v>
      </c>
      <c r="F66">
        <v>14.849500000000001</v>
      </c>
      <c r="G66">
        <v>44645</v>
      </c>
      <c r="H66">
        <v>44621</v>
      </c>
      <c r="I66">
        <v>1500007.3930000002</v>
      </c>
      <c r="J66" t="s">
        <v>204</v>
      </c>
      <c r="K66">
        <v>1350.0066537</v>
      </c>
    </row>
    <row r="67" spans="1:11" x14ac:dyDescent="0.2">
      <c r="A67" t="s">
        <v>184</v>
      </c>
      <c r="B67" t="s">
        <v>185</v>
      </c>
      <c r="C67" t="s">
        <v>236</v>
      </c>
      <c r="D67" t="s">
        <v>190</v>
      </c>
      <c r="E67">
        <v>738813</v>
      </c>
      <c r="F67">
        <v>5.9554999999999998</v>
      </c>
      <c r="G67">
        <v>44646</v>
      </c>
      <c r="H67">
        <v>44621</v>
      </c>
      <c r="I67">
        <v>4400000.8214999996</v>
      </c>
      <c r="J67" t="s">
        <v>215</v>
      </c>
      <c r="K67">
        <v>4840.0009036499996</v>
      </c>
    </row>
    <row r="68" spans="1:11" x14ac:dyDescent="0.2">
      <c r="A68" t="s">
        <v>184</v>
      </c>
      <c r="B68" t="s">
        <v>198</v>
      </c>
      <c r="C68" t="s">
        <v>232</v>
      </c>
      <c r="D68" t="s">
        <v>192</v>
      </c>
      <c r="E68">
        <v>218981</v>
      </c>
      <c r="F68">
        <v>24.202999999999999</v>
      </c>
      <c r="G68">
        <v>44646</v>
      </c>
      <c r="H68">
        <v>44621</v>
      </c>
      <c r="I68">
        <v>5299997.1430000002</v>
      </c>
      <c r="J68" t="s">
        <v>204</v>
      </c>
      <c r="K68">
        <v>4769.9974287000005</v>
      </c>
    </row>
    <row r="69" spans="1:11" x14ac:dyDescent="0.2">
      <c r="A69" t="s">
        <v>184</v>
      </c>
      <c r="B69" t="s">
        <v>185</v>
      </c>
      <c r="C69" t="s">
        <v>237</v>
      </c>
      <c r="D69" t="s">
        <v>200</v>
      </c>
      <c r="E69">
        <v>238426</v>
      </c>
      <c r="F69">
        <v>16.776700000000002</v>
      </c>
      <c r="G69">
        <v>44647</v>
      </c>
      <c r="H69">
        <v>44621</v>
      </c>
      <c r="I69">
        <v>4000001.4742000005</v>
      </c>
      <c r="J69" t="s">
        <v>204</v>
      </c>
      <c r="K69">
        <v>3600.0013267800005</v>
      </c>
    </row>
    <row r="70" spans="1:11" x14ac:dyDescent="0.2">
      <c r="A70" t="s">
        <v>184</v>
      </c>
      <c r="B70" t="s">
        <v>185</v>
      </c>
      <c r="C70" t="s">
        <v>213</v>
      </c>
      <c r="D70" t="s">
        <v>190</v>
      </c>
      <c r="E70">
        <v>33448</v>
      </c>
      <c r="F70">
        <v>74.744</v>
      </c>
      <c r="G70">
        <v>44647</v>
      </c>
      <c r="H70">
        <v>44621</v>
      </c>
      <c r="I70">
        <v>2500037.3119999999</v>
      </c>
      <c r="J70" t="s">
        <v>188</v>
      </c>
      <c r="K70">
        <v>2250.0335808</v>
      </c>
    </row>
    <row r="71" spans="1:11" x14ac:dyDescent="0.2">
      <c r="A71" t="s">
        <v>184</v>
      </c>
      <c r="B71" t="s">
        <v>198</v>
      </c>
      <c r="C71" t="s">
        <v>220</v>
      </c>
      <c r="D71" t="s">
        <v>190</v>
      </c>
      <c r="E71">
        <v>43086</v>
      </c>
      <c r="F71">
        <v>164.7851</v>
      </c>
      <c r="G71">
        <v>44648</v>
      </c>
      <c r="H71">
        <v>44621</v>
      </c>
      <c r="I71">
        <v>7099930.8185999999</v>
      </c>
      <c r="J71" t="s">
        <v>188</v>
      </c>
      <c r="K71">
        <v>6389.9377367400002</v>
      </c>
    </row>
    <row r="72" spans="1:11" x14ac:dyDescent="0.2">
      <c r="A72" t="s">
        <v>184</v>
      </c>
      <c r="B72" t="s">
        <v>198</v>
      </c>
      <c r="C72" t="s">
        <v>238</v>
      </c>
      <c r="D72" t="s">
        <v>190</v>
      </c>
      <c r="E72">
        <v>30750</v>
      </c>
      <c r="F72">
        <v>211.3837</v>
      </c>
      <c r="G72">
        <v>44648</v>
      </c>
      <c r="H72">
        <v>44621</v>
      </c>
      <c r="I72">
        <v>6500048.7750000004</v>
      </c>
      <c r="J72" t="s">
        <v>204</v>
      </c>
      <c r="K72">
        <v>5850.0438975000006</v>
      </c>
    </row>
    <row r="73" spans="1:11" x14ac:dyDescent="0.2">
      <c r="A73" t="s">
        <v>184</v>
      </c>
      <c r="B73" t="s">
        <v>185</v>
      </c>
      <c r="C73" t="s">
        <v>186</v>
      </c>
      <c r="D73" t="s">
        <v>190</v>
      </c>
      <c r="E73">
        <v>69707</v>
      </c>
      <c r="F73">
        <v>22.953199999999999</v>
      </c>
      <c r="G73">
        <v>44648</v>
      </c>
      <c r="H73">
        <v>44621</v>
      </c>
      <c r="I73">
        <v>1599998.7123999998</v>
      </c>
      <c r="J73" t="s">
        <v>188</v>
      </c>
      <c r="K73">
        <v>1439.99884116</v>
      </c>
    </row>
    <row r="74" spans="1:11" x14ac:dyDescent="0.2">
      <c r="A74" t="s">
        <v>184</v>
      </c>
      <c r="B74" t="s">
        <v>198</v>
      </c>
      <c r="C74" t="s">
        <v>197</v>
      </c>
      <c r="D74" t="s">
        <v>200</v>
      </c>
      <c r="E74">
        <v>35285</v>
      </c>
      <c r="F74">
        <v>164.37549999999999</v>
      </c>
      <c r="G74">
        <v>44648</v>
      </c>
      <c r="H74">
        <v>44621</v>
      </c>
      <c r="I74">
        <v>5799989.5174999991</v>
      </c>
      <c r="J74" t="s">
        <v>188</v>
      </c>
      <c r="K74">
        <v>5219.9905657499994</v>
      </c>
    </row>
    <row r="75" spans="1:11" x14ac:dyDescent="0.2">
      <c r="A75" t="s">
        <v>184</v>
      </c>
      <c r="B75" t="s">
        <v>198</v>
      </c>
      <c r="C75" t="s">
        <v>238</v>
      </c>
      <c r="D75" t="s">
        <v>190</v>
      </c>
      <c r="E75">
        <v>41787</v>
      </c>
      <c r="F75">
        <v>212.98480000000001</v>
      </c>
      <c r="G75">
        <v>44651</v>
      </c>
      <c r="H75">
        <v>44621</v>
      </c>
      <c r="I75">
        <v>8899995.8376000002</v>
      </c>
      <c r="J75" t="s">
        <v>204</v>
      </c>
      <c r="K75">
        <v>8009.9962538399996</v>
      </c>
    </row>
    <row r="76" spans="1:11" x14ac:dyDescent="0.2">
      <c r="A76" t="s">
        <v>184</v>
      </c>
      <c r="B76" t="s">
        <v>185</v>
      </c>
      <c r="C76" t="s">
        <v>206</v>
      </c>
      <c r="D76" t="s">
        <v>192</v>
      </c>
      <c r="E76">
        <v>72712</v>
      </c>
      <c r="F76">
        <v>89.393199999999993</v>
      </c>
      <c r="G76">
        <v>44651</v>
      </c>
      <c r="H76">
        <v>44621</v>
      </c>
      <c r="I76">
        <v>6499958.3583999993</v>
      </c>
      <c r="J76" t="s">
        <v>207</v>
      </c>
      <c r="K76">
        <v>5849.9625225600003</v>
      </c>
    </row>
    <row r="77" spans="1:11" x14ac:dyDescent="0.2">
      <c r="A77" t="s">
        <v>184</v>
      </c>
      <c r="B77" t="s">
        <v>198</v>
      </c>
      <c r="C77" t="s">
        <v>203</v>
      </c>
      <c r="D77" t="s">
        <v>187</v>
      </c>
      <c r="E77">
        <v>43981</v>
      </c>
      <c r="F77">
        <v>106.86409999999999</v>
      </c>
      <c r="G77">
        <v>44651</v>
      </c>
      <c r="H77">
        <v>44621</v>
      </c>
      <c r="I77">
        <v>4699989.9820999997</v>
      </c>
      <c r="J77" t="s">
        <v>204</v>
      </c>
      <c r="K77">
        <v>4229.9909838900003</v>
      </c>
    </row>
    <row r="78" spans="1:11" x14ac:dyDescent="0.2">
      <c r="A78" t="s">
        <v>184</v>
      </c>
      <c r="B78" t="s">
        <v>198</v>
      </c>
      <c r="C78" t="s">
        <v>239</v>
      </c>
      <c r="D78" t="s">
        <v>200</v>
      </c>
      <c r="E78">
        <v>405292</v>
      </c>
      <c r="F78">
        <v>17.2715</v>
      </c>
      <c r="G78">
        <v>44651</v>
      </c>
      <c r="H78">
        <v>44621</v>
      </c>
      <c r="I78">
        <v>7000000.7779999999</v>
      </c>
      <c r="J78" t="s">
        <v>188</v>
      </c>
      <c r="K78">
        <v>6300.0007002000002</v>
      </c>
    </row>
    <row r="79" spans="1:11" x14ac:dyDescent="0.2">
      <c r="A79" t="s">
        <v>184</v>
      </c>
      <c r="B79" t="s">
        <v>198</v>
      </c>
      <c r="C79" t="s">
        <v>237</v>
      </c>
      <c r="D79" t="s">
        <v>190</v>
      </c>
      <c r="E79">
        <v>326377</v>
      </c>
      <c r="F79">
        <v>16.851700000000001</v>
      </c>
      <c r="G79">
        <v>44651</v>
      </c>
      <c r="H79">
        <v>44621</v>
      </c>
      <c r="I79">
        <v>5500007.2909000004</v>
      </c>
      <c r="J79" t="s">
        <v>204</v>
      </c>
      <c r="K79">
        <v>4950.0065618100007</v>
      </c>
    </row>
    <row r="80" spans="1:11" x14ac:dyDescent="0.2">
      <c r="A80" t="s">
        <v>184</v>
      </c>
      <c r="B80" t="s">
        <v>185</v>
      </c>
      <c r="C80" t="s">
        <v>222</v>
      </c>
      <c r="D80" t="s">
        <v>192</v>
      </c>
      <c r="E80">
        <v>401894</v>
      </c>
      <c r="F80">
        <v>17.168700000000001</v>
      </c>
      <c r="G80">
        <v>44651</v>
      </c>
      <c r="H80">
        <v>44621</v>
      </c>
      <c r="I80">
        <v>6899997.5178000005</v>
      </c>
      <c r="J80" t="s">
        <v>193</v>
      </c>
      <c r="K80">
        <v>6899.9975178000004</v>
      </c>
    </row>
    <row r="81" spans="1:11" x14ac:dyDescent="0.2">
      <c r="A81" t="s">
        <v>184</v>
      </c>
      <c r="B81" t="s">
        <v>185</v>
      </c>
      <c r="C81" t="s">
        <v>219</v>
      </c>
      <c r="D81" t="s">
        <v>190</v>
      </c>
      <c r="E81">
        <v>28356</v>
      </c>
      <c r="F81">
        <v>52.898099999999999</v>
      </c>
      <c r="G81">
        <v>44651</v>
      </c>
      <c r="H81">
        <v>44621</v>
      </c>
      <c r="I81">
        <v>1499978.5236</v>
      </c>
      <c r="J81" t="s">
        <v>188</v>
      </c>
      <c r="K81">
        <v>1349.9806712400002</v>
      </c>
    </row>
    <row r="82" spans="1:11" x14ac:dyDescent="0.2">
      <c r="A82" t="s">
        <v>184</v>
      </c>
      <c r="B82" t="s">
        <v>198</v>
      </c>
      <c r="C82" t="s">
        <v>206</v>
      </c>
      <c r="D82" t="s">
        <v>212</v>
      </c>
      <c r="E82">
        <v>61715</v>
      </c>
      <c r="F82">
        <v>98.841700000000003</v>
      </c>
      <c r="G82">
        <v>44651</v>
      </c>
      <c r="H82">
        <v>44621</v>
      </c>
      <c r="I82">
        <v>6100015.5154999997</v>
      </c>
      <c r="J82" t="s">
        <v>207</v>
      </c>
      <c r="K82">
        <v>5490.0139639500003</v>
      </c>
    </row>
    <row r="83" spans="1:11" x14ac:dyDescent="0.2">
      <c r="A83" t="s">
        <v>184</v>
      </c>
      <c r="B83" t="s">
        <v>198</v>
      </c>
      <c r="C83" t="s">
        <v>240</v>
      </c>
      <c r="D83" t="s">
        <v>190</v>
      </c>
      <c r="E83">
        <v>386054</v>
      </c>
      <c r="F83">
        <v>7.5118999999999998</v>
      </c>
      <c r="G83">
        <v>44651</v>
      </c>
      <c r="H83">
        <v>44621</v>
      </c>
      <c r="I83">
        <v>2899999.0425999998</v>
      </c>
      <c r="J83" t="s">
        <v>241</v>
      </c>
      <c r="K83">
        <v>3189.9989468599997</v>
      </c>
    </row>
    <row r="84" spans="1:11" x14ac:dyDescent="0.2">
      <c r="A84" t="s">
        <v>184</v>
      </c>
      <c r="B84" t="s">
        <v>198</v>
      </c>
      <c r="C84" t="s">
        <v>208</v>
      </c>
      <c r="D84" t="s">
        <v>192</v>
      </c>
      <c r="E84">
        <v>115188</v>
      </c>
      <c r="F84">
        <v>61.638100000000001</v>
      </c>
      <c r="G84">
        <v>44652</v>
      </c>
      <c r="H84">
        <v>44652</v>
      </c>
      <c r="I84">
        <v>7099969.4627999999</v>
      </c>
      <c r="J84" t="s">
        <v>188</v>
      </c>
      <c r="K84">
        <v>6389.9725165199998</v>
      </c>
    </row>
    <row r="85" spans="1:11" x14ac:dyDescent="0.2">
      <c r="A85" t="s">
        <v>184</v>
      </c>
      <c r="B85" t="s">
        <v>198</v>
      </c>
      <c r="C85" t="s">
        <v>201</v>
      </c>
      <c r="D85" t="s">
        <v>190</v>
      </c>
      <c r="E85">
        <v>154452</v>
      </c>
      <c r="F85">
        <v>38.846899999999998</v>
      </c>
      <c r="G85">
        <v>44652</v>
      </c>
      <c r="H85">
        <v>44652</v>
      </c>
      <c r="I85">
        <v>5999981.3987999996</v>
      </c>
      <c r="J85" t="s">
        <v>188</v>
      </c>
      <c r="K85">
        <v>5399.9832589199996</v>
      </c>
    </row>
    <row r="86" spans="1:11" x14ac:dyDescent="0.2">
      <c r="A86" t="s">
        <v>184</v>
      </c>
      <c r="B86" t="s">
        <v>198</v>
      </c>
      <c r="C86" t="s">
        <v>213</v>
      </c>
      <c r="D86" t="s">
        <v>200</v>
      </c>
      <c r="E86">
        <v>109720</v>
      </c>
      <c r="F86">
        <v>72.001599999999996</v>
      </c>
      <c r="G86">
        <v>44652</v>
      </c>
      <c r="H86">
        <v>44652</v>
      </c>
      <c r="I86">
        <v>7900015.5519999992</v>
      </c>
      <c r="J86" t="s">
        <v>188</v>
      </c>
      <c r="K86">
        <v>7110.0139967999994</v>
      </c>
    </row>
    <row r="87" spans="1:11" x14ac:dyDescent="0.2">
      <c r="A87" t="s">
        <v>184</v>
      </c>
      <c r="B87" t="s">
        <v>198</v>
      </c>
      <c r="C87" t="s">
        <v>242</v>
      </c>
      <c r="D87" t="s">
        <v>190</v>
      </c>
      <c r="E87">
        <v>28389</v>
      </c>
      <c r="F87">
        <v>246.57470000000001</v>
      </c>
      <c r="G87">
        <v>44652</v>
      </c>
      <c r="H87">
        <v>44652</v>
      </c>
      <c r="I87">
        <v>7000009.1583000002</v>
      </c>
      <c r="J87" t="s">
        <v>207</v>
      </c>
      <c r="K87">
        <v>6300.0082424700004</v>
      </c>
    </row>
    <row r="88" spans="1:11" x14ac:dyDescent="0.2">
      <c r="A88" t="s">
        <v>184</v>
      </c>
      <c r="B88" t="s">
        <v>185</v>
      </c>
      <c r="C88" t="s">
        <v>223</v>
      </c>
      <c r="D88" t="s">
        <v>212</v>
      </c>
      <c r="E88">
        <v>30323</v>
      </c>
      <c r="F88">
        <v>92.339299999999994</v>
      </c>
      <c r="G88">
        <v>44653</v>
      </c>
      <c r="H88">
        <v>44652</v>
      </c>
      <c r="I88">
        <v>2800004.5938999997</v>
      </c>
      <c r="J88" t="s">
        <v>204</v>
      </c>
      <c r="K88">
        <v>2520.0041345099999</v>
      </c>
    </row>
    <row r="89" spans="1:11" x14ac:dyDescent="0.2">
      <c r="A89" t="s">
        <v>184</v>
      </c>
      <c r="B89" t="s">
        <v>198</v>
      </c>
      <c r="C89" t="s">
        <v>112</v>
      </c>
      <c r="D89" t="s">
        <v>187</v>
      </c>
      <c r="E89">
        <v>242601</v>
      </c>
      <c r="F89">
        <v>41.22</v>
      </c>
      <c r="G89">
        <v>44653</v>
      </c>
      <c r="H89">
        <v>44652</v>
      </c>
      <c r="I89">
        <v>10000013.219999999</v>
      </c>
      <c r="J89" t="s">
        <v>188</v>
      </c>
      <c r="K89">
        <v>9000.0118979999988</v>
      </c>
    </row>
    <row r="90" spans="1:11" x14ac:dyDescent="0.2">
      <c r="A90" t="s">
        <v>184</v>
      </c>
      <c r="B90" t="s">
        <v>185</v>
      </c>
      <c r="C90" t="s">
        <v>211</v>
      </c>
      <c r="D90" t="s">
        <v>187</v>
      </c>
      <c r="E90">
        <v>729574</v>
      </c>
      <c r="F90">
        <v>13.432499999999999</v>
      </c>
      <c r="G90">
        <v>44654</v>
      </c>
      <c r="H90">
        <v>44652</v>
      </c>
      <c r="I90">
        <v>9800002.754999999</v>
      </c>
      <c r="J90" t="s">
        <v>207</v>
      </c>
      <c r="K90">
        <v>8820.002479499999</v>
      </c>
    </row>
    <row r="91" spans="1:11" x14ac:dyDescent="0.2">
      <c r="A91" t="s">
        <v>184</v>
      </c>
      <c r="B91" t="s">
        <v>198</v>
      </c>
      <c r="C91" t="s">
        <v>224</v>
      </c>
      <c r="D91" t="s">
        <v>190</v>
      </c>
      <c r="E91">
        <v>24368</v>
      </c>
      <c r="F91">
        <v>184.6653</v>
      </c>
      <c r="G91">
        <v>44654</v>
      </c>
      <c r="H91">
        <v>44652</v>
      </c>
      <c r="I91">
        <v>4499924.0304000005</v>
      </c>
      <c r="J91" t="s">
        <v>204</v>
      </c>
      <c r="K91">
        <v>4049.9316273600007</v>
      </c>
    </row>
    <row r="92" spans="1:11" x14ac:dyDescent="0.2">
      <c r="A92" t="s">
        <v>184</v>
      </c>
      <c r="B92" t="s">
        <v>198</v>
      </c>
      <c r="C92" t="s">
        <v>218</v>
      </c>
      <c r="D92" t="s">
        <v>187</v>
      </c>
      <c r="E92">
        <v>147617</v>
      </c>
      <c r="F92">
        <v>61.646000000000001</v>
      </c>
      <c r="G92">
        <v>44654</v>
      </c>
      <c r="H92">
        <v>44652</v>
      </c>
      <c r="I92">
        <v>9099997.5820000004</v>
      </c>
      <c r="J92" t="s">
        <v>204</v>
      </c>
      <c r="K92">
        <v>8189.9978238000012</v>
      </c>
    </row>
    <row r="93" spans="1:11" x14ac:dyDescent="0.2">
      <c r="A93" t="s">
        <v>184</v>
      </c>
      <c r="B93" t="s">
        <v>185</v>
      </c>
      <c r="C93" t="s">
        <v>203</v>
      </c>
      <c r="D93" t="s">
        <v>200</v>
      </c>
      <c r="E93">
        <v>24129</v>
      </c>
      <c r="F93">
        <v>103.6097</v>
      </c>
      <c r="G93">
        <v>44654</v>
      </c>
      <c r="H93">
        <v>44652</v>
      </c>
      <c r="I93">
        <v>2499998.4513000003</v>
      </c>
      <c r="J93" t="s">
        <v>204</v>
      </c>
      <c r="K93">
        <v>2249.9986061700001</v>
      </c>
    </row>
    <row r="94" spans="1:11" x14ac:dyDescent="0.2">
      <c r="A94" t="s">
        <v>184</v>
      </c>
      <c r="B94" t="s">
        <v>198</v>
      </c>
      <c r="C94" t="s">
        <v>219</v>
      </c>
      <c r="D94" t="s">
        <v>190</v>
      </c>
      <c r="E94">
        <v>150300</v>
      </c>
      <c r="F94">
        <v>55.888399999999997</v>
      </c>
      <c r="G94">
        <v>44654</v>
      </c>
      <c r="H94">
        <v>44652</v>
      </c>
      <c r="I94">
        <v>8400026.5199999996</v>
      </c>
      <c r="J94" t="s">
        <v>188</v>
      </c>
      <c r="K94">
        <v>7560.0238679999993</v>
      </c>
    </row>
    <row r="95" spans="1:11" x14ac:dyDescent="0.2">
      <c r="A95" t="s">
        <v>184</v>
      </c>
      <c r="B95" t="s">
        <v>185</v>
      </c>
      <c r="C95" t="s">
        <v>206</v>
      </c>
      <c r="D95" t="s">
        <v>192</v>
      </c>
      <c r="E95">
        <v>6044</v>
      </c>
      <c r="F95">
        <v>99.276399999999995</v>
      </c>
      <c r="G95">
        <v>44655</v>
      </c>
      <c r="H95">
        <v>44652</v>
      </c>
      <c r="I95">
        <v>600026.56160000002</v>
      </c>
      <c r="J95" t="s">
        <v>207</v>
      </c>
      <c r="K95">
        <v>540.02390544000002</v>
      </c>
    </row>
    <row r="96" spans="1:11" x14ac:dyDescent="0.2">
      <c r="A96" t="s">
        <v>184</v>
      </c>
      <c r="B96" t="s">
        <v>198</v>
      </c>
      <c r="C96" t="s">
        <v>191</v>
      </c>
      <c r="D96" t="s">
        <v>192</v>
      </c>
      <c r="E96">
        <v>1026842</v>
      </c>
      <c r="F96">
        <v>6.2327000000000004</v>
      </c>
      <c r="G96">
        <v>44655</v>
      </c>
      <c r="H96">
        <v>44652</v>
      </c>
      <c r="I96">
        <v>6399998.1334000006</v>
      </c>
      <c r="J96" t="s">
        <v>193</v>
      </c>
      <c r="K96">
        <v>6399.9981334000013</v>
      </c>
    </row>
    <row r="97" spans="1:11" x14ac:dyDescent="0.2">
      <c r="A97" t="s">
        <v>184</v>
      </c>
      <c r="B97" t="s">
        <v>185</v>
      </c>
      <c r="C97" t="s">
        <v>232</v>
      </c>
      <c r="D97" t="s">
        <v>200</v>
      </c>
      <c r="E97">
        <v>401202</v>
      </c>
      <c r="F97">
        <v>23.928100000000001</v>
      </c>
      <c r="G97">
        <v>44658</v>
      </c>
      <c r="H97">
        <v>44652</v>
      </c>
      <c r="I97">
        <v>9600001.5762000009</v>
      </c>
      <c r="J97" t="s">
        <v>204</v>
      </c>
      <c r="K97">
        <v>8640.0014185800028</v>
      </c>
    </row>
    <row r="98" spans="1:11" x14ac:dyDescent="0.2">
      <c r="A98" t="s">
        <v>184</v>
      </c>
      <c r="B98" t="s">
        <v>185</v>
      </c>
      <c r="C98" t="s">
        <v>225</v>
      </c>
      <c r="D98" t="s">
        <v>190</v>
      </c>
      <c r="E98">
        <v>109186</v>
      </c>
      <c r="F98">
        <v>80.596299999999999</v>
      </c>
      <c r="G98">
        <v>44658</v>
      </c>
      <c r="H98">
        <v>44652</v>
      </c>
      <c r="I98">
        <v>8799987.6118000001</v>
      </c>
      <c r="J98" t="s">
        <v>188</v>
      </c>
      <c r="K98">
        <v>7919.9888506200004</v>
      </c>
    </row>
    <row r="99" spans="1:11" x14ac:dyDescent="0.2">
      <c r="A99" t="s">
        <v>184</v>
      </c>
      <c r="B99" t="s">
        <v>185</v>
      </c>
      <c r="C99" t="s">
        <v>197</v>
      </c>
      <c r="D99" t="s">
        <v>212</v>
      </c>
      <c r="E99">
        <v>61289</v>
      </c>
      <c r="F99">
        <v>159.8974</v>
      </c>
      <c r="G99">
        <v>44658</v>
      </c>
      <c r="H99">
        <v>44652</v>
      </c>
      <c r="I99">
        <v>9799951.7486000005</v>
      </c>
      <c r="J99" t="s">
        <v>188</v>
      </c>
      <c r="K99">
        <v>8819.9565737400007</v>
      </c>
    </row>
    <row r="100" spans="1:11" x14ac:dyDescent="0.2">
      <c r="A100" t="s">
        <v>184</v>
      </c>
      <c r="B100" t="s">
        <v>198</v>
      </c>
      <c r="C100" t="s">
        <v>202</v>
      </c>
      <c r="D100" t="s">
        <v>187</v>
      </c>
      <c r="E100">
        <v>1274805</v>
      </c>
      <c r="F100">
        <v>4.1574999999999998</v>
      </c>
      <c r="G100">
        <v>44658</v>
      </c>
      <c r="H100">
        <v>44652</v>
      </c>
      <c r="I100">
        <v>5300001.7874999996</v>
      </c>
      <c r="J100" t="s">
        <v>193</v>
      </c>
      <c r="K100">
        <v>5300.0017875000003</v>
      </c>
    </row>
    <row r="101" spans="1:11" x14ac:dyDescent="0.2">
      <c r="A101" t="s">
        <v>184</v>
      </c>
      <c r="B101" t="s">
        <v>198</v>
      </c>
      <c r="C101" t="s">
        <v>217</v>
      </c>
      <c r="D101" t="s">
        <v>190</v>
      </c>
      <c r="E101">
        <v>739311</v>
      </c>
      <c r="F101">
        <v>9.7387999999999995</v>
      </c>
      <c r="G101">
        <v>44658</v>
      </c>
      <c r="H101">
        <v>44652</v>
      </c>
      <c r="I101">
        <v>7200001.9667999996</v>
      </c>
      <c r="J101" t="s">
        <v>215</v>
      </c>
      <c r="K101">
        <v>7920.0021634800005</v>
      </c>
    </row>
    <row r="102" spans="1:11" x14ac:dyDescent="0.2">
      <c r="A102" t="s">
        <v>184</v>
      </c>
      <c r="B102" t="s">
        <v>185</v>
      </c>
      <c r="C102" t="s">
        <v>237</v>
      </c>
      <c r="D102" t="s">
        <v>190</v>
      </c>
      <c r="E102">
        <v>526065</v>
      </c>
      <c r="F102">
        <v>18.058599999999998</v>
      </c>
      <c r="G102">
        <v>44658</v>
      </c>
      <c r="H102">
        <v>44652</v>
      </c>
      <c r="I102">
        <v>9499997.409</v>
      </c>
      <c r="J102" t="s">
        <v>204</v>
      </c>
      <c r="K102">
        <v>8549.9976681000007</v>
      </c>
    </row>
    <row r="103" spans="1:11" x14ac:dyDescent="0.2">
      <c r="A103" t="s">
        <v>184</v>
      </c>
      <c r="B103" t="s">
        <v>198</v>
      </c>
      <c r="C103" t="s">
        <v>191</v>
      </c>
      <c r="D103" t="s">
        <v>187</v>
      </c>
      <c r="E103">
        <v>1121620</v>
      </c>
      <c r="F103">
        <v>5.9734999999999996</v>
      </c>
      <c r="G103">
        <v>44658</v>
      </c>
      <c r="H103">
        <v>44652</v>
      </c>
      <c r="I103">
        <v>6699997.0699999994</v>
      </c>
      <c r="J103" t="s">
        <v>193</v>
      </c>
      <c r="K103">
        <v>6699.9970699999994</v>
      </c>
    </row>
    <row r="104" spans="1:11" x14ac:dyDescent="0.2">
      <c r="A104" t="s">
        <v>184</v>
      </c>
      <c r="B104" t="s">
        <v>185</v>
      </c>
      <c r="C104" t="s">
        <v>238</v>
      </c>
      <c r="D104" t="s">
        <v>187</v>
      </c>
      <c r="E104">
        <v>24200</v>
      </c>
      <c r="F104">
        <v>231.40809999999999</v>
      </c>
      <c r="G104">
        <v>44658</v>
      </c>
      <c r="H104">
        <v>44652</v>
      </c>
      <c r="I104">
        <v>5600076.0199999996</v>
      </c>
      <c r="J104" t="s">
        <v>204</v>
      </c>
      <c r="K104">
        <v>5040.0684179999998</v>
      </c>
    </row>
    <row r="105" spans="1:11" x14ac:dyDescent="0.2">
      <c r="A105" t="s">
        <v>184</v>
      </c>
      <c r="B105" t="s">
        <v>185</v>
      </c>
      <c r="C105" t="s">
        <v>210</v>
      </c>
      <c r="D105" t="s">
        <v>190</v>
      </c>
      <c r="E105">
        <v>162883</v>
      </c>
      <c r="F105">
        <v>28.8551</v>
      </c>
      <c r="G105">
        <v>44658</v>
      </c>
      <c r="H105">
        <v>44652</v>
      </c>
      <c r="I105">
        <v>4700005.2533</v>
      </c>
      <c r="J105" t="s">
        <v>204</v>
      </c>
      <c r="K105">
        <v>4230.0047279700002</v>
      </c>
    </row>
    <row r="106" spans="1:11" x14ac:dyDescent="0.2">
      <c r="A106" t="s">
        <v>184</v>
      </c>
      <c r="B106" t="s">
        <v>198</v>
      </c>
      <c r="C106" t="s">
        <v>191</v>
      </c>
      <c r="D106" t="s">
        <v>200</v>
      </c>
      <c r="E106">
        <v>664213</v>
      </c>
      <c r="F106">
        <v>5.5705</v>
      </c>
      <c r="G106">
        <v>44658</v>
      </c>
      <c r="H106">
        <v>44652</v>
      </c>
      <c r="I106">
        <v>3699998.5164999999</v>
      </c>
      <c r="J106" t="s">
        <v>193</v>
      </c>
      <c r="K106">
        <v>3699.9985165000003</v>
      </c>
    </row>
    <row r="107" spans="1:11" x14ac:dyDescent="0.2">
      <c r="A107" t="s">
        <v>184</v>
      </c>
      <c r="B107" t="s">
        <v>198</v>
      </c>
      <c r="C107" t="s">
        <v>224</v>
      </c>
      <c r="D107" t="s">
        <v>190</v>
      </c>
      <c r="E107">
        <v>32138</v>
      </c>
      <c r="F107">
        <v>180.47300000000001</v>
      </c>
      <c r="G107">
        <v>44658</v>
      </c>
      <c r="H107">
        <v>44652</v>
      </c>
      <c r="I107">
        <v>5800041.2740000002</v>
      </c>
      <c r="J107" t="s">
        <v>204</v>
      </c>
      <c r="K107">
        <v>5220.0371466000006</v>
      </c>
    </row>
    <row r="108" spans="1:11" x14ac:dyDescent="0.2">
      <c r="A108" t="s">
        <v>184</v>
      </c>
      <c r="B108" t="s">
        <v>198</v>
      </c>
      <c r="C108" t="s">
        <v>234</v>
      </c>
      <c r="D108" t="s">
        <v>192</v>
      </c>
      <c r="E108">
        <v>36566</v>
      </c>
      <c r="F108">
        <v>101.1875</v>
      </c>
      <c r="G108">
        <v>44658</v>
      </c>
      <c r="H108">
        <v>44652</v>
      </c>
      <c r="I108">
        <v>3700022.125</v>
      </c>
      <c r="J108" t="s">
        <v>204</v>
      </c>
      <c r="K108">
        <v>3330.0199125000004</v>
      </c>
    </row>
    <row r="109" spans="1:11" x14ac:dyDescent="0.2">
      <c r="A109" t="s">
        <v>184</v>
      </c>
      <c r="B109" t="s">
        <v>198</v>
      </c>
      <c r="C109" t="s">
        <v>243</v>
      </c>
      <c r="D109" t="s">
        <v>190</v>
      </c>
      <c r="E109">
        <v>1293616</v>
      </c>
      <c r="F109">
        <v>5.7203999999999997</v>
      </c>
      <c r="G109">
        <v>44658</v>
      </c>
      <c r="H109">
        <v>44652</v>
      </c>
      <c r="I109">
        <v>7400000.9663999993</v>
      </c>
      <c r="J109" t="s">
        <v>215</v>
      </c>
      <c r="K109">
        <v>8140.0010630399993</v>
      </c>
    </row>
    <row r="110" spans="1:11" x14ac:dyDescent="0.2">
      <c r="A110" t="s">
        <v>184</v>
      </c>
      <c r="B110" t="s">
        <v>185</v>
      </c>
      <c r="C110" t="s">
        <v>205</v>
      </c>
      <c r="D110" t="s">
        <v>190</v>
      </c>
      <c r="E110">
        <v>324339</v>
      </c>
      <c r="F110">
        <v>19.1158</v>
      </c>
      <c r="G110">
        <v>44659</v>
      </c>
      <c r="H110">
        <v>44652</v>
      </c>
      <c r="I110">
        <v>6199999.4561999999</v>
      </c>
      <c r="J110" t="s">
        <v>193</v>
      </c>
      <c r="K110">
        <v>6199.9994562000002</v>
      </c>
    </row>
    <row r="111" spans="1:11" x14ac:dyDescent="0.2">
      <c r="A111" t="s">
        <v>184</v>
      </c>
      <c r="B111" t="s">
        <v>185</v>
      </c>
      <c r="C111" t="s">
        <v>209</v>
      </c>
      <c r="D111" t="s">
        <v>190</v>
      </c>
      <c r="E111">
        <v>258169</v>
      </c>
      <c r="F111">
        <v>20.916499999999999</v>
      </c>
      <c r="G111">
        <v>44659</v>
      </c>
      <c r="H111">
        <v>44652</v>
      </c>
      <c r="I111">
        <v>5399991.8884999994</v>
      </c>
      <c r="J111" t="s">
        <v>188</v>
      </c>
      <c r="K111">
        <v>4859.9926996499998</v>
      </c>
    </row>
    <row r="112" spans="1:11" x14ac:dyDescent="0.2">
      <c r="A112" t="s">
        <v>184</v>
      </c>
      <c r="B112" t="s">
        <v>185</v>
      </c>
      <c r="C112" t="s">
        <v>224</v>
      </c>
      <c r="D112" t="s">
        <v>212</v>
      </c>
      <c r="E112">
        <v>8873</v>
      </c>
      <c r="F112">
        <v>169.0462</v>
      </c>
      <c r="G112">
        <v>44659</v>
      </c>
      <c r="H112">
        <v>44652</v>
      </c>
      <c r="I112">
        <v>1499946.9325999999</v>
      </c>
      <c r="J112" t="s">
        <v>204</v>
      </c>
      <c r="K112">
        <v>1349.95223934</v>
      </c>
    </row>
    <row r="113" spans="1:11" x14ac:dyDescent="0.2">
      <c r="A113" t="s">
        <v>184</v>
      </c>
      <c r="B113" t="s">
        <v>198</v>
      </c>
      <c r="C113" t="s">
        <v>214</v>
      </c>
      <c r="D113" t="s">
        <v>190</v>
      </c>
      <c r="E113">
        <v>220115</v>
      </c>
      <c r="F113">
        <v>28.621400000000001</v>
      </c>
      <c r="G113">
        <v>44659</v>
      </c>
      <c r="H113">
        <v>44652</v>
      </c>
      <c r="I113">
        <v>6299999.4610000001</v>
      </c>
      <c r="J113" t="s">
        <v>215</v>
      </c>
      <c r="K113">
        <v>6929.9994071000001</v>
      </c>
    </row>
    <row r="114" spans="1:11" x14ac:dyDescent="0.2">
      <c r="A114" t="s">
        <v>184</v>
      </c>
      <c r="B114" t="s">
        <v>185</v>
      </c>
      <c r="C114" t="s">
        <v>214</v>
      </c>
      <c r="D114" t="s">
        <v>187</v>
      </c>
      <c r="E114">
        <v>104100</v>
      </c>
      <c r="F114">
        <v>25.936499999999999</v>
      </c>
      <c r="G114">
        <v>44659</v>
      </c>
      <c r="H114">
        <v>44652</v>
      </c>
      <c r="I114">
        <v>2699989.65</v>
      </c>
      <c r="J114" t="s">
        <v>215</v>
      </c>
      <c r="K114">
        <v>2969.9886150000002</v>
      </c>
    </row>
    <row r="115" spans="1:11" x14ac:dyDescent="0.2">
      <c r="A115" t="s">
        <v>184</v>
      </c>
      <c r="B115" t="s">
        <v>185</v>
      </c>
      <c r="C115" t="s">
        <v>239</v>
      </c>
      <c r="D115" t="s">
        <v>192</v>
      </c>
      <c r="E115">
        <v>469103</v>
      </c>
      <c r="F115">
        <v>15.5616</v>
      </c>
      <c r="G115">
        <v>44659</v>
      </c>
      <c r="H115">
        <v>44652</v>
      </c>
      <c r="I115">
        <v>7299993.2448000005</v>
      </c>
      <c r="J115" t="s">
        <v>188</v>
      </c>
      <c r="K115">
        <v>6569.9939203200011</v>
      </c>
    </row>
    <row r="116" spans="1:11" x14ac:dyDescent="0.2">
      <c r="A116" t="s">
        <v>184</v>
      </c>
      <c r="B116" t="s">
        <v>198</v>
      </c>
      <c r="C116" t="s">
        <v>244</v>
      </c>
      <c r="D116" t="s">
        <v>187</v>
      </c>
      <c r="E116">
        <v>311261</v>
      </c>
      <c r="F116">
        <v>25.701899999999998</v>
      </c>
      <c r="G116">
        <v>44659</v>
      </c>
      <c r="H116">
        <v>44652</v>
      </c>
      <c r="I116">
        <v>7999999.0958999991</v>
      </c>
      <c r="J116" t="s">
        <v>207</v>
      </c>
      <c r="K116">
        <v>7199.9991863099995</v>
      </c>
    </row>
    <row r="117" spans="1:11" x14ac:dyDescent="0.2">
      <c r="A117" t="s">
        <v>184</v>
      </c>
      <c r="B117" t="s">
        <v>185</v>
      </c>
      <c r="C117" t="s">
        <v>231</v>
      </c>
      <c r="D117" t="s">
        <v>200</v>
      </c>
      <c r="E117">
        <v>338615</v>
      </c>
      <c r="F117">
        <v>21.263100000000001</v>
      </c>
      <c r="G117">
        <v>44660</v>
      </c>
      <c r="H117">
        <v>44652</v>
      </c>
      <c r="I117">
        <v>7200004.6065000007</v>
      </c>
      <c r="J117" t="s">
        <v>188</v>
      </c>
      <c r="K117">
        <v>6480.0041458500009</v>
      </c>
    </row>
    <row r="118" spans="1:11" x14ac:dyDescent="0.2">
      <c r="A118" t="s">
        <v>184</v>
      </c>
      <c r="B118" t="s">
        <v>185</v>
      </c>
      <c r="C118" t="s">
        <v>189</v>
      </c>
      <c r="D118" t="s">
        <v>190</v>
      </c>
      <c r="E118">
        <v>154561</v>
      </c>
      <c r="F118">
        <v>27.820699999999999</v>
      </c>
      <c r="G118">
        <v>44660</v>
      </c>
      <c r="H118">
        <v>44652</v>
      </c>
      <c r="I118">
        <v>4299995.2127</v>
      </c>
      <c r="J118" t="s">
        <v>188</v>
      </c>
      <c r="K118">
        <v>3869.9956914300005</v>
      </c>
    </row>
    <row r="119" spans="1:11" x14ac:dyDescent="0.2">
      <c r="A119" t="s">
        <v>184</v>
      </c>
      <c r="B119" t="s">
        <v>198</v>
      </c>
      <c r="C119" t="s">
        <v>197</v>
      </c>
      <c r="D119" t="s">
        <v>190</v>
      </c>
      <c r="E119">
        <v>21466</v>
      </c>
      <c r="F119">
        <v>153.7319</v>
      </c>
      <c r="G119">
        <v>44660</v>
      </c>
      <c r="H119">
        <v>44652</v>
      </c>
      <c r="I119">
        <v>3300008.9654000001</v>
      </c>
      <c r="J119" t="s">
        <v>188</v>
      </c>
      <c r="K119">
        <v>2970.0080688600001</v>
      </c>
    </row>
    <row r="120" spans="1:11" x14ac:dyDescent="0.2">
      <c r="A120" t="s">
        <v>184</v>
      </c>
      <c r="B120" t="s">
        <v>198</v>
      </c>
      <c r="C120" t="s">
        <v>214</v>
      </c>
      <c r="D120" t="s">
        <v>190</v>
      </c>
      <c r="E120">
        <v>219138</v>
      </c>
      <c r="F120">
        <v>26.467300000000002</v>
      </c>
      <c r="G120">
        <v>44660</v>
      </c>
      <c r="H120">
        <v>44652</v>
      </c>
      <c r="I120">
        <v>5799991.1874000002</v>
      </c>
      <c r="J120" t="s">
        <v>215</v>
      </c>
      <c r="K120">
        <v>6379.9903061400009</v>
      </c>
    </row>
    <row r="121" spans="1:11" x14ac:dyDescent="0.2">
      <c r="A121" t="s">
        <v>184</v>
      </c>
      <c r="B121" t="s">
        <v>198</v>
      </c>
      <c r="C121" t="s">
        <v>114</v>
      </c>
      <c r="D121" t="s">
        <v>187</v>
      </c>
      <c r="E121">
        <v>341439</v>
      </c>
      <c r="F121">
        <v>14.6439</v>
      </c>
      <c r="G121">
        <v>44661</v>
      </c>
      <c r="H121">
        <v>44652</v>
      </c>
      <c r="I121">
        <v>4999998.5721000005</v>
      </c>
      <c r="J121" t="s">
        <v>215</v>
      </c>
      <c r="K121">
        <v>5499.9984293100006</v>
      </c>
    </row>
    <row r="122" spans="1:11" x14ac:dyDescent="0.2">
      <c r="A122" t="s">
        <v>184</v>
      </c>
      <c r="B122" t="s">
        <v>185</v>
      </c>
      <c r="C122" t="s">
        <v>225</v>
      </c>
      <c r="D122" t="s">
        <v>190</v>
      </c>
      <c r="E122">
        <v>69818</v>
      </c>
      <c r="F122">
        <v>85.937200000000004</v>
      </c>
      <c r="G122">
        <v>44661</v>
      </c>
      <c r="H122">
        <v>44652</v>
      </c>
      <c r="I122">
        <v>5999963.4296000004</v>
      </c>
      <c r="J122" t="s">
        <v>188</v>
      </c>
      <c r="K122">
        <v>5399.9670866400002</v>
      </c>
    </row>
    <row r="123" spans="1:11" x14ac:dyDescent="0.2">
      <c r="A123" t="s">
        <v>184</v>
      </c>
      <c r="B123" t="s">
        <v>198</v>
      </c>
      <c r="C123" t="s">
        <v>224</v>
      </c>
      <c r="D123" t="s">
        <v>190</v>
      </c>
      <c r="E123">
        <v>36631</v>
      </c>
      <c r="F123">
        <v>199.28270000000001</v>
      </c>
      <c r="G123">
        <v>44662</v>
      </c>
      <c r="H123">
        <v>44652</v>
      </c>
      <c r="I123">
        <v>7299924.5837000003</v>
      </c>
      <c r="J123" t="s">
        <v>204</v>
      </c>
      <c r="K123">
        <v>6569.9321253300004</v>
      </c>
    </row>
    <row r="124" spans="1:11" x14ac:dyDescent="0.2">
      <c r="A124" t="s">
        <v>184</v>
      </c>
      <c r="B124" t="s">
        <v>198</v>
      </c>
      <c r="C124" t="s">
        <v>221</v>
      </c>
      <c r="D124" t="s">
        <v>200</v>
      </c>
      <c r="E124">
        <v>37982</v>
      </c>
      <c r="F124">
        <v>42.1248</v>
      </c>
      <c r="G124">
        <v>44662</v>
      </c>
      <c r="H124">
        <v>44652</v>
      </c>
      <c r="I124">
        <v>1599984.1536000001</v>
      </c>
      <c r="J124" t="s">
        <v>207</v>
      </c>
      <c r="K124">
        <v>1439.98573824</v>
      </c>
    </row>
    <row r="125" spans="1:11" x14ac:dyDescent="0.2">
      <c r="A125" t="s">
        <v>184</v>
      </c>
      <c r="B125" t="s">
        <v>198</v>
      </c>
      <c r="C125" t="s">
        <v>211</v>
      </c>
      <c r="D125" t="s">
        <v>190</v>
      </c>
      <c r="E125">
        <v>177319</v>
      </c>
      <c r="F125">
        <v>14.0989</v>
      </c>
      <c r="G125">
        <v>44662</v>
      </c>
      <c r="H125">
        <v>44652</v>
      </c>
      <c r="I125">
        <v>2500002.8491000002</v>
      </c>
      <c r="J125" t="s">
        <v>207</v>
      </c>
      <c r="K125">
        <v>2250.0025641900006</v>
      </c>
    </row>
    <row r="126" spans="1:11" x14ac:dyDescent="0.2">
      <c r="A126" t="s">
        <v>184</v>
      </c>
      <c r="B126" t="s">
        <v>185</v>
      </c>
      <c r="C126" t="s">
        <v>195</v>
      </c>
      <c r="D126" t="s">
        <v>192</v>
      </c>
      <c r="E126">
        <v>5919</v>
      </c>
      <c r="F126">
        <v>118.2594</v>
      </c>
      <c r="G126">
        <v>44665</v>
      </c>
      <c r="H126">
        <v>44652</v>
      </c>
      <c r="I126">
        <v>699977.38859999995</v>
      </c>
      <c r="J126" t="s">
        <v>196</v>
      </c>
      <c r="K126">
        <v>769.97512745999995</v>
      </c>
    </row>
    <row r="127" spans="1:11" x14ac:dyDescent="0.2">
      <c r="A127" t="s">
        <v>184</v>
      </c>
      <c r="B127" t="s">
        <v>198</v>
      </c>
      <c r="C127" t="s">
        <v>203</v>
      </c>
      <c r="D127" t="s">
        <v>192</v>
      </c>
      <c r="E127">
        <v>79572</v>
      </c>
      <c r="F127">
        <v>123.1587</v>
      </c>
      <c r="G127">
        <v>44665</v>
      </c>
      <c r="H127">
        <v>44652</v>
      </c>
      <c r="I127">
        <v>9799984.0764000006</v>
      </c>
      <c r="J127" t="s">
        <v>204</v>
      </c>
      <c r="K127">
        <v>8819.9856687600004</v>
      </c>
    </row>
    <row r="128" spans="1:11" x14ac:dyDescent="0.2">
      <c r="A128" t="s">
        <v>184</v>
      </c>
      <c r="B128" t="s">
        <v>185</v>
      </c>
      <c r="C128" t="s">
        <v>229</v>
      </c>
      <c r="D128" t="s">
        <v>187</v>
      </c>
      <c r="E128">
        <v>21646</v>
      </c>
      <c r="F128">
        <v>110.8737</v>
      </c>
      <c r="G128">
        <v>44665</v>
      </c>
      <c r="H128">
        <v>44652</v>
      </c>
      <c r="I128">
        <v>2399972.1102</v>
      </c>
      <c r="J128" t="s">
        <v>188</v>
      </c>
      <c r="K128">
        <v>2159.9748991800002</v>
      </c>
    </row>
    <row r="129" spans="1:11" x14ac:dyDescent="0.2">
      <c r="A129" t="s">
        <v>184</v>
      </c>
      <c r="B129" t="s">
        <v>198</v>
      </c>
      <c r="C129" t="s">
        <v>219</v>
      </c>
      <c r="D129" t="s">
        <v>212</v>
      </c>
      <c r="E129">
        <v>104088</v>
      </c>
      <c r="F129">
        <v>52.839700000000001</v>
      </c>
      <c r="G129">
        <v>44665</v>
      </c>
      <c r="H129">
        <v>44652</v>
      </c>
      <c r="I129">
        <v>5499978.6935999999</v>
      </c>
      <c r="J129" t="s">
        <v>188</v>
      </c>
      <c r="K129">
        <v>4949.9808242400004</v>
      </c>
    </row>
    <row r="130" spans="1:11" x14ac:dyDescent="0.2">
      <c r="A130" t="s">
        <v>184</v>
      </c>
      <c r="B130" t="s">
        <v>185</v>
      </c>
      <c r="C130" t="s">
        <v>205</v>
      </c>
      <c r="D130" t="s">
        <v>200</v>
      </c>
      <c r="E130">
        <v>295199</v>
      </c>
      <c r="F130">
        <v>19.309000000000001</v>
      </c>
      <c r="G130">
        <v>44665</v>
      </c>
      <c r="H130">
        <v>44652</v>
      </c>
      <c r="I130">
        <v>5699997.4910000004</v>
      </c>
      <c r="J130" t="s">
        <v>193</v>
      </c>
      <c r="K130">
        <v>5699.997491000001</v>
      </c>
    </row>
    <row r="131" spans="1:11" x14ac:dyDescent="0.2">
      <c r="A131" t="s">
        <v>184</v>
      </c>
      <c r="B131" t="s">
        <v>185</v>
      </c>
      <c r="C131" t="s">
        <v>206</v>
      </c>
      <c r="D131" t="s">
        <v>190</v>
      </c>
      <c r="E131">
        <v>89396</v>
      </c>
      <c r="F131">
        <v>105.1503</v>
      </c>
      <c r="G131">
        <v>44665</v>
      </c>
      <c r="H131">
        <v>44652</v>
      </c>
      <c r="I131">
        <v>9400016.2188000008</v>
      </c>
      <c r="J131" t="s">
        <v>207</v>
      </c>
      <c r="K131">
        <v>8460.0145969200021</v>
      </c>
    </row>
    <row r="132" spans="1:11" x14ac:dyDescent="0.2">
      <c r="A132" t="s">
        <v>184</v>
      </c>
      <c r="B132" t="s">
        <v>185</v>
      </c>
      <c r="C132" t="s">
        <v>231</v>
      </c>
      <c r="D132" t="s">
        <v>192</v>
      </c>
      <c r="E132">
        <v>251624</v>
      </c>
      <c r="F132">
        <v>20.2683</v>
      </c>
      <c r="G132">
        <v>44666</v>
      </c>
      <c r="H132">
        <v>44652</v>
      </c>
      <c r="I132">
        <v>5099990.7192000002</v>
      </c>
      <c r="J132" t="s">
        <v>188</v>
      </c>
      <c r="K132">
        <v>4589.9916472800005</v>
      </c>
    </row>
    <row r="133" spans="1:11" x14ac:dyDescent="0.2">
      <c r="A133" t="s">
        <v>184</v>
      </c>
      <c r="B133" t="s">
        <v>185</v>
      </c>
      <c r="C133" t="s">
        <v>186</v>
      </c>
      <c r="D133" t="s">
        <v>192</v>
      </c>
      <c r="E133">
        <v>326617</v>
      </c>
      <c r="F133">
        <v>23.8812</v>
      </c>
      <c r="G133">
        <v>44666</v>
      </c>
      <c r="H133">
        <v>44652</v>
      </c>
      <c r="I133">
        <v>7800005.9003999997</v>
      </c>
      <c r="J133" t="s">
        <v>188</v>
      </c>
      <c r="K133">
        <v>7020.0053103600003</v>
      </c>
    </row>
    <row r="134" spans="1:11" x14ac:dyDescent="0.2">
      <c r="A134" t="s">
        <v>184</v>
      </c>
      <c r="B134" t="s">
        <v>185</v>
      </c>
      <c r="C134" t="s">
        <v>225</v>
      </c>
      <c r="D134" t="s">
        <v>190</v>
      </c>
      <c r="E134">
        <v>17966</v>
      </c>
      <c r="F134">
        <v>83.490399999999994</v>
      </c>
      <c r="G134">
        <v>44666</v>
      </c>
      <c r="H134">
        <v>44652</v>
      </c>
      <c r="I134">
        <v>1499988.5263999999</v>
      </c>
      <c r="J134" t="s">
        <v>188</v>
      </c>
      <c r="K134">
        <v>1349.98967376</v>
      </c>
    </row>
    <row r="135" spans="1:11" x14ac:dyDescent="0.2">
      <c r="A135" t="s">
        <v>184</v>
      </c>
      <c r="B135" t="s">
        <v>198</v>
      </c>
      <c r="C135" t="s">
        <v>230</v>
      </c>
      <c r="D135" t="s">
        <v>187</v>
      </c>
      <c r="E135">
        <v>63476</v>
      </c>
      <c r="F135">
        <v>127.6071</v>
      </c>
      <c r="G135">
        <v>44666</v>
      </c>
      <c r="H135">
        <v>44652</v>
      </c>
      <c r="I135">
        <v>8099988.2796</v>
      </c>
      <c r="J135" t="s">
        <v>188</v>
      </c>
      <c r="K135">
        <v>7289.98945164</v>
      </c>
    </row>
    <row r="136" spans="1:11" x14ac:dyDescent="0.2">
      <c r="A136" t="s">
        <v>184</v>
      </c>
      <c r="B136" t="s">
        <v>198</v>
      </c>
      <c r="C136" t="s">
        <v>242</v>
      </c>
      <c r="D136" t="s">
        <v>190</v>
      </c>
      <c r="E136">
        <v>8280</v>
      </c>
      <c r="F136">
        <v>277.77010000000001</v>
      </c>
      <c r="G136">
        <v>44667</v>
      </c>
      <c r="H136">
        <v>44652</v>
      </c>
      <c r="I136">
        <v>2299936.4280000003</v>
      </c>
      <c r="J136" t="s">
        <v>207</v>
      </c>
      <c r="K136">
        <v>2069.9427852000003</v>
      </c>
    </row>
    <row r="137" spans="1:11" x14ac:dyDescent="0.2">
      <c r="A137" t="s">
        <v>184</v>
      </c>
      <c r="B137" t="s">
        <v>185</v>
      </c>
      <c r="C137" t="s">
        <v>194</v>
      </c>
      <c r="D137" t="s">
        <v>200</v>
      </c>
      <c r="E137">
        <v>48483</v>
      </c>
      <c r="F137">
        <v>47.439100000000003</v>
      </c>
      <c r="G137">
        <v>44667</v>
      </c>
      <c r="H137">
        <v>44652</v>
      </c>
      <c r="I137">
        <v>2299989.8853000002</v>
      </c>
      <c r="J137" t="s">
        <v>188</v>
      </c>
      <c r="K137">
        <v>2069.9908967700003</v>
      </c>
    </row>
    <row r="138" spans="1:11" x14ac:dyDescent="0.2">
      <c r="A138" t="s">
        <v>184</v>
      </c>
      <c r="B138" t="s">
        <v>198</v>
      </c>
      <c r="C138" t="s">
        <v>206</v>
      </c>
      <c r="D138" t="s">
        <v>192</v>
      </c>
      <c r="E138">
        <v>99096</v>
      </c>
      <c r="F138">
        <v>97.885300000000001</v>
      </c>
      <c r="G138">
        <v>44668</v>
      </c>
      <c r="H138">
        <v>44652</v>
      </c>
      <c r="I138">
        <v>9700041.6887999997</v>
      </c>
      <c r="J138" t="s">
        <v>207</v>
      </c>
      <c r="K138">
        <v>8730.0375199200007</v>
      </c>
    </row>
    <row r="139" spans="1:11" x14ac:dyDescent="0.2">
      <c r="A139" t="s">
        <v>184</v>
      </c>
      <c r="B139" t="s">
        <v>198</v>
      </c>
      <c r="C139" t="s">
        <v>227</v>
      </c>
      <c r="D139" t="s">
        <v>192</v>
      </c>
      <c r="E139">
        <v>33574</v>
      </c>
      <c r="F139">
        <v>151.90379999999999</v>
      </c>
      <c r="G139">
        <v>44668</v>
      </c>
      <c r="H139">
        <v>44652</v>
      </c>
      <c r="I139">
        <v>5100018.1811999995</v>
      </c>
      <c r="J139" t="s">
        <v>204</v>
      </c>
      <c r="K139">
        <v>4590.0163630799998</v>
      </c>
    </row>
    <row r="140" spans="1:11" x14ac:dyDescent="0.2">
      <c r="A140" t="s">
        <v>184</v>
      </c>
      <c r="B140" t="s">
        <v>185</v>
      </c>
      <c r="C140" t="s">
        <v>210</v>
      </c>
      <c r="D140" t="s">
        <v>187</v>
      </c>
      <c r="E140">
        <v>209904</v>
      </c>
      <c r="F140">
        <v>31.443000000000001</v>
      </c>
      <c r="G140">
        <v>44668</v>
      </c>
      <c r="H140">
        <v>44652</v>
      </c>
      <c r="I140">
        <v>6600011.4720000001</v>
      </c>
      <c r="J140" t="s">
        <v>204</v>
      </c>
      <c r="K140">
        <v>5940.0103248000005</v>
      </c>
    </row>
    <row r="141" spans="1:11" x14ac:dyDescent="0.2">
      <c r="A141" t="s">
        <v>184</v>
      </c>
      <c r="B141" t="s">
        <v>185</v>
      </c>
      <c r="C141" t="s">
        <v>197</v>
      </c>
      <c r="D141" t="s">
        <v>187</v>
      </c>
      <c r="E141">
        <v>13078</v>
      </c>
      <c r="F141">
        <v>168.2208</v>
      </c>
      <c r="G141">
        <v>44669</v>
      </c>
      <c r="H141">
        <v>44652</v>
      </c>
      <c r="I141">
        <v>2199991.6223999998</v>
      </c>
      <c r="J141" t="s">
        <v>188</v>
      </c>
      <c r="K141">
        <v>1979.9924601600001</v>
      </c>
    </row>
    <row r="142" spans="1:11" x14ac:dyDescent="0.2">
      <c r="A142" t="s">
        <v>184</v>
      </c>
      <c r="B142" t="s">
        <v>185</v>
      </c>
      <c r="C142" t="s">
        <v>112</v>
      </c>
      <c r="D142" t="s">
        <v>200</v>
      </c>
      <c r="E142">
        <v>28904</v>
      </c>
      <c r="F142">
        <v>41.517400000000002</v>
      </c>
      <c r="G142">
        <v>44669</v>
      </c>
      <c r="H142">
        <v>44652</v>
      </c>
      <c r="I142">
        <v>1200018.9296000001</v>
      </c>
      <c r="J142" t="s">
        <v>188</v>
      </c>
      <c r="K142">
        <v>1080.0170366400002</v>
      </c>
    </row>
    <row r="143" spans="1:11" x14ac:dyDescent="0.2">
      <c r="A143" t="s">
        <v>184</v>
      </c>
      <c r="B143" t="s">
        <v>198</v>
      </c>
      <c r="C143" t="s">
        <v>245</v>
      </c>
      <c r="D143" t="s">
        <v>192</v>
      </c>
      <c r="E143">
        <v>68364</v>
      </c>
      <c r="F143">
        <v>51.196800000000003</v>
      </c>
      <c r="G143">
        <v>44669</v>
      </c>
      <c r="H143">
        <v>44652</v>
      </c>
      <c r="I143">
        <v>3500018.0352000003</v>
      </c>
      <c r="J143" t="s">
        <v>188</v>
      </c>
      <c r="K143">
        <v>3150.0162316800001</v>
      </c>
    </row>
    <row r="144" spans="1:11" x14ac:dyDescent="0.2">
      <c r="A144" t="s">
        <v>184</v>
      </c>
      <c r="B144" t="s">
        <v>198</v>
      </c>
      <c r="C144" t="s">
        <v>234</v>
      </c>
      <c r="D144" t="s">
        <v>192</v>
      </c>
      <c r="E144">
        <v>22345</v>
      </c>
      <c r="F144">
        <v>107.4063</v>
      </c>
      <c r="G144">
        <v>44672</v>
      </c>
      <c r="H144">
        <v>44652</v>
      </c>
      <c r="I144">
        <v>2399993.7735000001</v>
      </c>
      <c r="J144" t="s">
        <v>204</v>
      </c>
      <c r="K144">
        <v>2159.9943961500003</v>
      </c>
    </row>
    <row r="145" spans="1:11" x14ac:dyDescent="0.2">
      <c r="A145" t="s">
        <v>184</v>
      </c>
      <c r="B145" t="s">
        <v>185</v>
      </c>
      <c r="C145" t="s">
        <v>197</v>
      </c>
      <c r="D145" t="s">
        <v>192</v>
      </c>
      <c r="E145">
        <v>41414</v>
      </c>
      <c r="F145">
        <v>161.77950000000001</v>
      </c>
      <c r="G145">
        <v>44672</v>
      </c>
      <c r="H145">
        <v>44652</v>
      </c>
      <c r="I145">
        <v>6699936.2130000005</v>
      </c>
      <c r="J145" t="s">
        <v>188</v>
      </c>
      <c r="K145">
        <v>6029.9425917000008</v>
      </c>
    </row>
    <row r="146" spans="1:11" x14ac:dyDescent="0.2">
      <c r="A146" t="s">
        <v>184</v>
      </c>
      <c r="B146" t="s">
        <v>198</v>
      </c>
      <c r="C146" t="s">
        <v>186</v>
      </c>
      <c r="D146" t="s">
        <v>190</v>
      </c>
      <c r="E146">
        <v>178541</v>
      </c>
      <c r="F146">
        <v>21.843699999999998</v>
      </c>
      <c r="G146">
        <v>44672</v>
      </c>
      <c r="H146">
        <v>44652</v>
      </c>
      <c r="I146">
        <v>3899996.0416999995</v>
      </c>
      <c r="J146" t="s">
        <v>188</v>
      </c>
      <c r="K146">
        <v>3509.9964375300001</v>
      </c>
    </row>
    <row r="147" spans="1:11" x14ac:dyDescent="0.2">
      <c r="A147" t="s">
        <v>184</v>
      </c>
      <c r="B147" t="s">
        <v>198</v>
      </c>
      <c r="C147" t="s">
        <v>213</v>
      </c>
      <c r="D147" t="s">
        <v>187</v>
      </c>
      <c r="E147">
        <v>23881</v>
      </c>
      <c r="F147">
        <v>66.998999999999995</v>
      </c>
      <c r="G147">
        <v>44672</v>
      </c>
      <c r="H147">
        <v>44652</v>
      </c>
      <c r="I147">
        <v>1600003.1189999999</v>
      </c>
      <c r="J147" t="s">
        <v>188</v>
      </c>
      <c r="K147">
        <v>1440.0028070999999</v>
      </c>
    </row>
    <row r="148" spans="1:11" x14ac:dyDescent="0.2">
      <c r="A148" t="s">
        <v>184</v>
      </c>
      <c r="B148" t="s">
        <v>198</v>
      </c>
      <c r="C148" t="s">
        <v>195</v>
      </c>
      <c r="D148" t="s">
        <v>200</v>
      </c>
      <c r="E148">
        <v>81605</v>
      </c>
      <c r="F148">
        <v>104.1606</v>
      </c>
      <c r="G148">
        <v>44672</v>
      </c>
      <c r="H148">
        <v>44652</v>
      </c>
      <c r="I148">
        <v>8500025.7630000003</v>
      </c>
      <c r="J148" t="s">
        <v>196</v>
      </c>
      <c r="K148">
        <v>9350.0283393000009</v>
      </c>
    </row>
    <row r="149" spans="1:11" x14ac:dyDescent="0.2">
      <c r="A149" t="s">
        <v>184</v>
      </c>
      <c r="B149" t="s">
        <v>198</v>
      </c>
      <c r="C149" t="s">
        <v>223</v>
      </c>
      <c r="D149" t="s">
        <v>187</v>
      </c>
      <c r="E149">
        <v>44246</v>
      </c>
      <c r="F149">
        <v>92.664699999999996</v>
      </c>
      <c r="G149">
        <v>44672</v>
      </c>
      <c r="H149">
        <v>44652</v>
      </c>
      <c r="I149">
        <v>4100042.3161999998</v>
      </c>
      <c r="J149" t="s">
        <v>204</v>
      </c>
      <c r="K149">
        <v>3690.03808458</v>
      </c>
    </row>
    <row r="150" spans="1:11" x14ac:dyDescent="0.2">
      <c r="A150" t="s">
        <v>184</v>
      </c>
      <c r="B150" t="s">
        <v>198</v>
      </c>
      <c r="C150" t="s">
        <v>203</v>
      </c>
      <c r="D150" t="s">
        <v>187</v>
      </c>
      <c r="E150">
        <v>68774</v>
      </c>
      <c r="F150">
        <v>103.2368</v>
      </c>
      <c r="G150">
        <v>44672</v>
      </c>
      <c r="H150">
        <v>44652</v>
      </c>
      <c r="I150">
        <v>7100007.6831999999</v>
      </c>
      <c r="J150" t="s">
        <v>204</v>
      </c>
      <c r="K150">
        <v>6390.0069148800003</v>
      </c>
    </row>
    <row r="151" spans="1:11" x14ac:dyDescent="0.2">
      <c r="A151" t="s">
        <v>184</v>
      </c>
      <c r="B151" t="s">
        <v>185</v>
      </c>
      <c r="C151" t="s">
        <v>201</v>
      </c>
      <c r="D151" t="s">
        <v>190</v>
      </c>
      <c r="E151">
        <v>108006</v>
      </c>
      <c r="F151">
        <v>39.8125</v>
      </c>
      <c r="G151">
        <v>44672</v>
      </c>
      <c r="H151">
        <v>44652</v>
      </c>
      <c r="I151">
        <v>4299988.875</v>
      </c>
      <c r="J151" t="s">
        <v>188</v>
      </c>
      <c r="K151">
        <v>3869.9899875000001</v>
      </c>
    </row>
    <row r="152" spans="1:11" x14ac:dyDescent="0.2">
      <c r="A152" t="s">
        <v>184</v>
      </c>
      <c r="B152" t="s">
        <v>198</v>
      </c>
      <c r="C152" t="s">
        <v>202</v>
      </c>
      <c r="D152" t="s">
        <v>190</v>
      </c>
      <c r="E152">
        <v>2041238</v>
      </c>
      <c r="F152">
        <v>4.3601000000000001</v>
      </c>
      <c r="G152">
        <v>44672</v>
      </c>
      <c r="H152">
        <v>44652</v>
      </c>
      <c r="I152">
        <v>8900001.8037999999</v>
      </c>
      <c r="J152" t="s">
        <v>193</v>
      </c>
      <c r="K152">
        <v>8900.0018037999998</v>
      </c>
    </row>
    <row r="153" spans="1:11" x14ac:dyDescent="0.2">
      <c r="A153" t="s">
        <v>184</v>
      </c>
      <c r="B153" t="s">
        <v>185</v>
      </c>
      <c r="C153" t="s">
        <v>201</v>
      </c>
      <c r="D153" t="s">
        <v>200</v>
      </c>
      <c r="E153">
        <v>143942</v>
      </c>
      <c r="F153">
        <v>43.767600000000002</v>
      </c>
      <c r="G153">
        <v>44672</v>
      </c>
      <c r="H153">
        <v>44652</v>
      </c>
      <c r="I153">
        <v>6299995.8792000003</v>
      </c>
      <c r="J153" t="s">
        <v>188</v>
      </c>
      <c r="K153">
        <v>5669.9962912800002</v>
      </c>
    </row>
    <row r="154" spans="1:11" x14ac:dyDescent="0.2">
      <c r="A154" t="s">
        <v>184</v>
      </c>
      <c r="B154" t="s">
        <v>198</v>
      </c>
      <c r="C154" t="s">
        <v>201</v>
      </c>
      <c r="D154" t="s">
        <v>190</v>
      </c>
      <c r="E154">
        <v>191284</v>
      </c>
      <c r="F154">
        <v>38.686</v>
      </c>
      <c r="G154">
        <v>44672</v>
      </c>
      <c r="H154">
        <v>44652</v>
      </c>
      <c r="I154">
        <v>7400012.824</v>
      </c>
      <c r="J154" t="s">
        <v>188</v>
      </c>
      <c r="K154">
        <v>6660.0115416000008</v>
      </c>
    </row>
    <row r="155" spans="1:11" x14ac:dyDescent="0.2">
      <c r="A155" t="s">
        <v>184</v>
      </c>
      <c r="B155" t="s">
        <v>185</v>
      </c>
      <c r="C155" t="s">
        <v>231</v>
      </c>
      <c r="D155" t="s">
        <v>190</v>
      </c>
      <c r="E155">
        <v>437076</v>
      </c>
      <c r="F155">
        <v>20.8202</v>
      </c>
      <c r="G155">
        <v>44672</v>
      </c>
      <c r="H155">
        <v>44652</v>
      </c>
      <c r="I155">
        <v>9100009.7351999991</v>
      </c>
      <c r="J155" t="s">
        <v>188</v>
      </c>
      <c r="K155">
        <v>8190.0087616800001</v>
      </c>
    </row>
    <row r="156" spans="1:11" x14ac:dyDescent="0.2">
      <c r="A156" t="s">
        <v>184</v>
      </c>
      <c r="B156" t="s">
        <v>198</v>
      </c>
      <c r="C156" t="s">
        <v>195</v>
      </c>
      <c r="D156" t="s">
        <v>190</v>
      </c>
      <c r="E156">
        <v>9032</v>
      </c>
      <c r="F156">
        <v>110.72110000000001</v>
      </c>
      <c r="G156">
        <v>44672</v>
      </c>
      <c r="H156">
        <v>44652</v>
      </c>
      <c r="I156">
        <v>1000032.9752000001</v>
      </c>
      <c r="J156" t="s">
        <v>196</v>
      </c>
      <c r="K156">
        <v>1100.0362727200002</v>
      </c>
    </row>
    <row r="157" spans="1:11" x14ac:dyDescent="0.2">
      <c r="A157" t="s">
        <v>184</v>
      </c>
      <c r="B157" t="s">
        <v>198</v>
      </c>
      <c r="C157" t="s">
        <v>245</v>
      </c>
      <c r="D157" t="s">
        <v>190</v>
      </c>
      <c r="E157">
        <v>115342</v>
      </c>
      <c r="F157">
        <v>53.753100000000003</v>
      </c>
      <c r="G157">
        <v>44672</v>
      </c>
      <c r="H157">
        <v>44652</v>
      </c>
      <c r="I157">
        <v>6199990.0602000002</v>
      </c>
      <c r="J157" t="s">
        <v>188</v>
      </c>
      <c r="K157">
        <v>5579.99105418</v>
      </c>
    </row>
    <row r="158" spans="1:11" x14ac:dyDescent="0.2">
      <c r="A158" t="s">
        <v>184</v>
      </c>
      <c r="B158" t="s">
        <v>198</v>
      </c>
      <c r="C158" t="s">
        <v>236</v>
      </c>
      <c r="D158" t="s">
        <v>190</v>
      </c>
      <c r="E158">
        <v>1150656</v>
      </c>
      <c r="F158">
        <v>6.2572999999999999</v>
      </c>
      <c r="G158">
        <v>44674</v>
      </c>
      <c r="H158">
        <v>44652</v>
      </c>
      <c r="I158">
        <v>7199999.7888000002</v>
      </c>
      <c r="J158" t="s">
        <v>215</v>
      </c>
      <c r="K158">
        <v>7919.9997676800003</v>
      </c>
    </row>
    <row r="159" spans="1:11" x14ac:dyDescent="0.2">
      <c r="A159" t="s">
        <v>184</v>
      </c>
      <c r="B159" t="s">
        <v>198</v>
      </c>
      <c r="C159" t="s">
        <v>205</v>
      </c>
      <c r="D159" t="s">
        <v>190</v>
      </c>
      <c r="E159">
        <v>44939</v>
      </c>
      <c r="F159">
        <v>17.802</v>
      </c>
      <c r="G159">
        <v>44674</v>
      </c>
      <c r="H159">
        <v>44652</v>
      </c>
      <c r="I159">
        <v>800004.07799999998</v>
      </c>
      <c r="J159" t="s">
        <v>193</v>
      </c>
      <c r="K159">
        <v>800.00407799999994</v>
      </c>
    </row>
    <row r="160" spans="1:11" x14ac:dyDescent="0.2">
      <c r="A160" t="s">
        <v>184</v>
      </c>
      <c r="B160" t="s">
        <v>198</v>
      </c>
      <c r="C160" t="s">
        <v>216</v>
      </c>
      <c r="D160" t="s">
        <v>200</v>
      </c>
      <c r="E160">
        <v>421508</v>
      </c>
      <c r="F160">
        <v>18.504999999999999</v>
      </c>
      <c r="G160">
        <v>44675</v>
      </c>
      <c r="H160">
        <v>44652</v>
      </c>
      <c r="I160">
        <v>7800005.54</v>
      </c>
      <c r="J160" t="s">
        <v>215</v>
      </c>
      <c r="K160">
        <v>8580.0060940000003</v>
      </c>
    </row>
    <row r="161" spans="1:11" x14ac:dyDescent="0.2">
      <c r="A161" t="s">
        <v>184</v>
      </c>
      <c r="B161" t="s">
        <v>198</v>
      </c>
      <c r="C161" t="s">
        <v>216</v>
      </c>
      <c r="D161" t="s">
        <v>190</v>
      </c>
      <c r="E161">
        <v>223628</v>
      </c>
      <c r="F161">
        <v>18.334</v>
      </c>
      <c r="G161">
        <v>44675</v>
      </c>
      <c r="H161">
        <v>44652</v>
      </c>
      <c r="I161">
        <v>4099995.7519999999</v>
      </c>
      <c r="J161" t="s">
        <v>215</v>
      </c>
      <c r="K161">
        <v>4509.9953272000002</v>
      </c>
    </row>
    <row r="162" spans="1:11" x14ac:dyDescent="0.2">
      <c r="A162" t="s">
        <v>184</v>
      </c>
      <c r="B162" t="s">
        <v>185</v>
      </c>
      <c r="C162" t="s">
        <v>229</v>
      </c>
      <c r="D162" t="s">
        <v>187</v>
      </c>
      <c r="E162">
        <v>92461</v>
      </c>
      <c r="F162">
        <v>107.07170000000001</v>
      </c>
      <c r="G162">
        <v>44675</v>
      </c>
      <c r="H162">
        <v>44652</v>
      </c>
      <c r="I162">
        <v>9899956.4537000004</v>
      </c>
      <c r="J162" t="s">
        <v>188</v>
      </c>
      <c r="K162">
        <v>8909.9608083300009</v>
      </c>
    </row>
    <row r="163" spans="1:11" x14ac:dyDescent="0.2">
      <c r="A163" t="s">
        <v>184</v>
      </c>
      <c r="B163" t="s">
        <v>198</v>
      </c>
      <c r="C163" t="s">
        <v>230</v>
      </c>
      <c r="D163" t="s">
        <v>190</v>
      </c>
      <c r="E163">
        <v>28929</v>
      </c>
      <c r="F163">
        <v>124.44199999999999</v>
      </c>
      <c r="G163">
        <v>44675</v>
      </c>
      <c r="H163">
        <v>44652</v>
      </c>
      <c r="I163">
        <v>3599982.6179999998</v>
      </c>
      <c r="J163" t="s">
        <v>188</v>
      </c>
      <c r="K163">
        <v>3239.9843562000001</v>
      </c>
    </row>
    <row r="164" spans="1:11" x14ac:dyDescent="0.2">
      <c r="A164" t="s">
        <v>184</v>
      </c>
      <c r="B164" t="s">
        <v>198</v>
      </c>
      <c r="C164" t="s">
        <v>239</v>
      </c>
      <c r="D164" t="s">
        <v>187</v>
      </c>
      <c r="E164">
        <v>581100</v>
      </c>
      <c r="F164">
        <v>14.9716</v>
      </c>
      <c r="G164">
        <v>44676</v>
      </c>
      <c r="H164">
        <v>44652</v>
      </c>
      <c r="I164">
        <v>8699996.7599999998</v>
      </c>
      <c r="J164" t="s">
        <v>188</v>
      </c>
      <c r="K164">
        <v>7829.9970840000005</v>
      </c>
    </row>
    <row r="165" spans="1:11" x14ac:dyDescent="0.2">
      <c r="A165" t="s">
        <v>184</v>
      </c>
      <c r="B165" t="s">
        <v>185</v>
      </c>
      <c r="C165" t="s">
        <v>216</v>
      </c>
      <c r="D165" t="s">
        <v>190</v>
      </c>
      <c r="E165">
        <v>442945</v>
      </c>
      <c r="F165">
        <v>18.738199999999999</v>
      </c>
      <c r="G165">
        <v>44676</v>
      </c>
      <c r="H165">
        <v>44652</v>
      </c>
      <c r="I165">
        <v>8299991.9989999998</v>
      </c>
      <c r="J165" t="s">
        <v>215</v>
      </c>
      <c r="K165">
        <v>9129.9911988999993</v>
      </c>
    </row>
    <row r="166" spans="1:11" x14ac:dyDescent="0.2">
      <c r="A166" t="s">
        <v>184</v>
      </c>
      <c r="B166" t="s">
        <v>198</v>
      </c>
      <c r="C166" t="s">
        <v>225</v>
      </c>
      <c r="D166" t="s">
        <v>190</v>
      </c>
      <c r="E166">
        <v>28557</v>
      </c>
      <c r="F166">
        <v>94.549400000000006</v>
      </c>
      <c r="G166">
        <v>44676</v>
      </c>
      <c r="H166">
        <v>44652</v>
      </c>
      <c r="I166">
        <v>2700047.2158000004</v>
      </c>
      <c r="J166" t="s">
        <v>188</v>
      </c>
      <c r="K166">
        <v>2430.0424942200007</v>
      </c>
    </row>
    <row r="167" spans="1:11" x14ac:dyDescent="0.2">
      <c r="A167" t="s">
        <v>184</v>
      </c>
      <c r="B167" t="s">
        <v>198</v>
      </c>
      <c r="C167" t="s">
        <v>213</v>
      </c>
      <c r="D167" t="s">
        <v>187</v>
      </c>
      <c r="E167">
        <v>108300</v>
      </c>
      <c r="F167">
        <v>69.251999999999995</v>
      </c>
      <c r="G167">
        <v>44679</v>
      </c>
      <c r="H167">
        <v>44652</v>
      </c>
      <c r="I167">
        <v>7499991.5999999996</v>
      </c>
      <c r="J167" t="s">
        <v>188</v>
      </c>
      <c r="K167">
        <v>6749.9924399999991</v>
      </c>
    </row>
    <row r="168" spans="1:11" x14ac:dyDescent="0.2">
      <c r="A168" t="s">
        <v>184</v>
      </c>
      <c r="B168" t="s">
        <v>198</v>
      </c>
      <c r="C168" t="s">
        <v>191</v>
      </c>
      <c r="D168" t="s">
        <v>212</v>
      </c>
      <c r="E168">
        <v>958349</v>
      </c>
      <c r="F168">
        <v>5.4260000000000002</v>
      </c>
      <c r="G168">
        <v>44679</v>
      </c>
      <c r="H168">
        <v>44652</v>
      </c>
      <c r="I168">
        <v>5200001.6740000006</v>
      </c>
      <c r="J168" t="s">
        <v>193</v>
      </c>
      <c r="K168">
        <v>5200.001674000001</v>
      </c>
    </row>
    <row r="169" spans="1:11" x14ac:dyDescent="0.2">
      <c r="A169" t="s">
        <v>184</v>
      </c>
      <c r="B169" t="s">
        <v>198</v>
      </c>
      <c r="C169" t="s">
        <v>228</v>
      </c>
      <c r="D169" t="s">
        <v>190</v>
      </c>
      <c r="E169">
        <v>325925</v>
      </c>
      <c r="F169">
        <v>28.534199999999998</v>
      </c>
      <c r="G169">
        <v>44679</v>
      </c>
      <c r="H169">
        <v>44652</v>
      </c>
      <c r="I169">
        <v>9300009.1349999998</v>
      </c>
      <c r="J169" t="s">
        <v>204</v>
      </c>
      <c r="K169">
        <v>8370.0082215000002</v>
      </c>
    </row>
    <row r="170" spans="1:11" x14ac:dyDescent="0.2">
      <c r="A170" t="s">
        <v>184</v>
      </c>
      <c r="B170" t="s">
        <v>185</v>
      </c>
      <c r="C170" t="s">
        <v>114</v>
      </c>
      <c r="D170" t="s">
        <v>190</v>
      </c>
      <c r="E170">
        <v>279404</v>
      </c>
      <c r="F170">
        <v>13.6004</v>
      </c>
      <c r="G170">
        <v>44679</v>
      </c>
      <c r="H170">
        <v>44652</v>
      </c>
      <c r="I170">
        <v>3800006.1616000002</v>
      </c>
      <c r="J170" t="s">
        <v>215</v>
      </c>
      <c r="K170">
        <v>4180.0067777600007</v>
      </c>
    </row>
    <row r="171" spans="1:11" x14ac:dyDescent="0.2">
      <c r="A171" t="s">
        <v>184</v>
      </c>
      <c r="B171" t="s">
        <v>185</v>
      </c>
      <c r="C171" t="s">
        <v>239</v>
      </c>
      <c r="D171" t="s">
        <v>190</v>
      </c>
      <c r="E171">
        <v>298910</v>
      </c>
      <c r="F171">
        <v>15.0547</v>
      </c>
      <c r="G171">
        <v>44679</v>
      </c>
      <c r="H171">
        <v>44652</v>
      </c>
      <c r="I171">
        <v>4500000.3770000003</v>
      </c>
      <c r="J171" t="s">
        <v>188</v>
      </c>
      <c r="K171">
        <v>4050.0003393000011</v>
      </c>
    </row>
    <row r="172" spans="1:11" x14ac:dyDescent="0.2">
      <c r="A172" t="s">
        <v>184</v>
      </c>
      <c r="B172" t="s">
        <v>198</v>
      </c>
      <c r="C172" t="s">
        <v>239</v>
      </c>
      <c r="D172" t="s">
        <v>190</v>
      </c>
      <c r="E172">
        <v>410170</v>
      </c>
      <c r="F172">
        <v>17.066099999999999</v>
      </c>
      <c r="G172">
        <v>44679</v>
      </c>
      <c r="H172">
        <v>44652</v>
      </c>
      <c r="I172">
        <v>7000002.2369999997</v>
      </c>
      <c r="J172" t="s">
        <v>188</v>
      </c>
      <c r="K172">
        <v>6300.0020133000007</v>
      </c>
    </row>
    <row r="173" spans="1:11" x14ac:dyDescent="0.2">
      <c r="A173" t="s">
        <v>184</v>
      </c>
      <c r="B173" t="s">
        <v>185</v>
      </c>
      <c r="C173" t="s">
        <v>235</v>
      </c>
      <c r="D173" t="s">
        <v>200</v>
      </c>
      <c r="E173">
        <v>207992</v>
      </c>
      <c r="F173">
        <v>14.904400000000001</v>
      </c>
      <c r="G173">
        <v>44679</v>
      </c>
      <c r="H173">
        <v>44652</v>
      </c>
      <c r="I173">
        <v>3099995.9648000002</v>
      </c>
      <c r="J173" t="s">
        <v>204</v>
      </c>
      <c r="K173">
        <v>2789.9963683200003</v>
      </c>
    </row>
    <row r="174" spans="1:11" x14ac:dyDescent="0.2">
      <c r="A174" t="s">
        <v>184</v>
      </c>
      <c r="B174" t="s">
        <v>185</v>
      </c>
      <c r="C174" t="s">
        <v>199</v>
      </c>
      <c r="D174" t="s">
        <v>200</v>
      </c>
      <c r="E174">
        <v>2518463</v>
      </c>
      <c r="F174">
        <v>2.9382999999999999</v>
      </c>
      <c r="G174">
        <v>44679</v>
      </c>
      <c r="H174">
        <v>44652</v>
      </c>
      <c r="I174">
        <v>7399999.8328999998</v>
      </c>
      <c r="J174" t="s">
        <v>193</v>
      </c>
      <c r="K174">
        <v>7399.9998329</v>
      </c>
    </row>
    <row r="175" spans="1:11" x14ac:dyDescent="0.2">
      <c r="A175" t="s">
        <v>184</v>
      </c>
      <c r="B175" t="s">
        <v>185</v>
      </c>
      <c r="C175" t="s">
        <v>217</v>
      </c>
      <c r="D175" t="s">
        <v>200</v>
      </c>
      <c r="E175">
        <v>814205</v>
      </c>
      <c r="F175">
        <v>9.5799000000000003</v>
      </c>
      <c r="G175">
        <v>44679</v>
      </c>
      <c r="H175">
        <v>44652</v>
      </c>
      <c r="I175">
        <v>7800002.4795000004</v>
      </c>
      <c r="J175" t="s">
        <v>215</v>
      </c>
      <c r="K175">
        <v>8580.0027274500007</v>
      </c>
    </row>
    <row r="176" spans="1:11" x14ac:dyDescent="0.2">
      <c r="A176" t="s">
        <v>184</v>
      </c>
      <c r="B176" t="s">
        <v>198</v>
      </c>
      <c r="C176" t="s">
        <v>230</v>
      </c>
      <c r="D176" t="s">
        <v>190</v>
      </c>
      <c r="E176">
        <v>7870</v>
      </c>
      <c r="F176">
        <v>127.0638</v>
      </c>
      <c r="G176">
        <v>44679</v>
      </c>
      <c r="H176">
        <v>44652</v>
      </c>
      <c r="I176">
        <v>999992.10600000003</v>
      </c>
      <c r="J176" t="s">
        <v>188</v>
      </c>
      <c r="K176">
        <v>899.99289540000007</v>
      </c>
    </row>
    <row r="177" spans="1:11" x14ac:dyDescent="0.2">
      <c r="A177" t="s">
        <v>184</v>
      </c>
      <c r="B177" t="s">
        <v>185</v>
      </c>
      <c r="C177" t="s">
        <v>244</v>
      </c>
      <c r="D177" t="s">
        <v>190</v>
      </c>
      <c r="E177">
        <v>347388</v>
      </c>
      <c r="F177">
        <v>27.059100000000001</v>
      </c>
      <c r="G177">
        <v>44679</v>
      </c>
      <c r="H177">
        <v>44652</v>
      </c>
      <c r="I177">
        <v>9400006.6307999995</v>
      </c>
      <c r="J177" t="s">
        <v>207</v>
      </c>
      <c r="K177">
        <v>8460.0059677199988</v>
      </c>
    </row>
    <row r="178" spans="1:11" x14ac:dyDescent="0.2">
      <c r="A178" t="s">
        <v>184</v>
      </c>
      <c r="B178" t="s">
        <v>185</v>
      </c>
      <c r="C178" t="s">
        <v>232</v>
      </c>
      <c r="D178" t="s">
        <v>212</v>
      </c>
      <c r="E178">
        <v>338801</v>
      </c>
      <c r="F178">
        <v>24.202999999999999</v>
      </c>
      <c r="G178">
        <v>44680</v>
      </c>
      <c r="H178">
        <v>44652</v>
      </c>
      <c r="I178">
        <v>8200000.6030000001</v>
      </c>
      <c r="J178" t="s">
        <v>204</v>
      </c>
      <c r="K178">
        <v>7380.0005427000006</v>
      </c>
    </row>
    <row r="179" spans="1:11" x14ac:dyDescent="0.2">
      <c r="A179" t="s">
        <v>184</v>
      </c>
      <c r="B179" t="s">
        <v>185</v>
      </c>
      <c r="C179" t="s">
        <v>225</v>
      </c>
      <c r="D179" t="s">
        <v>200</v>
      </c>
      <c r="E179">
        <v>47358</v>
      </c>
      <c r="F179">
        <v>84.463899999999995</v>
      </c>
      <c r="G179">
        <v>44680</v>
      </c>
      <c r="H179">
        <v>44652</v>
      </c>
      <c r="I179">
        <v>4000041.3761999998</v>
      </c>
      <c r="J179" t="s">
        <v>188</v>
      </c>
      <c r="K179">
        <v>3600.0372385799997</v>
      </c>
    </row>
    <row r="180" spans="1:11" x14ac:dyDescent="0.2">
      <c r="A180" t="s">
        <v>184</v>
      </c>
      <c r="B180" t="s">
        <v>198</v>
      </c>
      <c r="C180" t="s">
        <v>242</v>
      </c>
      <c r="D180" t="s">
        <v>200</v>
      </c>
      <c r="E180">
        <v>25588</v>
      </c>
      <c r="F180">
        <v>257.93490000000003</v>
      </c>
      <c r="G180">
        <v>44680</v>
      </c>
      <c r="H180">
        <v>44652</v>
      </c>
      <c r="I180">
        <v>6600038.2212000005</v>
      </c>
      <c r="J180" t="s">
        <v>207</v>
      </c>
      <c r="K180">
        <v>5940.0343990800011</v>
      </c>
    </row>
    <row r="181" spans="1:11" x14ac:dyDescent="0.2">
      <c r="A181" t="s">
        <v>184</v>
      </c>
      <c r="B181" t="s">
        <v>198</v>
      </c>
      <c r="C181" t="s">
        <v>194</v>
      </c>
      <c r="D181" t="s">
        <v>187</v>
      </c>
      <c r="E181">
        <v>36165</v>
      </c>
      <c r="F181">
        <v>52.537599999999998</v>
      </c>
      <c r="G181">
        <v>44681</v>
      </c>
      <c r="H181">
        <v>44652</v>
      </c>
      <c r="I181">
        <v>1900022.304</v>
      </c>
      <c r="J181" t="s">
        <v>188</v>
      </c>
      <c r="K181">
        <v>1710.0200736000002</v>
      </c>
    </row>
    <row r="182" spans="1:11" x14ac:dyDescent="0.2">
      <c r="A182" t="s">
        <v>184</v>
      </c>
      <c r="B182" t="s">
        <v>185</v>
      </c>
      <c r="C182" t="s">
        <v>243</v>
      </c>
      <c r="D182" t="s">
        <v>200</v>
      </c>
      <c r="E182">
        <v>1304054</v>
      </c>
      <c r="F182">
        <v>6.2114000000000003</v>
      </c>
      <c r="G182">
        <v>44681</v>
      </c>
      <c r="H182">
        <v>44652</v>
      </c>
      <c r="I182">
        <v>8100001.0156000005</v>
      </c>
      <c r="J182" t="s">
        <v>215</v>
      </c>
      <c r="K182">
        <v>8910.0011171599999</v>
      </c>
    </row>
    <row r="183" spans="1:11" x14ac:dyDescent="0.2">
      <c r="A183" t="s">
        <v>184</v>
      </c>
      <c r="B183" t="s">
        <v>185</v>
      </c>
      <c r="C183" t="s">
        <v>222</v>
      </c>
      <c r="D183" t="s">
        <v>192</v>
      </c>
      <c r="E183">
        <v>126829</v>
      </c>
      <c r="F183">
        <v>15.769299999999999</v>
      </c>
      <c r="G183">
        <v>44681</v>
      </c>
      <c r="H183">
        <v>44652</v>
      </c>
      <c r="I183">
        <v>2000004.5496999999</v>
      </c>
      <c r="J183" t="s">
        <v>193</v>
      </c>
      <c r="K183">
        <v>2000.0045496999999</v>
      </c>
    </row>
    <row r="184" spans="1:11" x14ac:dyDescent="0.2">
      <c r="A184" t="s">
        <v>184</v>
      </c>
      <c r="B184" t="s">
        <v>185</v>
      </c>
      <c r="C184" t="s">
        <v>244</v>
      </c>
      <c r="D184" t="s">
        <v>190</v>
      </c>
      <c r="E184">
        <v>128596</v>
      </c>
      <c r="F184">
        <v>25.6617</v>
      </c>
      <c r="G184">
        <v>44681</v>
      </c>
      <c r="H184">
        <v>44652</v>
      </c>
      <c r="I184">
        <v>3299991.9731999999</v>
      </c>
      <c r="J184" t="s">
        <v>207</v>
      </c>
      <c r="K184">
        <v>2969.99277588</v>
      </c>
    </row>
    <row r="185" spans="1:11" x14ac:dyDescent="0.2">
      <c r="A185" t="s">
        <v>184</v>
      </c>
      <c r="B185" t="s">
        <v>185</v>
      </c>
      <c r="C185" t="s">
        <v>202</v>
      </c>
      <c r="D185" t="s">
        <v>190</v>
      </c>
      <c r="E185">
        <v>757872</v>
      </c>
      <c r="F185">
        <v>4.0903999999999998</v>
      </c>
      <c r="G185">
        <v>44681</v>
      </c>
      <c r="H185">
        <v>44652</v>
      </c>
      <c r="I185">
        <v>3099999.6288000001</v>
      </c>
      <c r="J185" t="s">
        <v>193</v>
      </c>
      <c r="K185">
        <v>3099.9996288000002</v>
      </c>
    </row>
    <row r="186" spans="1:11" x14ac:dyDescent="0.2">
      <c r="A186" t="s">
        <v>184</v>
      </c>
      <c r="B186" t="s">
        <v>198</v>
      </c>
      <c r="C186" t="s">
        <v>213</v>
      </c>
      <c r="D186" t="s">
        <v>192</v>
      </c>
      <c r="E186">
        <v>77940</v>
      </c>
      <c r="F186">
        <v>71.850399999999993</v>
      </c>
      <c r="G186">
        <v>44682</v>
      </c>
      <c r="H186">
        <v>44682</v>
      </c>
      <c r="I186">
        <v>5600020.175999999</v>
      </c>
      <c r="J186" t="s">
        <v>188</v>
      </c>
      <c r="K186">
        <v>5040.0181583999993</v>
      </c>
    </row>
    <row r="187" spans="1:11" x14ac:dyDescent="0.2">
      <c r="A187" t="s">
        <v>184</v>
      </c>
      <c r="B187" t="s">
        <v>185</v>
      </c>
      <c r="C187" t="s">
        <v>239</v>
      </c>
      <c r="D187" t="s">
        <v>187</v>
      </c>
      <c r="E187">
        <v>510626</v>
      </c>
      <c r="F187">
        <v>17.429600000000001</v>
      </c>
      <c r="G187">
        <v>44682</v>
      </c>
      <c r="H187">
        <v>44682</v>
      </c>
      <c r="I187">
        <v>8900006.9296000004</v>
      </c>
      <c r="J187" t="s">
        <v>188</v>
      </c>
      <c r="K187">
        <v>8010.0062366400007</v>
      </c>
    </row>
    <row r="188" spans="1:11" x14ac:dyDescent="0.2">
      <c r="A188" t="s">
        <v>184</v>
      </c>
      <c r="B188" t="s">
        <v>198</v>
      </c>
      <c r="C188" t="s">
        <v>240</v>
      </c>
      <c r="D188" t="s">
        <v>187</v>
      </c>
      <c r="E188">
        <v>958904</v>
      </c>
      <c r="F188">
        <v>7.3</v>
      </c>
      <c r="G188">
        <v>44682</v>
      </c>
      <c r="H188">
        <v>44682</v>
      </c>
      <c r="I188">
        <v>6999999.2000000002</v>
      </c>
      <c r="J188" t="s">
        <v>241</v>
      </c>
      <c r="K188">
        <v>7699.9991200000004</v>
      </c>
    </row>
    <row r="189" spans="1:11" x14ac:dyDescent="0.2">
      <c r="A189" t="s">
        <v>184</v>
      </c>
      <c r="B189" t="s">
        <v>185</v>
      </c>
      <c r="C189" t="s">
        <v>244</v>
      </c>
      <c r="D189" t="s">
        <v>190</v>
      </c>
      <c r="E189">
        <v>368587</v>
      </c>
      <c r="F189">
        <v>26.588000000000001</v>
      </c>
      <c r="G189">
        <v>44682</v>
      </c>
      <c r="H189">
        <v>44682</v>
      </c>
      <c r="I189">
        <v>9799991.1559999995</v>
      </c>
      <c r="J189" t="s">
        <v>207</v>
      </c>
      <c r="K189">
        <v>8819.9920404000004</v>
      </c>
    </row>
    <row r="190" spans="1:11" x14ac:dyDescent="0.2">
      <c r="A190" t="s">
        <v>184</v>
      </c>
      <c r="B190" t="s">
        <v>198</v>
      </c>
      <c r="C190" t="s">
        <v>218</v>
      </c>
      <c r="D190" t="s">
        <v>200</v>
      </c>
      <c r="E190">
        <v>127446</v>
      </c>
      <c r="F190">
        <v>63.556399999999996</v>
      </c>
      <c r="G190">
        <v>44682</v>
      </c>
      <c r="H190">
        <v>44682</v>
      </c>
      <c r="I190">
        <v>8100008.9543999992</v>
      </c>
      <c r="J190" t="s">
        <v>204</v>
      </c>
      <c r="K190">
        <v>7290.0080589600002</v>
      </c>
    </row>
    <row r="191" spans="1:11" x14ac:dyDescent="0.2">
      <c r="A191" t="s">
        <v>184</v>
      </c>
      <c r="B191" t="s">
        <v>198</v>
      </c>
      <c r="C191" t="s">
        <v>213</v>
      </c>
      <c r="D191" t="s">
        <v>190</v>
      </c>
      <c r="E191">
        <v>98977</v>
      </c>
      <c r="F191">
        <v>77.796000000000006</v>
      </c>
      <c r="G191">
        <v>44682</v>
      </c>
      <c r="H191">
        <v>44682</v>
      </c>
      <c r="I191">
        <v>7700014.6920000007</v>
      </c>
      <c r="J191" t="s">
        <v>188</v>
      </c>
      <c r="K191">
        <v>6930.0132228000002</v>
      </c>
    </row>
    <row r="192" spans="1:11" x14ac:dyDescent="0.2">
      <c r="A192" t="s">
        <v>184</v>
      </c>
      <c r="B192" t="s">
        <v>185</v>
      </c>
      <c r="C192" t="s">
        <v>231</v>
      </c>
      <c r="D192" t="s">
        <v>192</v>
      </c>
      <c r="E192">
        <v>122173</v>
      </c>
      <c r="F192">
        <v>23.736899999999999</v>
      </c>
      <c r="G192">
        <v>44682</v>
      </c>
      <c r="H192">
        <v>44682</v>
      </c>
      <c r="I192">
        <v>2900008.2837</v>
      </c>
      <c r="J192" t="s">
        <v>188</v>
      </c>
      <c r="K192">
        <v>2610.0074553300001</v>
      </c>
    </row>
    <row r="193" spans="1:11" x14ac:dyDescent="0.2">
      <c r="A193" t="s">
        <v>184</v>
      </c>
      <c r="B193" t="s">
        <v>198</v>
      </c>
      <c r="C193" t="s">
        <v>226</v>
      </c>
      <c r="D193" t="s">
        <v>190</v>
      </c>
      <c r="E193">
        <v>12198</v>
      </c>
      <c r="F193">
        <v>49.188600000000001</v>
      </c>
      <c r="G193">
        <v>44683</v>
      </c>
      <c r="H193">
        <v>44682</v>
      </c>
      <c r="I193">
        <v>600002.54280000005</v>
      </c>
      <c r="J193" t="s">
        <v>188</v>
      </c>
      <c r="K193">
        <v>540.00228852000009</v>
      </c>
    </row>
    <row r="194" spans="1:11" x14ac:dyDescent="0.2">
      <c r="A194" t="s">
        <v>184</v>
      </c>
      <c r="B194" t="s">
        <v>185</v>
      </c>
      <c r="C194" t="s">
        <v>191</v>
      </c>
      <c r="D194" t="s">
        <v>187</v>
      </c>
      <c r="E194">
        <v>1403853</v>
      </c>
      <c r="F194">
        <v>5.9123000000000001</v>
      </c>
      <c r="G194">
        <v>44683</v>
      </c>
      <c r="H194">
        <v>44682</v>
      </c>
      <c r="I194">
        <v>8300000.0919000003</v>
      </c>
      <c r="J194" t="s">
        <v>193</v>
      </c>
      <c r="K194">
        <v>8300.0000919000013</v>
      </c>
    </row>
    <row r="195" spans="1:11" x14ac:dyDescent="0.2">
      <c r="A195" t="s">
        <v>184</v>
      </c>
      <c r="B195" t="s">
        <v>185</v>
      </c>
      <c r="C195" t="s">
        <v>244</v>
      </c>
      <c r="D195" t="s">
        <v>187</v>
      </c>
      <c r="E195">
        <v>180478</v>
      </c>
      <c r="F195">
        <v>26.596</v>
      </c>
      <c r="G195">
        <v>44683</v>
      </c>
      <c r="H195">
        <v>44682</v>
      </c>
      <c r="I195">
        <v>4799992.8880000003</v>
      </c>
      <c r="J195" t="s">
        <v>207</v>
      </c>
      <c r="K195">
        <v>4319.9935992000001</v>
      </c>
    </row>
    <row r="196" spans="1:11" x14ac:dyDescent="0.2">
      <c r="A196" t="s">
        <v>184</v>
      </c>
      <c r="B196" t="s">
        <v>198</v>
      </c>
      <c r="C196" t="s">
        <v>191</v>
      </c>
      <c r="D196" t="s">
        <v>190</v>
      </c>
      <c r="E196">
        <v>949858</v>
      </c>
      <c r="F196">
        <v>6.0008999999999997</v>
      </c>
      <c r="G196">
        <v>44686</v>
      </c>
      <c r="H196">
        <v>44682</v>
      </c>
      <c r="I196">
        <v>5700002.8722000001</v>
      </c>
      <c r="J196" t="s">
        <v>193</v>
      </c>
      <c r="K196">
        <v>5700.0028722000006</v>
      </c>
    </row>
    <row r="197" spans="1:11" x14ac:dyDescent="0.2">
      <c r="A197" t="s">
        <v>184</v>
      </c>
      <c r="B197" t="s">
        <v>185</v>
      </c>
      <c r="C197" t="s">
        <v>217</v>
      </c>
      <c r="D197" t="s">
        <v>190</v>
      </c>
      <c r="E197">
        <v>925717</v>
      </c>
      <c r="F197">
        <v>8.4259000000000004</v>
      </c>
      <c r="G197">
        <v>44686</v>
      </c>
      <c r="H197">
        <v>44682</v>
      </c>
      <c r="I197">
        <v>7799998.8703000005</v>
      </c>
      <c r="J197" t="s">
        <v>215</v>
      </c>
      <c r="K197">
        <v>8579.9987573300004</v>
      </c>
    </row>
    <row r="198" spans="1:11" x14ac:dyDescent="0.2">
      <c r="A198" t="s">
        <v>184</v>
      </c>
      <c r="B198" t="s">
        <v>198</v>
      </c>
      <c r="C198" t="s">
        <v>209</v>
      </c>
      <c r="D198" t="s">
        <v>190</v>
      </c>
      <c r="E198">
        <v>182399</v>
      </c>
      <c r="F198">
        <v>18.092199999999998</v>
      </c>
      <c r="G198">
        <v>44686</v>
      </c>
      <c r="H198">
        <v>44682</v>
      </c>
      <c r="I198">
        <v>3299999.1877999995</v>
      </c>
      <c r="J198" t="s">
        <v>188</v>
      </c>
      <c r="K198">
        <v>2969.9992690199997</v>
      </c>
    </row>
    <row r="199" spans="1:11" x14ac:dyDescent="0.2">
      <c r="A199" t="s">
        <v>184</v>
      </c>
      <c r="B199" t="s">
        <v>185</v>
      </c>
      <c r="C199" t="s">
        <v>199</v>
      </c>
      <c r="D199" t="s">
        <v>192</v>
      </c>
      <c r="E199">
        <v>3025909</v>
      </c>
      <c r="F199">
        <v>3.1726000000000001</v>
      </c>
      <c r="G199">
        <v>44686</v>
      </c>
      <c r="H199">
        <v>44682</v>
      </c>
      <c r="I199">
        <v>9599998.8934000004</v>
      </c>
      <c r="J199" t="s">
        <v>193</v>
      </c>
      <c r="K199">
        <v>9599.9988934000012</v>
      </c>
    </row>
    <row r="200" spans="1:11" x14ac:dyDescent="0.2">
      <c r="A200" t="s">
        <v>184</v>
      </c>
      <c r="B200" t="s">
        <v>198</v>
      </c>
      <c r="C200" t="s">
        <v>114</v>
      </c>
      <c r="D200" t="s">
        <v>200</v>
      </c>
      <c r="E200">
        <v>259843</v>
      </c>
      <c r="F200">
        <v>12.7</v>
      </c>
      <c r="G200">
        <v>44686</v>
      </c>
      <c r="H200">
        <v>44682</v>
      </c>
      <c r="I200">
        <v>3300006.0999999996</v>
      </c>
      <c r="J200" t="s">
        <v>215</v>
      </c>
      <c r="K200">
        <v>3630.0067099999997</v>
      </c>
    </row>
    <row r="201" spans="1:11" x14ac:dyDescent="0.2">
      <c r="A201" t="s">
        <v>184</v>
      </c>
      <c r="B201" t="s">
        <v>185</v>
      </c>
      <c r="C201" t="s">
        <v>195</v>
      </c>
      <c r="D201" t="s">
        <v>190</v>
      </c>
      <c r="E201">
        <v>25999</v>
      </c>
      <c r="F201">
        <v>107.6966</v>
      </c>
      <c r="G201">
        <v>44686</v>
      </c>
      <c r="H201">
        <v>44682</v>
      </c>
      <c r="I201">
        <v>2800003.9034000002</v>
      </c>
      <c r="J201" t="s">
        <v>196</v>
      </c>
      <c r="K201">
        <v>3080.0042937400003</v>
      </c>
    </row>
    <row r="202" spans="1:11" x14ac:dyDescent="0.2">
      <c r="A202" t="s">
        <v>184</v>
      </c>
      <c r="B202" t="s">
        <v>185</v>
      </c>
      <c r="C202" t="s">
        <v>239</v>
      </c>
      <c r="D202" t="s">
        <v>190</v>
      </c>
      <c r="E202">
        <v>462059</v>
      </c>
      <c r="F202">
        <v>15.366</v>
      </c>
      <c r="G202">
        <v>44686</v>
      </c>
      <c r="H202">
        <v>44682</v>
      </c>
      <c r="I202">
        <v>7099998.5939999996</v>
      </c>
      <c r="J202" t="s">
        <v>188</v>
      </c>
      <c r="K202">
        <v>6389.9987345999998</v>
      </c>
    </row>
    <row r="203" spans="1:11" x14ac:dyDescent="0.2">
      <c r="A203" t="s">
        <v>184</v>
      </c>
      <c r="B203" t="s">
        <v>198</v>
      </c>
      <c r="C203" t="s">
        <v>246</v>
      </c>
      <c r="D203" t="s">
        <v>200</v>
      </c>
      <c r="E203">
        <v>68022</v>
      </c>
      <c r="F203">
        <v>142.60079999999999</v>
      </c>
      <c r="G203">
        <v>44686</v>
      </c>
      <c r="H203">
        <v>44682</v>
      </c>
      <c r="I203">
        <v>9699991.6175999995</v>
      </c>
      <c r="J203" t="s">
        <v>204</v>
      </c>
      <c r="K203">
        <v>8729.9924558399998</v>
      </c>
    </row>
    <row r="204" spans="1:11" x14ac:dyDescent="0.2">
      <c r="A204" t="s">
        <v>184</v>
      </c>
      <c r="B204" t="s">
        <v>185</v>
      </c>
      <c r="C204" t="s">
        <v>234</v>
      </c>
      <c r="D204" t="s">
        <v>190</v>
      </c>
      <c r="E204">
        <v>26047</v>
      </c>
      <c r="F204">
        <v>107.4962</v>
      </c>
      <c r="G204">
        <v>44687</v>
      </c>
      <c r="H204">
        <v>44682</v>
      </c>
      <c r="I204">
        <v>2799953.5214</v>
      </c>
      <c r="J204" t="s">
        <v>204</v>
      </c>
      <c r="K204">
        <v>2519.95816926</v>
      </c>
    </row>
    <row r="205" spans="1:11" x14ac:dyDescent="0.2">
      <c r="A205" t="s">
        <v>184</v>
      </c>
      <c r="B205" t="s">
        <v>198</v>
      </c>
      <c r="C205" t="s">
        <v>189</v>
      </c>
      <c r="D205" t="s">
        <v>192</v>
      </c>
      <c r="E205">
        <v>179578</v>
      </c>
      <c r="F205">
        <v>31.741</v>
      </c>
      <c r="G205">
        <v>44687</v>
      </c>
      <c r="H205">
        <v>44682</v>
      </c>
      <c r="I205">
        <v>5699985.2979999995</v>
      </c>
      <c r="J205" t="s">
        <v>188</v>
      </c>
      <c r="K205">
        <v>5129.9867681999995</v>
      </c>
    </row>
    <row r="206" spans="1:11" x14ac:dyDescent="0.2">
      <c r="A206" t="s">
        <v>184</v>
      </c>
      <c r="B206" t="s">
        <v>185</v>
      </c>
      <c r="C206" t="s">
        <v>227</v>
      </c>
      <c r="D206" t="s">
        <v>190</v>
      </c>
      <c r="E206">
        <v>65694</v>
      </c>
      <c r="F206">
        <v>141.56649999999999</v>
      </c>
      <c r="G206">
        <v>44687</v>
      </c>
      <c r="H206">
        <v>44682</v>
      </c>
      <c r="I206">
        <v>9300069.6509999987</v>
      </c>
      <c r="J206" t="s">
        <v>204</v>
      </c>
      <c r="K206">
        <v>8370.0626858999985</v>
      </c>
    </row>
    <row r="207" spans="1:11" x14ac:dyDescent="0.2">
      <c r="A207" t="s">
        <v>184</v>
      </c>
      <c r="B207" t="s">
        <v>185</v>
      </c>
      <c r="C207" t="s">
        <v>189</v>
      </c>
      <c r="D207" t="s">
        <v>212</v>
      </c>
      <c r="E207">
        <v>304843</v>
      </c>
      <c r="F207">
        <v>28.8673</v>
      </c>
      <c r="G207">
        <v>44688</v>
      </c>
      <c r="H207">
        <v>44682</v>
      </c>
      <c r="I207">
        <v>8799994.3339000009</v>
      </c>
      <c r="J207" t="s">
        <v>188</v>
      </c>
      <c r="K207">
        <v>7919.9949005100016</v>
      </c>
    </row>
    <row r="208" spans="1:11" x14ac:dyDescent="0.2">
      <c r="A208" t="s">
        <v>184</v>
      </c>
      <c r="B208" t="s">
        <v>185</v>
      </c>
      <c r="C208" t="s">
        <v>235</v>
      </c>
      <c r="D208" t="s">
        <v>187</v>
      </c>
      <c r="E208">
        <v>394523</v>
      </c>
      <c r="F208">
        <v>13.940899999999999</v>
      </c>
      <c r="G208">
        <v>44688</v>
      </c>
      <c r="H208">
        <v>44682</v>
      </c>
      <c r="I208">
        <v>5500005.6906999992</v>
      </c>
      <c r="J208" t="s">
        <v>204</v>
      </c>
      <c r="K208">
        <v>4950.0051216299998</v>
      </c>
    </row>
    <row r="209" spans="1:11" x14ac:dyDescent="0.2">
      <c r="A209" t="s">
        <v>184</v>
      </c>
      <c r="B209" t="s">
        <v>185</v>
      </c>
      <c r="C209" t="s">
        <v>232</v>
      </c>
      <c r="D209" t="s">
        <v>187</v>
      </c>
      <c r="E209">
        <v>228994</v>
      </c>
      <c r="F209">
        <v>24.0181</v>
      </c>
      <c r="G209">
        <v>44688</v>
      </c>
      <c r="H209">
        <v>44682</v>
      </c>
      <c r="I209">
        <v>5500000.7914000005</v>
      </c>
      <c r="J209" t="s">
        <v>204</v>
      </c>
      <c r="K209">
        <v>4950.0007122600009</v>
      </c>
    </row>
    <row r="210" spans="1:11" x14ac:dyDescent="0.2">
      <c r="A210" t="s">
        <v>184</v>
      </c>
      <c r="B210" t="s">
        <v>198</v>
      </c>
      <c r="C210" t="s">
        <v>211</v>
      </c>
      <c r="D210" t="s">
        <v>200</v>
      </c>
      <c r="E210">
        <v>317698</v>
      </c>
      <c r="F210">
        <v>13.2201</v>
      </c>
      <c r="G210">
        <v>44688</v>
      </c>
      <c r="H210">
        <v>44682</v>
      </c>
      <c r="I210">
        <v>4199999.3298000004</v>
      </c>
      <c r="J210" t="s">
        <v>207</v>
      </c>
      <c r="K210">
        <v>3779.9993968200006</v>
      </c>
    </row>
    <row r="211" spans="1:11" x14ac:dyDescent="0.2">
      <c r="A211" t="s">
        <v>184</v>
      </c>
      <c r="B211" t="s">
        <v>198</v>
      </c>
      <c r="C211" t="s">
        <v>112</v>
      </c>
      <c r="D211" t="s">
        <v>190</v>
      </c>
      <c r="E211">
        <v>59342</v>
      </c>
      <c r="F211">
        <v>42.128900000000002</v>
      </c>
      <c r="G211">
        <v>44689</v>
      </c>
      <c r="H211">
        <v>44682</v>
      </c>
      <c r="I211">
        <v>2500013.1838000002</v>
      </c>
      <c r="J211" t="s">
        <v>188</v>
      </c>
      <c r="K211">
        <v>2250.0118654200005</v>
      </c>
    </row>
    <row r="212" spans="1:11" x14ac:dyDescent="0.2">
      <c r="A212" t="s">
        <v>184</v>
      </c>
      <c r="B212" t="s">
        <v>185</v>
      </c>
      <c r="C212" t="s">
        <v>112</v>
      </c>
      <c r="D212" t="s">
        <v>190</v>
      </c>
      <c r="E212">
        <v>161206</v>
      </c>
      <c r="F212">
        <v>38.460099999999997</v>
      </c>
      <c r="G212">
        <v>44689</v>
      </c>
      <c r="H212">
        <v>44682</v>
      </c>
      <c r="I212">
        <v>6199998.8805999998</v>
      </c>
      <c r="J212" t="s">
        <v>188</v>
      </c>
      <c r="K212">
        <v>5579.9989925399996</v>
      </c>
    </row>
    <row r="213" spans="1:11" x14ac:dyDescent="0.2">
      <c r="A213" t="s">
        <v>184</v>
      </c>
      <c r="B213" t="s">
        <v>198</v>
      </c>
      <c r="C213" t="s">
        <v>244</v>
      </c>
      <c r="D213" t="s">
        <v>192</v>
      </c>
      <c r="E213">
        <v>281513</v>
      </c>
      <c r="F213">
        <v>25.5761</v>
      </c>
      <c r="G213">
        <v>44689</v>
      </c>
      <c r="H213">
        <v>44682</v>
      </c>
      <c r="I213">
        <v>7200004.6392999999</v>
      </c>
      <c r="J213" t="s">
        <v>207</v>
      </c>
      <c r="K213">
        <v>6480.0041753700007</v>
      </c>
    </row>
    <row r="214" spans="1:11" x14ac:dyDescent="0.2">
      <c r="A214" t="s">
        <v>184</v>
      </c>
      <c r="B214" t="s">
        <v>185</v>
      </c>
      <c r="C214" t="s">
        <v>195</v>
      </c>
      <c r="D214" t="s">
        <v>200</v>
      </c>
      <c r="E214">
        <v>31278</v>
      </c>
      <c r="F214">
        <v>115.0985</v>
      </c>
      <c r="G214">
        <v>44689</v>
      </c>
      <c r="H214">
        <v>44682</v>
      </c>
      <c r="I214">
        <v>3600050.8829999999</v>
      </c>
      <c r="J214" t="s">
        <v>196</v>
      </c>
      <c r="K214">
        <v>3960.0559713000002</v>
      </c>
    </row>
    <row r="215" spans="1:11" x14ac:dyDescent="0.2">
      <c r="A215" t="s">
        <v>184</v>
      </c>
      <c r="B215" t="s">
        <v>185</v>
      </c>
      <c r="C215" t="s">
        <v>202</v>
      </c>
      <c r="D215" t="s">
        <v>187</v>
      </c>
      <c r="E215">
        <v>439418</v>
      </c>
      <c r="F215">
        <v>4.3239000000000001</v>
      </c>
      <c r="G215">
        <v>44690</v>
      </c>
      <c r="H215">
        <v>44682</v>
      </c>
      <c r="I215">
        <v>1899999.4902000001</v>
      </c>
      <c r="J215" t="s">
        <v>193</v>
      </c>
      <c r="K215">
        <v>1899.9994902000003</v>
      </c>
    </row>
    <row r="216" spans="1:11" x14ac:dyDescent="0.2">
      <c r="A216" t="s">
        <v>184</v>
      </c>
      <c r="B216" t="s">
        <v>185</v>
      </c>
      <c r="C216" t="s">
        <v>223</v>
      </c>
      <c r="D216" t="s">
        <v>190</v>
      </c>
      <c r="E216">
        <v>43695</v>
      </c>
      <c r="F216">
        <v>80.099900000000005</v>
      </c>
      <c r="G216">
        <v>44693</v>
      </c>
      <c r="H216">
        <v>44682</v>
      </c>
      <c r="I216">
        <v>3499965.1305000004</v>
      </c>
      <c r="J216" t="s">
        <v>204</v>
      </c>
      <c r="K216">
        <v>3149.9686174500007</v>
      </c>
    </row>
    <row r="217" spans="1:11" x14ac:dyDescent="0.2">
      <c r="A217" t="s">
        <v>184</v>
      </c>
      <c r="B217" t="s">
        <v>185</v>
      </c>
      <c r="C217" t="s">
        <v>205</v>
      </c>
      <c r="D217" t="s">
        <v>190</v>
      </c>
      <c r="E217">
        <v>422447</v>
      </c>
      <c r="F217">
        <v>18.9373</v>
      </c>
      <c r="G217">
        <v>44693</v>
      </c>
      <c r="H217">
        <v>44682</v>
      </c>
      <c r="I217">
        <v>8000005.5731000006</v>
      </c>
      <c r="J217" t="s">
        <v>193</v>
      </c>
      <c r="K217">
        <v>8000.0055731000011</v>
      </c>
    </row>
    <row r="218" spans="1:11" x14ac:dyDescent="0.2">
      <c r="A218" t="s">
        <v>184</v>
      </c>
      <c r="B218" t="s">
        <v>185</v>
      </c>
      <c r="C218" t="s">
        <v>240</v>
      </c>
      <c r="D218" t="s">
        <v>192</v>
      </c>
      <c r="E218">
        <v>371657</v>
      </c>
      <c r="F218">
        <v>7.8029000000000002</v>
      </c>
      <c r="G218">
        <v>44693</v>
      </c>
      <c r="H218">
        <v>44682</v>
      </c>
      <c r="I218">
        <v>2900002.4053000002</v>
      </c>
      <c r="J218" t="s">
        <v>241</v>
      </c>
      <c r="K218">
        <v>3190.0026458300003</v>
      </c>
    </row>
    <row r="219" spans="1:11" x14ac:dyDescent="0.2">
      <c r="A219" t="s">
        <v>184</v>
      </c>
      <c r="B219" t="s">
        <v>185</v>
      </c>
      <c r="C219" t="s">
        <v>112</v>
      </c>
      <c r="D219" t="s">
        <v>190</v>
      </c>
      <c r="E219">
        <v>124931</v>
      </c>
      <c r="F219">
        <v>43.223799999999997</v>
      </c>
      <c r="G219">
        <v>44693</v>
      </c>
      <c r="H219">
        <v>44682</v>
      </c>
      <c r="I219">
        <v>5399992.5577999996</v>
      </c>
      <c r="J219" t="s">
        <v>188</v>
      </c>
      <c r="K219">
        <v>4859.9933020200006</v>
      </c>
    </row>
    <row r="220" spans="1:11" x14ac:dyDescent="0.2">
      <c r="A220" t="s">
        <v>184</v>
      </c>
      <c r="B220" t="s">
        <v>198</v>
      </c>
      <c r="C220" t="s">
        <v>222</v>
      </c>
      <c r="D220" t="s">
        <v>190</v>
      </c>
      <c r="E220">
        <v>142214</v>
      </c>
      <c r="F220">
        <v>17.5791</v>
      </c>
      <c r="G220">
        <v>44693</v>
      </c>
      <c r="H220">
        <v>44682</v>
      </c>
      <c r="I220">
        <v>2499994.1274000001</v>
      </c>
      <c r="J220" t="s">
        <v>193</v>
      </c>
      <c r="K220">
        <v>2499.9941274000003</v>
      </c>
    </row>
    <row r="221" spans="1:11" x14ac:dyDescent="0.2">
      <c r="A221" t="s">
        <v>184</v>
      </c>
      <c r="B221" t="s">
        <v>185</v>
      </c>
      <c r="C221" t="s">
        <v>201</v>
      </c>
      <c r="D221" t="s">
        <v>190</v>
      </c>
      <c r="E221">
        <v>155943</v>
      </c>
      <c r="F221">
        <v>42.3232</v>
      </c>
      <c r="G221">
        <v>44693</v>
      </c>
      <c r="H221">
        <v>44682</v>
      </c>
      <c r="I221">
        <v>6600006.7775999997</v>
      </c>
      <c r="J221" t="s">
        <v>188</v>
      </c>
      <c r="K221">
        <v>5940.0060998399995</v>
      </c>
    </row>
    <row r="222" spans="1:11" x14ac:dyDescent="0.2">
      <c r="A222" t="s">
        <v>184</v>
      </c>
      <c r="B222" t="s">
        <v>198</v>
      </c>
      <c r="C222" t="s">
        <v>218</v>
      </c>
      <c r="D222" t="s">
        <v>190</v>
      </c>
      <c r="E222">
        <v>46463</v>
      </c>
      <c r="F222">
        <v>60.263599999999997</v>
      </c>
      <c r="G222">
        <v>44693</v>
      </c>
      <c r="H222">
        <v>44682</v>
      </c>
      <c r="I222">
        <v>2800027.6467999998</v>
      </c>
      <c r="J222" t="s">
        <v>204</v>
      </c>
      <c r="K222">
        <v>2520.0248821199998</v>
      </c>
    </row>
    <row r="223" spans="1:11" x14ac:dyDescent="0.2">
      <c r="A223" t="s">
        <v>184</v>
      </c>
      <c r="B223" t="s">
        <v>198</v>
      </c>
      <c r="C223" t="s">
        <v>230</v>
      </c>
      <c r="D223" t="s">
        <v>190</v>
      </c>
      <c r="E223">
        <v>19723</v>
      </c>
      <c r="F223">
        <v>111.5455</v>
      </c>
      <c r="G223">
        <v>44693</v>
      </c>
      <c r="H223">
        <v>44682</v>
      </c>
      <c r="I223">
        <v>2200011.8965000003</v>
      </c>
      <c r="J223" t="s">
        <v>188</v>
      </c>
      <c r="K223">
        <v>1980.0107068500001</v>
      </c>
    </row>
    <row r="224" spans="1:11" x14ac:dyDescent="0.2">
      <c r="A224" t="s">
        <v>184</v>
      </c>
      <c r="B224" t="s">
        <v>185</v>
      </c>
      <c r="C224" t="s">
        <v>209</v>
      </c>
      <c r="D224" t="s">
        <v>200</v>
      </c>
      <c r="E224">
        <v>247687</v>
      </c>
      <c r="F224">
        <v>20.590499999999999</v>
      </c>
      <c r="G224">
        <v>44693</v>
      </c>
      <c r="H224">
        <v>44682</v>
      </c>
      <c r="I224">
        <v>5099999.1734999996</v>
      </c>
      <c r="J224" t="s">
        <v>188</v>
      </c>
      <c r="K224">
        <v>4589.9992561500003</v>
      </c>
    </row>
    <row r="225" spans="1:11" x14ac:dyDescent="0.2">
      <c r="A225" t="s">
        <v>184</v>
      </c>
      <c r="B225" t="s">
        <v>185</v>
      </c>
      <c r="C225" t="s">
        <v>242</v>
      </c>
      <c r="D225" t="s">
        <v>192</v>
      </c>
      <c r="E225">
        <v>22168</v>
      </c>
      <c r="F225">
        <v>239.07859999999999</v>
      </c>
      <c r="G225">
        <v>44693</v>
      </c>
      <c r="H225">
        <v>44682</v>
      </c>
      <c r="I225">
        <v>5299894.4047999997</v>
      </c>
      <c r="J225" t="s">
        <v>207</v>
      </c>
      <c r="K225">
        <v>4769.9049643199996</v>
      </c>
    </row>
    <row r="226" spans="1:11" x14ac:dyDescent="0.2">
      <c r="A226" t="s">
        <v>184</v>
      </c>
      <c r="B226" t="s">
        <v>185</v>
      </c>
      <c r="C226" t="s">
        <v>238</v>
      </c>
      <c r="D226" t="s">
        <v>187</v>
      </c>
      <c r="E226">
        <v>18383</v>
      </c>
      <c r="F226">
        <v>212.15039999999999</v>
      </c>
      <c r="G226">
        <v>44693</v>
      </c>
      <c r="H226">
        <v>44682</v>
      </c>
      <c r="I226">
        <v>3899960.8032</v>
      </c>
      <c r="J226" t="s">
        <v>204</v>
      </c>
      <c r="K226">
        <v>3509.96472288</v>
      </c>
    </row>
    <row r="227" spans="1:11" x14ac:dyDescent="0.2">
      <c r="A227" t="s">
        <v>184</v>
      </c>
      <c r="B227" t="s">
        <v>185</v>
      </c>
      <c r="C227" t="s">
        <v>210</v>
      </c>
      <c r="D227" t="s">
        <v>190</v>
      </c>
      <c r="E227">
        <v>58011</v>
      </c>
      <c r="F227">
        <v>31.0288</v>
      </c>
      <c r="G227">
        <v>44693</v>
      </c>
      <c r="H227">
        <v>44682</v>
      </c>
      <c r="I227">
        <v>1800011.7168000001</v>
      </c>
      <c r="J227" t="s">
        <v>204</v>
      </c>
      <c r="K227">
        <v>1620.0105451200002</v>
      </c>
    </row>
    <row r="228" spans="1:11" x14ac:dyDescent="0.2">
      <c r="A228" t="s">
        <v>184</v>
      </c>
      <c r="B228" t="s">
        <v>185</v>
      </c>
      <c r="C228" t="s">
        <v>218</v>
      </c>
      <c r="D228" t="s">
        <v>187</v>
      </c>
      <c r="E228">
        <v>141733</v>
      </c>
      <c r="F228">
        <v>63.4998</v>
      </c>
      <c r="G228">
        <v>44693</v>
      </c>
      <c r="H228">
        <v>44682</v>
      </c>
      <c r="I228">
        <v>9000017.1534000002</v>
      </c>
      <c r="J228" t="s">
        <v>204</v>
      </c>
      <c r="K228">
        <v>8100.0154380600006</v>
      </c>
    </row>
    <row r="229" spans="1:11" x14ac:dyDescent="0.2">
      <c r="A229" t="s">
        <v>184</v>
      </c>
      <c r="B229" t="s">
        <v>198</v>
      </c>
      <c r="C229" t="s">
        <v>202</v>
      </c>
      <c r="D229" t="s">
        <v>190</v>
      </c>
      <c r="E229">
        <v>749344</v>
      </c>
      <c r="F229">
        <v>4.0034999999999998</v>
      </c>
      <c r="G229">
        <v>44693</v>
      </c>
      <c r="H229">
        <v>44682</v>
      </c>
      <c r="I229">
        <v>2999998.7039999999</v>
      </c>
      <c r="J229" t="s">
        <v>193</v>
      </c>
      <c r="K229">
        <v>2999.9987040000001</v>
      </c>
    </row>
    <row r="230" spans="1:11" x14ac:dyDescent="0.2">
      <c r="A230" t="s">
        <v>184</v>
      </c>
      <c r="B230" t="s">
        <v>185</v>
      </c>
      <c r="C230" t="s">
        <v>232</v>
      </c>
      <c r="D230" t="s">
        <v>190</v>
      </c>
      <c r="E230">
        <v>53355</v>
      </c>
      <c r="F230">
        <v>26.2392</v>
      </c>
      <c r="G230">
        <v>44694</v>
      </c>
      <c r="H230">
        <v>44682</v>
      </c>
      <c r="I230">
        <v>1399992.5160000001</v>
      </c>
      <c r="J230" t="s">
        <v>204</v>
      </c>
      <c r="K230">
        <v>1259.9932644000003</v>
      </c>
    </row>
    <row r="231" spans="1:11" x14ac:dyDescent="0.2">
      <c r="A231" t="s">
        <v>184</v>
      </c>
      <c r="B231" t="s">
        <v>198</v>
      </c>
      <c r="C231" t="s">
        <v>227</v>
      </c>
      <c r="D231" t="s">
        <v>192</v>
      </c>
      <c r="E231">
        <v>30935</v>
      </c>
      <c r="F231">
        <v>151.93379999999999</v>
      </c>
      <c r="G231">
        <v>44694</v>
      </c>
      <c r="H231">
        <v>44682</v>
      </c>
      <c r="I231">
        <v>4700072.1030000001</v>
      </c>
      <c r="J231" t="s">
        <v>204</v>
      </c>
      <c r="K231">
        <v>4230.0648927000002</v>
      </c>
    </row>
    <row r="232" spans="1:11" x14ac:dyDescent="0.2">
      <c r="A232" t="s">
        <v>184</v>
      </c>
      <c r="B232" t="s">
        <v>198</v>
      </c>
      <c r="C232" t="s">
        <v>208</v>
      </c>
      <c r="D232" t="s">
        <v>190</v>
      </c>
      <c r="E232">
        <v>23469</v>
      </c>
      <c r="F232">
        <v>63.913200000000003</v>
      </c>
      <c r="G232">
        <v>44696</v>
      </c>
      <c r="H232">
        <v>44682</v>
      </c>
      <c r="I232">
        <v>1499978.8908000002</v>
      </c>
      <c r="J232" t="s">
        <v>188</v>
      </c>
      <c r="K232">
        <v>1349.9810017200002</v>
      </c>
    </row>
    <row r="233" spans="1:11" x14ac:dyDescent="0.2">
      <c r="A233" t="s">
        <v>184</v>
      </c>
      <c r="B233" t="s">
        <v>198</v>
      </c>
      <c r="C233" t="s">
        <v>197</v>
      </c>
      <c r="D233" t="s">
        <v>200</v>
      </c>
      <c r="E233">
        <v>21740</v>
      </c>
      <c r="F233">
        <v>156.39279999999999</v>
      </c>
      <c r="G233">
        <v>44697</v>
      </c>
      <c r="H233">
        <v>44682</v>
      </c>
      <c r="I233">
        <v>3399979.4720000001</v>
      </c>
      <c r="J233" t="s">
        <v>188</v>
      </c>
      <c r="K233">
        <v>3059.9815248</v>
      </c>
    </row>
    <row r="234" spans="1:11" x14ac:dyDescent="0.2">
      <c r="A234" t="s">
        <v>184</v>
      </c>
      <c r="B234" t="s">
        <v>185</v>
      </c>
      <c r="C234" t="s">
        <v>225</v>
      </c>
      <c r="D234" t="s">
        <v>190</v>
      </c>
      <c r="E234">
        <v>94665</v>
      </c>
      <c r="F234">
        <v>86.621300000000005</v>
      </c>
      <c r="G234">
        <v>44697</v>
      </c>
      <c r="H234">
        <v>44682</v>
      </c>
      <c r="I234">
        <v>8200005.3645000001</v>
      </c>
      <c r="J234" t="s">
        <v>188</v>
      </c>
      <c r="K234">
        <v>7380.0048280499996</v>
      </c>
    </row>
    <row r="235" spans="1:11" x14ac:dyDescent="0.2">
      <c r="A235" t="s">
        <v>184</v>
      </c>
      <c r="B235" t="s">
        <v>185</v>
      </c>
      <c r="C235" t="s">
        <v>217</v>
      </c>
      <c r="D235" t="s">
        <v>190</v>
      </c>
      <c r="E235">
        <v>733649</v>
      </c>
      <c r="F235">
        <v>8.3146000000000004</v>
      </c>
      <c r="G235">
        <v>44700</v>
      </c>
      <c r="H235">
        <v>44682</v>
      </c>
      <c r="I235">
        <v>6099997.9753999999</v>
      </c>
      <c r="J235" t="s">
        <v>215</v>
      </c>
      <c r="K235">
        <v>6709.9977729400007</v>
      </c>
    </row>
    <row r="236" spans="1:11" x14ac:dyDescent="0.2">
      <c r="A236" t="s">
        <v>184</v>
      </c>
      <c r="B236" t="s">
        <v>198</v>
      </c>
      <c r="C236" t="s">
        <v>201</v>
      </c>
      <c r="D236" t="s">
        <v>190</v>
      </c>
      <c r="E236">
        <v>213831</v>
      </c>
      <c r="F236">
        <v>38.347999999999999</v>
      </c>
      <c r="G236">
        <v>44700</v>
      </c>
      <c r="H236">
        <v>44682</v>
      </c>
      <c r="I236">
        <v>8199991.1880000001</v>
      </c>
      <c r="J236" t="s">
        <v>188</v>
      </c>
      <c r="K236">
        <v>7379.9920692000005</v>
      </c>
    </row>
    <row r="237" spans="1:11" x14ac:dyDescent="0.2">
      <c r="A237" t="s">
        <v>184</v>
      </c>
      <c r="B237" t="s">
        <v>185</v>
      </c>
      <c r="C237" t="s">
        <v>214</v>
      </c>
      <c r="D237" t="s">
        <v>190</v>
      </c>
      <c r="E237">
        <v>355827</v>
      </c>
      <c r="F237">
        <v>25.574200000000001</v>
      </c>
      <c r="G237">
        <v>44700</v>
      </c>
      <c r="H237">
        <v>44682</v>
      </c>
      <c r="I237">
        <v>9099990.8634000011</v>
      </c>
      <c r="J237" t="s">
        <v>215</v>
      </c>
      <c r="K237">
        <v>10009.989949740002</v>
      </c>
    </row>
    <row r="238" spans="1:11" x14ac:dyDescent="0.2">
      <c r="A238" t="s">
        <v>184</v>
      </c>
      <c r="B238" t="s">
        <v>198</v>
      </c>
      <c r="C238" t="s">
        <v>243</v>
      </c>
      <c r="D238" t="s">
        <v>190</v>
      </c>
      <c r="E238">
        <v>919931</v>
      </c>
      <c r="F238">
        <v>5.7613000000000003</v>
      </c>
      <c r="G238">
        <v>44700</v>
      </c>
      <c r="H238">
        <v>44682</v>
      </c>
      <c r="I238">
        <v>5299998.4703000002</v>
      </c>
      <c r="J238" t="s">
        <v>215</v>
      </c>
      <c r="K238">
        <v>5829.9983173299997</v>
      </c>
    </row>
    <row r="239" spans="1:11" x14ac:dyDescent="0.2">
      <c r="A239" t="s">
        <v>184</v>
      </c>
      <c r="B239" t="s">
        <v>185</v>
      </c>
      <c r="C239" t="s">
        <v>240</v>
      </c>
      <c r="D239" t="s">
        <v>192</v>
      </c>
      <c r="E239">
        <v>500155</v>
      </c>
      <c r="F239">
        <v>7.3977000000000004</v>
      </c>
      <c r="G239">
        <v>44700</v>
      </c>
      <c r="H239">
        <v>44682</v>
      </c>
      <c r="I239">
        <v>3699996.6435000002</v>
      </c>
      <c r="J239" t="s">
        <v>241</v>
      </c>
      <c r="K239">
        <v>4069.9963078500004</v>
      </c>
    </row>
    <row r="240" spans="1:11" x14ac:dyDescent="0.2">
      <c r="A240" t="s">
        <v>184</v>
      </c>
      <c r="B240" t="s">
        <v>198</v>
      </c>
      <c r="C240" t="s">
        <v>246</v>
      </c>
      <c r="D240" t="s">
        <v>190</v>
      </c>
      <c r="E240">
        <v>56944</v>
      </c>
      <c r="F240">
        <v>138.73169999999999</v>
      </c>
      <c r="G240">
        <v>44700</v>
      </c>
      <c r="H240">
        <v>44682</v>
      </c>
      <c r="I240">
        <v>7899937.9247999992</v>
      </c>
      <c r="J240" t="s">
        <v>204</v>
      </c>
      <c r="K240">
        <v>7109.944132319999</v>
      </c>
    </row>
    <row r="241" spans="1:11" x14ac:dyDescent="0.2">
      <c r="A241" t="s">
        <v>184</v>
      </c>
      <c r="B241" t="s">
        <v>185</v>
      </c>
      <c r="C241" t="s">
        <v>205</v>
      </c>
      <c r="D241" t="s">
        <v>200</v>
      </c>
      <c r="E241">
        <v>37839</v>
      </c>
      <c r="F241">
        <v>18.499400000000001</v>
      </c>
      <c r="G241">
        <v>44700</v>
      </c>
      <c r="H241">
        <v>44682</v>
      </c>
      <c r="I241">
        <v>699998.7966</v>
      </c>
      <c r="J241" t="s">
        <v>193</v>
      </c>
      <c r="K241">
        <v>699.99879659999999</v>
      </c>
    </row>
    <row r="242" spans="1:11" x14ac:dyDescent="0.2">
      <c r="A242" t="s">
        <v>184</v>
      </c>
      <c r="B242" t="s">
        <v>185</v>
      </c>
      <c r="C242" t="s">
        <v>186</v>
      </c>
      <c r="D242" t="s">
        <v>190</v>
      </c>
      <c r="E242">
        <v>357622</v>
      </c>
      <c r="F242">
        <v>21.2515</v>
      </c>
      <c r="G242">
        <v>44700</v>
      </c>
      <c r="H242">
        <v>44682</v>
      </c>
      <c r="I242">
        <v>7600003.9330000002</v>
      </c>
      <c r="J242" t="s">
        <v>188</v>
      </c>
      <c r="K242">
        <v>6840.0035397000001</v>
      </c>
    </row>
    <row r="243" spans="1:11" x14ac:dyDescent="0.2">
      <c r="A243" t="s">
        <v>184</v>
      </c>
      <c r="B243" t="s">
        <v>198</v>
      </c>
      <c r="C243" t="s">
        <v>240</v>
      </c>
      <c r="D243" t="s">
        <v>190</v>
      </c>
      <c r="E243">
        <v>1423242</v>
      </c>
      <c r="F243">
        <v>6.6749000000000001</v>
      </c>
      <c r="G243">
        <v>44700</v>
      </c>
      <c r="H243">
        <v>44682</v>
      </c>
      <c r="I243">
        <v>9499998.0258000009</v>
      </c>
      <c r="J243" t="s">
        <v>241</v>
      </c>
      <c r="K243">
        <v>10449.997828380001</v>
      </c>
    </row>
    <row r="244" spans="1:11" x14ac:dyDescent="0.2">
      <c r="A244" t="s">
        <v>184</v>
      </c>
      <c r="B244" t="s">
        <v>198</v>
      </c>
      <c r="C244" t="s">
        <v>223</v>
      </c>
      <c r="D244" t="s">
        <v>212</v>
      </c>
      <c r="E244">
        <v>94569</v>
      </c>
      <c r="F244">
        <v>89.881100000000004</v>
      </c>
      <c r="G244">
        <v>44701</v>
      </c>
      <c r="H244">
        <v>44682</v>
      </c>
      <c r="I244">
        <v>8499965.7458999995</v>
      </c>
      <c r="J244" t="s">
        <v>204</v>
      </c>
      <c r="K244">
        <v>7649.9691713100001</v>
      </c>
    </row>
    <row r="245" spans="1:11" x14ac:dyDescent="0.2">
      <c r="A245" t="s">
        <v>184</v>
      </c>
      <c r="B245" t="s">
        <v>198</v>
      </c>
      <c r="C245" t="s">
        <v>238</v>
      </c>
      <c r="D245" t="s">
        <v>190</v>
      </c>
      <c r="E245">
        <v>16785</v>
      </c>
      <c r="F245">
        <v>214.47309999999999</v>
      </c>
      <c r="G245">
        <v>44701</v>
      </c>
      <c r="H245">
        <v>44682</v>
      </c>
      <c r="I245">
        <v>3599930.9834999996</v>
      </c>
      <c r="J245" t="s">
        <v>204</v>
      </c>
      <c r="K245">
        <v>3239.9378851500001</v>
      </c>
    </row>
    <row r="246" spans="1:11" x14ac:dyDescent="0.2">
      <c r="A246" t="s">
        <v>184</v>
      </c>
      <c r="B246" t="s">
        <v>198</v>
      </c>
      <c r="C246" t="s">
        <v>203</v>
      </c>
      <c r="D246" t="s">
        <v>187</v>
      </c>
      <c r="E246">
        <v>79289</v>
      </c>
      <c r="F246">
        <v>107.20310000000001</v>
      </c>
      <c r="G246">
        <v>44701</v>
      </c>
      <c r="H246">
        <v>44682</v>
      </c>
      <c r="I246">
        <v>8500026.595900001</v>
      </c>
      <c r="J246" t="s">
        <v>204</v>
      </c>
      <c r="K246">
        <v>7650.0239363100009</v>
      </c>
    </row>
    <row r="247" spans="1:11" x14ac:dyDescent="0.2">
      <c r="A247" t="s">
        <v>184</v>
      </c>
      <c r="B247" t="s">
        <v>185</v>
      </c>
      <c r="C247" t="s">
        <v>229</v>
      </c>
      <c r="D247" t="s">
        <v>190</v>
      </c>
      <c r="E247">
        <v>60243</v>
      </c>
      <c r="F247">
        <v>106.23609999999999</v>
      </c>
      <c r="G247">
        <v>44702</v>
      </c>
      <c r="H247">
        <v>44682</v>
      </c>
      <c r="I247">
        <v>6399981.3722999999</v>
      </c>
      <c r="J247" t="s">
        <v>188</v>
      </c>
      <c r="K247">
        <v>5759.9832350699999</v>
      </c>
    </row>
    <row r="248" spans="1:11" x14ac:dyDescent="0.2">
      <c r="A248" t="s">
        <v>184</v>
      </c>
      <c r="B248" t="s">
        <v>198</v>
      </c>
      <c r="C248" t="s">
        <v>197</v>
      </c>
      <c r="D248" t="s">
        <v>192</v>
      </c>
      <c r="E248">
        <v>42086</v>
      </c>
      <c r="F248">
        <v>154.44579999999999</v>
      </c>
      <c r="G248">
        <v>44702</v>
      </c>
      <c r="H248">
        <v>44682</v>
      </c>
      <c r="I248">
        <v>6500005.9387999997</v>
      </c>
      <c r="J248" t="s">
        <v>188</v>
      </c>
      <c r="K248">
        <v>5850.0053449199995</v>
      </c>
    </row>
    <row r="249" spans="1:11" x14ac:dyDescent="0.2">
      <c r="A249" t="s">
        <v>184</v>
      </c>
      <c r="B249" t="s">
        <v>198</v>
      </c>
      <c r="C249" t="s">
        <v>244</v>
      </c>
      <c r="D249" t="s">
        <v>187</v>
      </c>
      <c r="E249">
        <v>239435</v>
      </c>
      <c r="F249">
        <v>28.817900000000002</v>
      </c>
      <c r="G249">
        <v>44702</v>
      </c>
      <c r="H249">
        <v>44682</v>
      </c>
      <c r="I249">
        <v>6900013.8865</v>
      </c>
      <c r="J249" t="s">
        <v>207</v>
      </c>
      <c r="K249">
        <v>6210.0124978500007</v>
      </c>
    </row>
    <row r="250" spans="1:11" x14ac:dyDescent="0.2">
      <c r="A250" t="s">
        <v>184</v>
      </c>
      <c r="B250" t="s">
        <v>198</v>
      </c>
      <c r="C250" t="s">
        <v>235</v>
      </c>
      <c r="D250" t="s">
        <v>190</v>
      </c>
      <c r="E250">
        <v>148938</v>
      </c>
      <c r="F250">
        <v>14.0998</v>
      </c>
      <c r="G250">
        <v>44702</v>
      </c>
      <c r="H250">
        <v>44682</v>
      </c>
      <c r="I250">
        <v>2099996.0123999999</v>
      </c>
      <c r="J250" t="s">
        <v>204</v>
      </c>
      <c r="K250">
        <v>1889.9964111600002</v>
      </c>
    </row>
    <row r="251" spans="1:11" x14ac:dyDescent="0.2">
      <c r="A251" t="s">
        <v>184</v>
      </c>
      <c r="B251" t="s">
        <v>198</v>
      </c>
      <c r="C251" t="s">
        <v>209</v>
      </c>
      <c r="D251" t="s">
        <v>192</v>
      </c>
      <c r="E251">
        <v>38681</v>
      </c>
      <c r="F251">
        <v>20.681899999999999</v>
      </c>
      <c r="G251">
        <v>44703</v>
      </c>
      <c r="H251">
        <v>44682</v>
      </c>
      <c r="I251">
        <v>799996.57389999996</v>
      </c>
      <c r="J251" t="s">
        <v>188</v>
      </c>
      <c r="K251">
        <v>719.99691651000001</v>
      </c>
    </row>
    <row r="252" spans="1:11" x14ac:dyDescent="0.2">
      <c r="A252" t="s">
        <v>184</v>
      </c>
      <c r="B252" t="s">
        <v>198</v>
      </c>
      <c r="C252" t="s">
        <v>218</v>
      </c>
      <c r="D252" t="s">
        <v>187</v>
      </c>
      <c r="E252">
        <v>154483</v>
      </c>
      <c r="F252">
        <v>59.5535</v>
      </c>
      <c r="G252">
        <v>44703</v>
      </c>
      <c r="H252">
        <v>44682</v>
      </c>
      <c r="I252">
        <v>9200003.3405000009</v>
      </c>
      <c r="J252" t="s">
        <v>204</v>
      </c>
      <c r="K252">
        <v>8280.0030064500006</v>
      </c>
    </row>
    <row r="253" spans="1:11" x14ac:dyDescent="0.2">
      <c r="A253" t="s">
        <v>184</v>
      </c>
      <c r="B253" t="s">
        <v>198</v>
      </c>
      <c r="C253" t="s">
        <v>223</v>
      </c>
      <c r="D253" t="s">
        <v>187</v>
      </c>
      <c r="E253">
        <v>61775</v>
      </c>
      <c r="F253">
        <v>87.414400000000001</v>
      </c>
      <c r="G253">
        <v>44703</v>
      </c>
      <c r="H253">
        <v>44682</v>
      </c>
      <c r="I253">
        <v>5400024.5599999996</v>
      </c>
      <c r="J253" t="s">
        <v>204</v>
      </c>
      <c r="K253">
        <v>4860.0221040000006</v>
      </c>
    </row>
    <row r="254" spans="1:11" x14ac:dyDescent="0.2">
      <c r="A254" t="s">
        <v>184</v>
      </c>
      <c r="B254" t="s">
        <v>185</v>
      </c>
      <c r="C254" t="s">
        <v>223</v>
      </c>
      <c r="D254" t="s">
        <v>190</v>
      </c>
      <c r="E254">
        <v>52040</v>
      </c>
      <c r="F254">
        <v>92.236500000000007</v>
      </c>
      <c r="G254">
        <v>44703</v>
      </c>
      <c r="H254">
        <v>44682</v>
      </c>
      <c r="I254">
        <v>4799987.46</v>
      </c>
      <c r="J254" t="s">
        <v>204</v>
      </c>
      <c r="K254">
        <v>4319.9887140000001</v>
      </c>
    </row>
    <row r="255" spans="1:11" x14ac:dyDescent="0.2">
      <c r="A255" t="s">
        <v>184</v>
      </c>
      <c r="B255" t="s">
        <v>198</v>
      </c>
      <c r="C255" t="s">
        <v>219</v>
      </c>
      <c r="D255" t="s">
        <v>190</v>
      </c>
      <c r="E255">
        <v>168295</v>
      </c>
      <c r="F255">
        <v>51.100700000000003</v>
      </c>
      <c r="G255">
        <v>44703</v>
      </c>
      <c r="H255">
        <v>44682</v>
      </c>
      <c r="I255">
        <v>8599992.3065000009</v>
      </c>
      <c r="J255" t="s">
        <v>188</v>
      </c>
      <c r="K255">
        <v>7739.9930758500013</v>
      </c>
    </row>
    <row r="256" spans="1:11" x14ac:dyDescent="0.2">
      <c r="A256" t="s">
        <v>184</v>
      </c>
      <c r="B256" t="s">
        <v>198</v>
      </c>
      <c r="C256" t="s">
        <v>239</v>
      </c>
      <c r="D256" t="s">
        <v>200</v>
      </c>
      <c r="E256">
        <v>121018</v>
      </c>
      <c r="F256">
        <v>15.700200000000001</v>
      </c>
      <c r="G256">
        <v>44704</v>
      </c>
      <c r="H256">
        <v>44682</v>
      </c>
      <c r="I256">
        <v>1900006.8036</v>
      </c>
      <c r="J256" t="s">
        <v>188</v>
      </c>
      <c r="K256">
        <v>1710.0061232400001</v>
      </c>
    </row>
    <row r="257" spans="1:11" x14ac:dyDescent="0.2">
      <c r="A257" t="s">
        <v>184</v>
      </c>
      <c r="B257" t="s">
        <v>198</v>
      </c>
      <c r="C257" t="s">
        <v>246</v>
      </c>
      <c r="D257" t="s">
        <v>187</v>
      </c>
      <c r="E257">
        <v>15817</v>
      </c>
      <c r="F257">
        <v>139.0883</v>
      </c>
      <c r="G257">
        <v>44704</v>
      </c>
      <c r="H257">
        <v>44682</v>
      </c>
      <c r="I257">
        <v>2199959.6411000001</v>
      </c>
      <c r="J257" t="s">
        <v>204</v>
      </c>
      <c r="K257">
        <v>1979.9636769900003</v>
      </c>
    </row>
    <row r="258" spans="1:11" x14ac:dyDescent="0.2">
      <c r="A258" t="s">
        <v>184</v>
      </c>
      <c r="B258" t="s">
        <v>198</v>
      </c>
      <c r="C258" t="s">
        <v>194</v>
      </c>
      <c r="D258" t="s">
        <v>190</v>
      </c>
      <c r="E258">
        <v>131920</v>
      </c>
      <c r="F258">
        <v>43.966200000000001</v>
      </c>
      <c r="G258">
        <v>44704</v>
      </c>
      <c r="H258">
        <v>44682</v>
      </c>
      <c r="I258">
        <v>5800021.1040000003</v>
      </c>
      <c r="J258" t="s">
        <v>188</v>
      </c>
      <c r="K258">
        <v>5220.0189936000006</v>
      </c>
    </row>
    <row r="259" spans="1:11" x14ac:dyDescent="0.2">
      <c r="A259" t="s">
        <v>184</v>
      </c>
      <c r="B259" t="s">
        <v>185</v>
      </c>
      <c r="C259" t="s">
        <v>233</v>
      </c>
      <c r="D259" t="s">
        <v>190</v>
      </c>
      <c r="E259">
        <v>118661</v>
      </c>
      <c r="F259">
        <v>79.217200000000005</v>
      </c>
      <c r="G259">
        <v>44704</v>
      </c>
      <c r="H259">
        <v>44682</v>
      </c>
      <c r="I259">
        <v>9399992.1692000013</v>
      </c>
      <c r="J259" t="s">
        <v>204</v>
      </c>
      <c r="K259">
        <v>8459.9929522800012</v>
      </c>
    </row>
    <row r="260" spans="1:11" x14ac:dyDescent="0.2">
      <c r="A260" t="s">
        <v>184</v>
      </c>
      <c r="B260" t="s">
        <v>185</v>
      </c>
      <c r="C260" t="s">
        <v>230</v>
      </c>
      <c r="D260" t="s">
        <v>190</v>
      </c>
      <c r="E260">
        <v>62056</v>
      </c>
      <c r="F260">
        <v>125.6938</v>
      </c>
      <c r="G260">
        <v>44707</v>
      </c>
      <c r="H260">
        <v>44682</v>
      </c>
      <c r="I260">
        <v>7800054.4528000001</v>
      </c>
      <c r="J260" t="s">
        <v>188</v>
      </c>
      <c r="K260">
        <v>7020.0490075200014</v>
      </c>
    </row>
    <row r="261" spans="1:11" x14ac:dyDescent="0.2">
      <c r="A261" t="s">
        <v>184</v>
      </c>
      <c r="B261" t="s">
        <v>198</v>
      </c>
      <c r="C261" t="s">
        <v>221</v>
      </c>
      <c r="D261" t="s">
        <v>187</v>
      </c>
      <c r="E261">
        <v>173594</v>
      </c>
      <c r="F261">
        <v>39.747999999999998</v>
      </c>
      <c r="G261">
        <v>44707</v>
      </c>
      <c r="H261">
        <v>44682</v>
      </c>
      <c r="I261">
        <v>6900014.3119999999</v>
      </c>
      <c r="J261" t="s">
        <v>207</v>
      </c>
      <c r="K261">
        <v>6210.0128807999999</v>
      </c>
    </row>
    <row r="262" spans="1:11" x14ac:dyDescent="0.2">
      <c r="A262" t="s">
        <v>184</v>
      </c>
      <c r="B262" t="s">
        <v>185</v>
      </c>
      <c r="C262" t="s">
        <v>114</v>
      </c>
      <c r="D262" t="s">
        <v>190</v>
      </c>
      <c r="E262">
        <v>58738</v>
      </c>
      <c r="F262">
        <v>13.619899999999999</v>
      </c>
      <c r="G262">
        <v>44707</v>
      </c>
      <c r="H262">
        <v>44682</v>
      </c>
      <c r="I262">
        <v>800005.6862</v>
      </c>
      <c r="J262" t="s">
        <v>215</v>
      </c>
      <c r="K262">
        <v>880.00625482000009</v>
      </c>
    </row>
    <row r="263" spans="1:11" x14ac:dyDescent="0.2">
      <c r="A263" t="s">
        <v>184</v>
      </c>
      <c r="B263" t="s">
        <v>185</v>
      </c>
      <c r="C263" t="s">
        <v>229</v>
      </c>
      <c r="D263" t="s">
        <v>187</v>
      </c>
      <c r="E263">
        <v>30179</v>
      </c>
      <c r="F263">
        <v>96.093999999999994</v>
      </c>
      <c r="G263">
        <v>44707</v>
      </c>
      <c r="H263">
        <v>44682</v>
      </c>
      <c r="I263">
        <v>2900020.8259999999</v>
      </c>
      <c r="J263" t="s">
        <v>188</v>
      </c>
      <c r="K263">
        <v>2610.0187433999999</v>
      </c>
    </row>
    <row r="264" spans="1:11" x14ac:dyDescent="0.2">
      <c r="A264" t="s">
        <v>184</v>
      </c>
      <c r="B264" t="s">
        <v>185</v>
      </c>
      <c r="C264" t="s">
        <v>242</v>
      </c>
      <c r="D264" t="s">
        <v>187</v>
      </c>
      <c r="E264">
        <v>11208</v>
      </c>
      <c r="F264">
        <v>276.58510000000001</v>
      </c>
      <c r="G264">
        <v>44707</v>
      </c>
      <c r="H264">
        <v>44682</v>
      </c>
      <c r="I264">
        <v>3099965.8008000003</v>
      </c>
      <c r="J264" t="s">
        <v>207</v>
      </c>
      <c r="K264">
        <v>2789.9692207200005</v>
      </c>
    </row>
    <row r="265" spans="1:11" x14ac:dyDescent="0.2">
      <c r="A265" t="s">
        <v>184</v>
      </c>
      <c r="B265" t="s">
        <v>185</v>
      </c>
      <c r="C265" t="s">
        <v>209</v>
      </c>
      <c r="D265" t="s">
        <v>187</v>
      </c>
      <c r="E265">
        <v>60456</v>
      </c>
      <c r="F265">
        <v>19.8492</v>
      </c>
      <c r="G265">
        <v>44708</v>
      </c>
      <c r="H265">
        <v>44682</v>
      </c>
      <c r="I265">
        <v>1200003.2352</v>
      </c>
      <c r="J265" t="s">
        <v>188</v>
      </c>
      <c r="K265">
        <v>1080.0029116799999</v>
      </c>
    </row>
    <row r="266" spans="1:11" x14ac:dyDescent="0.2">
      <c r="A266" t="s">
        <v>184</v>
      </c>
      <c r="B266" t="s">
        <v>185</v>
      </c>
      <c r="C266" t="s">
        <v>229</v>
      </c>
      <c r="D266" t="s">
        <v>187</v>
      </c>
      <c r="E266">
        <v>88768</v>
      </c>
      <c r="F266">
        <v>108.14749999999999</v>
      </c>
      <c r="G266">
        <v>44708</v>
      </c>
      <c r="H266">
        <v>44682</v>
      </c>
      <c r="I266">
        <v>9600037.2799999993</v>
      </c>
      <c r="J266" t="s">
        <v>188</v>
      </c>
      <c r="K266">
        <v>8640.0335520000008</v>
      </c>
    </row>
    <row r="267" spans="1:11" x14ac:dyDescent="0.2">
      <c r="A267" t="s">
        <v>184</v>
      </c>
      <c r="B267" t="s">
        <v>198</v>
      </c>
      <c r="C267" t="s">
        <v>189</v>
      </c>
      <c r="D267" t="s">
        <v>187</v>
      </c>
      <c r="E267">
        <v>161659</v>
      </c>
      <c r="F267">
        <v>29.6921</v>
      </c>
      <c r="G267">
        <v>44709</v>
      </c>
      <c r="H267">
        <v>44682</v>
      </c>
      <c r="I267">
        <v>4799995.1939000003</v>
      </c>
      <c r="J267" t="s">
        <v>188</v>
      </c>
      <c r="K267">
        <v>4319.9956745100008</v>
      </c>
    </row>
    <row r="268" spans="1:11" x14ac:dyDescent="0.2">
      <c r="A268" t="s">
        <v>184</v>
      </c>
      <c r="B268" t="s">
        <v>198</v>
      </c>
      <c r="C268" t="s">
        <v>199</v>
      </c>
      <c r="D268" t="s">
        <v>192</v>
      </c>
      <c r="E268">
        <v>2614084</v>
      </c>
      <c r="F268">
        <v>3.0985999999999998</v>
      </c>
      <c r="G268">
        <v>44710</v>
      </c>
      <c r="H268">
        <v>44682</v>
      </c>
      <c r="I268">
        <v>8100000.6823999994</v>
      </c>
      <c r="J268" t="s">
        <v>193</v>
      </c>
      <c r="K268">
        <v>8100.0006824000002</v>
      </c>
    </row>
    <row r="269" spans="1:11" x14ac:dyDescent="0.2">
      <c r="A269" t="s">
        <v>184</v>
      </c>
      <c r="B269" t="s">
        <v>198</v>
      </c>
      <c r="C269" t="s">
        <v>239</v>
      </c>
      <c r="D269" t="s">
        <v>190</v>
      </c>
      <c r="E269">
        <v>289447</v>
      </c>
      <c r="F269">
        <v>15.546900000000001</v>
      </c>
      <c r="G269">
        <v>44710</v>
      </c>
      <c r="H269">
        <v>44682</v>
      </c>
      <c r="I269">
        <v>4500003.5643000007</v>
      </c>
      <c r="J269" t="s">
        <v>188</v>
      </c>
      <c r="K269">
        <v>4050.003207870001</v>
      </c>
    </row>
    <row r="270" spans="1:11" x14ac:dyDescent="0.2">
      <c r="A270" t="s">
        <v>184</v>
      </c>
      <c r="B270" t="s">
        <v>185</v>
      </c>
      <c r="C270" t="s">
        <v>246</v>
      </c>
      <c r="D270" t="s">
        <v>192</v>
      </c>
      <c r="E270">
        <v>68874</v>
      </c>
      <c r="F270">
        <v>123.4139</v>
      </c>
      <c r="G270">
        <v>44711</v>
      </c>
      <c r="H270">
        <v>44682</v>
      </c>
      <c r="I270">
        <v>8500008.9485999998</v>
      </c>
      <c r="J270" t="s">
        <v>204</v>
      </c>
      <c r="K270">
        <v>7650.0080537399999</v>
      </c>
    </row>
    <row r="271" spans="1:11" x14ac:dyDescent="0.2">
      <c r="A271" t="s">
        <v>184</v>
      </c>
      <c r="B271" t="s">
        <v>185</v>
      </c>
      <c r="C271" t="s">
        <v>209</v>
      </c>
      <c r="D271" t="s">
        <v>190</v>
      </c>
      <c r="E271">
        <v>303541</v>
      </c>
      <c r="F271">
        <v>19.107800000000001</v>
      </c>
      <c r="G271">
        <v>44711</v>
      </c>
      <c r="H271">
        <v>44682</v>
      </c>
      <c r="I271">
        <v>5800000.7198000001</v>
      </c>
      <c r="J271" t="s">
        <v>188</v>
      </c>
      <c r="K271">
        <v>5220.0006478200003</v>
      </c>
    </row>
    <row r="272" spans="1:11" x14ac:dyDescent="0.2">
      <c r="A272" t="s">
        <v>184</v>
      </c>
      <c r="B272" t="s">
        <v>185</v>
      </c>
      <c r="C272" t="s">
        <v>222</v>
      </c>
      <c r="D272" t="s">
        <v>190</v>
      </c>
      <c r="E272">
        <v>179593</v>
      </c>
      <c r="F272">
        <v>15.5908</v>
      </c>
      <c r="G272">
        <v>44714</v>
      </c>
      <c r="H272">
        <v>44713</v>
      </c>
      <c r="I272">
        <v>2799998.5444</v>
      </c>
      <c r="J272" t="s">
        <v>193</v>
      </c>
      <c r="K272">
        <v>2799.9985443999999</v>
      </c>
    </row>
    <row r="273" spans="1:11" x14ac:dyDescent="0.2">
      <c r="A273" t="s">
        <v>184</v>
      </c>
      <c r="B273" t="s">
        <v>198</v>
      </c>
      <c r="C273" t="s">
        <v>216</v>
      </c>
      <c r="D273" t="s">
        <v>192</v>
      </c>
      <c r="E273">
        <v>304702</v>
      </c>
      <c r="F273">
        <v>15.7531</v>
      </c>
      <c r="G273">
        <v>44714</v>
      </c>
      <c r="H273">
        <v>44713</v>
      </c>
      <c r="I273">
        <v>4800001.0762</v>
      </c>
      <c r="J273" t="s">
        <v>215</v>
      </c>
      <c r="K273">
        <v>5280.0011838200007</v>
      </c>
    </row>
    <row r="274" spans="1:11" x14ac:dyDescent="0.2">
      <c r="A274" t="s">
        <v>184</v>
      </c>
      <c r="B274" t="s">
        <v>185</v>
      </c>
      <c r="C274" t="s">
        <v>203</v>
      </c>
      <c r="D274" t="s">
        <v>190</v>
      </c>
      <c r="E274">
        <v>5914</v>
      </c>
      <c r="F274">
        <v>118.3562</v>
      </c>
      <c r="G274">
        <v>44714</v>
      </c>
      <c r="H274">
        <v>44713</v>
      </c>
      <c r="I274">
        <v>699958.56680000003</v>
      </c>
      <c r="J274" t="s">
        <v>204</v>
      </c>
      <c r="K274">
        <v>629.96271012000011</v>
      </c>
    </row>
    <row r="275" spans="1:11" x14ac:dyDescent="0.2">
      <c r="A275" t="s">
        <v>184</v>
      </c>
      <c r="B275" t="s">
        <v>185</v>
      </c>
      <c r="C275" t="s">
        <v>240</v>
      </c>
      <c r="D275" t="s">
        <v>200</v>
      </c>
      <c r="E275">
        <v>1086514</v>
      </c>
      <c r="F275">
        <v>6.6266999999999996</v>
      </c>
      <c r="G275">
        <v>44714</v>
      </c>
      <c r="H275">
        <v>44713</v>
      </c>
      <c r="I275">
        <v>7200002.3237999994</v>
      </c>
      <c r="J275" t="s">
        <v>241</v>
      </c>
      <c r="K275">
        <v>7920.0025561799994</v>
      </c>
    </row>
    <row r="276" spans="1:11" x14ac:dyDescent="0.2">
      <c r="A276" t="s">
        <v>184</v>
      </c>
      <c r="B276" t="s">
        <v>198</v>
      </c>
      <c r="C276" t="s">
        <v>228</v>
      </c>
      <c r="D276" t="s">
        <v>190</v>
      </c>
      <c r="E276">
        <v>280262</v>
      </c>
      <c r="F276">
        <v>30.685600000000001</v>
      </c>
      <c r="G276">
        <v>44714</v>
      </c>
      <c r="H276">
        <v>44713</v>
      </c>
      <c r="I276">
        <v>8600007.6272</v>
      </c>
      <c r="J276" t="s">
        <v>204</v>
      </c>
      <c r="K276">
        <v>7740.0068644800012</v>
      </c>
    </row>
    <row r="277" spans="1:11" x14ac:dyDescent="0.2">
      <c r="A277" t="s">
        <v>184</v>
      </c>
      <c r="B277" t="s">
        <v>185</v>
      </c>
      <c r="C277" t="s">
        <v>191</v>
      </c>
      <c r="D277" t="s">
        <v>200</v>
      </c>
      <c r="E277">
        <v>755883</v>
      </c>
      <c r="F277">
        <v>5.9532999999999996</v>
      </c>
      <c r="G277">
        <v>44714</v>
      </c>
      <c r="H277">
        <v>44713</v>
      </c>
      <c r="I277">
        <v>4499998.2638999997</v>
      </c>
      <c r="J277" t="s">
        <v>193</v>
      </c>
      <c r="K277">
        <v>4499.9982639</v>
      </c>
    </row>
    <row r="278" spans="1:11" x14ac:dyDescent="0.2">
      <c r="A278" t="s">
        <v>184</v>
      </c>
      <c r="B278" t="s">
        <v>198</v>
      </c>
      <c r="C278" t="s">
        <v>186</v>
      </c>
      <c r="D278" t="s">
        <v>190</v>
      </c>
      <c r="E278">
        <v>63147</v>
      </c>
      <c r="F278">
        <v>22.170400000000001</v>
      </c>
      <c r="G278">
        <v>44715</v>
      </c>
      <c r="H278">
        <v>44713</v>
      </c>
      <c r="I278">
        <v>1399994.2487999999</v>
      </c>
      <c r="J278" t="s">
        <v>188</v>
      </c>
      <c r="K278">
        <v>1259.99482392</v>
      </c>
    </row>
    <row r="279" spans="1:11" x14ac:dyDescent="0.2">
      <c r="A279" t="s">
        <v>184</v>
      </c>
      <c r="B279" t="s">
        <v>198</v>
      </c>
      <c r="C279" t="s">
        <v>226</v>
      </c>
      <c r="D279" t="s">
        <v>192</v>
      </c>
      <c r="E279">
        <v>101701</v>
      </c>
      <c r="F279">
        <v>50.146999999999998</v>
      </c>
      <c r="G279">
        <v>44715</v>
      </c>
      <c r="H279">
        <v>44713</v>
      </c>
      <c r="I279">
        <v>5100000.0470000003</v>
      </c>
      <c r="J279" t="s">
        <v>188</v>
      </c>
      <c r="K279">
        <v>4590.0000423000001</v>
      </c>
    </row>
    <row r="280" spans="1:11" x14ac:dyDescent="0.2">
      <c r="A280" t="s">
        <v>184</v>
      </c>
      <c r="B280" t="s">
        <v>185</v>
      </c>
      <c r="C280" t="s">
        <v>203</v>
      </c>
      <c r="D280" t="s">
        <v>192</v>
      </c>
      <c r="E280">
        <v>41362</v>
      </c>
      <c r="F280">
        <v>108.79640000000001</v>
      </c>
      <c r="G280">
        <v>44715</v>
      </c>
      <c r="H280">
        <v>44713</v>
      </c>
      <c r="I280">
        <v>4500036.6968</v>
      </c>
      <c r="J280" t="s">
        <v>204</v>
      </c>
      <c r="K280">
        <v>4050.0330271200005</v>
      </c>
    </row>
    <row r="281" spans="1:11" x14ac:dyDescent="0.2">
      <c r="A281" t="s">
        <v>184</v>
      </c>
      <c r="B281" t="s">
        <v>198</v>
      </c>
      <c r="C281" t="s">
        <v>195</v>
      </c>
      <c r="D281" t="s">
        <v>187</v>
      </c>
      <c r="E281">
        <v>48484</v>
      </c>
      <c r="F281">
        <v>123.75109999999999</v>
      </c>
      <c r="G281">
        <v>44718</v>
      </c>
      <c r="H281">
        <v>44713</v>
      </c>
      <c r="I281">
        <v>5999948.3323999997</v>
      </c>
      <c r="J281" t="s">
        <v>196</v>
      </c>
      <c r="K281">
        <v>6599.9431656400002</v>
      </c>
    </row>
    <row r="282" spans="1:11" x14ac:dyDescent="0.2">
      <c r="A282" t="s">
        <v>184</v>
      </c>
      <c r="B282" t="s">
        <v>185</v>
      </c>
      <c r="C282" t="s">
        <v>237</v>
      </c>
      <c r="D282" t="s">
        <v>212</v>
      </c>
      <c r="E282">
        <v>277903</v>
      </c>
      <c r="F282">
        <v>17.991900000000001</v>
      </c>
      <c r="G282">
        <v>44718</v>
      </c>
      <c r="H282">
        <v>44713</v>
      </c>
      <c r="I282">
        <v>5000002.9857000001</v>
      </c>
      <c r="J282" t="s">
        <v>204</v>
      </c>
      <c r="K282">
        <v>4500.0026871299997</v>
      </c>
    </row>
    <row r="283" spans="1:11" x14ac:dyDescent="0.2">
      <c r="A283" t="s">
        <v>184</v>
      </c>
      <c r="B283" t="s">
        <v>198</v>
      </c>
      <c r="C283" t="s">
        <v>203</v>
      </c>
      <c r="D283" t="s">
        <v>187</v>
      </c>
      <c r="E283">
        <v>19053</v>
      </c>
      <c r="F283">
        <v>120.7179</v>
      </c>
      <c r="G283">
        <v>44718</v>
      </c>
      <c r="H283">
        <v>44713</v>
      </c>
      <c r="I283">
        <v>2300038.1486999998</v>
      </c>
      <c r="J283" t="s">
        <v>204</v>
      </c>
      <c r="K283">
        <v>2070.0343338299999</v>
      </c>
    </row>
    <row r="284" spans="1:11" x14ac:dyDescent="0.2">
      <c r="A284" t="s">
        <v>184</v>
      </c>
      <c r="B284" t="s">
        <v>185</v>
      </c>
      <c r="C284" t="s">
        <v>233</v>
      </c>
      <c r="D284" t="s">
        <v>190</v>
      </c>
      <c r="E284">
        <v>91817</v>
      </c>
      <c r="F284">
        <v>83.862799999999993</v>
      </c>
      <c r="G284">
        <v>44721</v>
      </c>
      <c r="H284">
        <v>44713</v>
      </c>
      <c r="I284">
        <v>7700030.7075999994</v>
      </c>
      <c r="J284" t="s">
        <v>204</v>
      </c>
      <c r="K284">
        <v>6930.02763684</v>
      </c>
    </row>
    <row r="285" spans="1:11" x14ac:dyDescent="0.2">
      <c r="A285" t="s">
        <v>184</v>
      </c>
      <c r="B285" t="s">
        <v>185</v>
      </c>
      <c r="C285" t="s">
        <v>211</v>
      </c>
      <c r="D285" t="s">
        <v>192</v>
      </c>
      <c r="E285">
        <v>233922</v>
      </c>
      <c r="F285">
        <v>12.8248</v>
      </c>
      <c r="G285">
        <v>44721</v>
      </c>
      <c r="H285">
        <v>44713</v>
      </c>
      <c r="I285">
        <v>3000002.8656000001</v>
      </c>
      <c r="J285" t="s">
        <v>207</v>
      </c>
      <c r="K285">
        <v>2700.0025790400005</v>
      </c>
    </row>
    <row r="286" spans="1:11" x14ac:dyDescent="0.2">
      <c r="A286" t="s">
        <v>184</v>
      </c>
      <c r="B286" t="s">
        <v>198</v>
      </c>
      <c r="C286" t="s">
        <v>246</v>
      </c>
      <c r="D286" t="s">
        <v>192</v>
      </c>
      <c r="E286">
        <v>65112</v>
      </c>
      <c r="F286">
        <v>125.9361</v>
      </c>
      <c r="G286">
        <v>44721</v>
      </c>
      <c r="H286">
        <v>44713</v>
      </c>
      <c r="I286">
        <v>8199951.3432</v>
      </c>
      <c r="J286" t="s">
        <v>204</v>
      </c>
      <c r="K286">
        <v>7379.9562088800003</v>
      </c>
    </row>
    <row r="287" spans="1:11" x14ac:dyDescent="0.2">
      <c r="A287" t="s">
        <v>184</v>
      </c>
      <c r="B287" t="s">
        <v>185</v>
      </c>
      <c r="C287" t="s">
        <v>232</v>
      </c>
      <c r="D287" t="s">
        <v>187</v>
      </c>
      <c r="E287">
        <v>371266</v>
      </c>
      <c r="F287">
        <v>24.780100000000001</v>
      </c>
      <c r="G287">
        <v>44721</v>
      </c>
      <c r="H287">
        <v>44713</v>
      </c>
      <c r="I287">
        <v>9200008.6065999996</v>
      </c>
      <c r="J287" t="s">
        <v>204</v>
      </c>
      <c r="K287">
        <v>8280.0077459399999</v>
      </c>
    </row>
    <row r="288" spans="1:11" x14ac:dyDescent="0.2">
      <c r="A288" t="s">
        <v>184</v>
      </c>
      <c r="B288" t="s">
        <v>198</v>
      </c>
      <c r="C288" t="s">
        <v>236</v>
      </c>
      <c r="D288" t="s">
        <v>192</v>
      </c>
      <c r="E288">
        <v>398154</v>
      </c>
      <c r="F288">
        <v>6.7812999999999999</v>
      </c>
      <c r="G288">
        <v>44721</v>
      </c>
      <c r="H288">
        <v>44713</v>
      </c>
      <c r="I288">
        <v>2700001.7201999999</v>
      </c>
      <c r="J288" t="s">
        <v>215</v>
      </c>
      <c r="K288">
        <v>2970.0018922200002</v>
      </c>
    </row>
    <row r="289" spans="1:11" x14ac:dyDescent="0.2">
      <c r="A289" t="s">
        <v>184</v>
      </c>
      <c r="B289" t="s">
        <v>185</v>
      </c>
      <c r="C289" t="s">
        <v>242</v>
      </c>
      <c r="D289" t="s">
        <v>190</v>
      </c>
      <c r="E289">
        <v>26119</v>
      </c>
      <c r="F289">
        <v>256.5181</v>
      </c>
      <c r="G289">
        <v>44721</v>
      </c>
      <c r="H289">
        <v>44713</v>
      </c>
      <c r="I289">
        <v>6699996.2538999999</v>
      </c>
      <c r="J289" t="s">
        <v>207</v>
      </c>
      <c r="K289">
        <v>6029.9966285099999</v>
      </c>
    </row>
    <row r="290" spans="1:11" x14ac:dyDescent="0.2">
      <c r="A290" t="s">
        <v>184</v>
      </c>
      <c r="B290" t="s">
        <v>198</v>
      </c>
      <c r="C290" t="s">
        <v>205</v>
      </c>
      <c r="D290" t="s">
        <v>190</v>
      </c>
      <c r="E290">
        <v>421774</v>
      </c>
      <c r="F290">
        <v>19.678799999999999</v>
      </c>
      <c r="G290">
        <v>44722</v>
      </c>
      <c r="H290">
        <v>44713</v>
      </c>
      <c r="I290">
        <v>8300006.1911999993</v>
      </c>
      <c r="J290" t="s">
        <v>193</v>
      </c>
      <c r="K290">
        <v>8300.0061912000001</v>
      </c>
    </row>
    <row r="291" spans="1:11" x14ac:dyDescent="0.2">
      <c r="A291" t="s">
        <v>184</v>
      </c>
      <c r="B291" t="s">
        <v>185</v>
      </c>
      <c r="C291" t="s">
        <v>201</v>
      </c>
      <c r="D291" t="s">
        <v>192</v>
      </c>
      <c r="E291">
        <v>84076</v>
      </c>
      <c r="F291">
        <v>36.871400000000001</v>
      </c>
      <c r="G291">
        <v>44722</v>
      </c>
      <c r="H291">
        <v>44713</v>
      </c>
      <c r="I291">
        <v>3099999.8264000001</v>
      </c>
      <c r="J291" t="s">
        <v>188</v>
      </c>
      <c r="K291">
        <v>2789.9998437600002</v>
      </c>
    </row>
    <row r="292" spans="1:11" x14ac:dyDescent="0.2">
      <c r="A292" t="s">
        <v>184</v>
      </c>
      <c r="B292" t="s">
        <v>198</v>
      </c>
      <c r="C292" t="s">
        <v>224</v>
      </c>
      <c r="D292" t="s">
        <v>187</v>
      </c>
      <c r="E292">
        <v>10053</v>
      </c>
      <c r="F292">
        <v>169.1018</v>
      </c>
      <c r="G292">
        <v>44722</v>
      </c>
      <c r="H292">
        <v>44713</v>
      </c>
      <c r="I292">
        <v>1699980.3954</v>
      </c>
      <c r="J292" t="s">
        <v>204</v>
      </c>
      <c r="K292">
        <v>1529.9823558600001</v>
      </c>
    </row>
    <row r="293" spans="1:11" x14ac:dyDescent="0.2">
      <c r="A293" t="s">
        <v>184</v>
      </c>
      <c r="B293" t="s">
        <v>185</v>
      </c>
      <c r="C293" t="s">
        <v>201</v>
      </c>
      <c r="D293" t="s">
        <v>212</v>
      </c>
      <c r="E293">
        <v>127195</v>
      </c>
      <c r="F293">
        <v>43.240600000000001</v>
      </c>
      <c r="G293">
        <v>44722</v>
      </c>
      <c r="H293">
        <v>44713</v>
      </c>
      <c r="I293">
        <v>5499988.1169999996</v>
      </c>
      <c r="J293" t="s">
        <v>188</v>
      </c>
      <c r="K293">
        <v>4949.9893052999996</v>
      </c>
    </row>
    <row r="294" spans="1:11" x14ac:dyDescent="0.2">
      <c r="A294" t="s">
        <v>184</v>
      </c>
      <c r="B294" t="s">
        <v>198</v>
      </c>
      <c r="C294" t="s">
        <v>205</v>
      </c>
      <c r="D294" t="s">
        <v>200</v>
      </c>
      <c r="E294">
        <v>331490</v>
      </c>
      <c r="F294">
        <v>18.100100000000001</v>
      </c>
      <c r="G294">
        <v>44722</v>
      </c>
      <c r="H294">
        <v>44713</v>
      </c>
      <c r="I294">
        <v>6000002.1490000002</v>
      </c>
      <c r="J294" t="s">
        <v>193</v>
      </c>
      <c r="K294">
        <v>6000.0021490000008</v>
      </c>
    </row>
    <row r="295" spans="1:11" x14ac:dyDescent="0.2">
      <c r="A295" t="s">
        <v>184</v>
      </c>
      <c r="B295" t="s">
        <v>185</v>
      </c>
      <c r="C295" t="s">
        <v>217</v>
      </c>
      <c r="D295" t="s">
        <v>187</v>
      </c>
      <c r="E295">
        <v>158437</v>
      </c>
      <c r="F295">
        <v>8.8362999999999996</v>
      </c>
      <c r="G295">
        <v>44723</v>
      </c>
      <c r="H295">
        <v>44713</v>
      </c>
      <c r="I295">
        <v>1399996.8631</v>
      </c>
      <c r="J295" t="s">
        <v>215</v>
      </c>
      <c r="K295">
        <v>1539.9965494099999</v>
      </c>
    </row>
    <row r="296" spans="1:11" x14ac:dyDescent="0.2">
      <c r="A296" t="s">
        <v>184</v>
      </c>
      <c r="B296" t="s">
        <v>198</v>
      </c>
      <c r="C296" t="s">
        <v>202</v>
      </c>
      <c r="D296" t="s">
        <v>187</v>
      </c>
      <c r="E296">
        <v>275482</v>
      </c>
      <c r="F296">
        <v>4.3559999999999999</v>
      </c>
      <c r="G296">
        <v>44723</v>
      </c>
      <c r="H296">
        <v>44713</v>
      </c>
      <c r="I296">
        <v>1199999.5919999999</v>
      </c>
      <c r="J296" t="s">
        <v>193</v>
      </c>
      <c r="K296">
        <v>1199.9995920000001</v>
      </c>
    </row>
    <row r="297" spans="1:11" x14ac:dyDescent="0.2">
      <c r="A297" t="s">
        <v>184</v>
      </c>
      <c r="B297" t="s">
        <v>198</v>
      </c>
      <c r="C297" t="s">
        <v>219</v>
      </c>
      <c r="D297" t="s">
        <v>187</v>
      </c>
      <c r="E297">
        <v>23942</v>
      </c>
      <c r="F297">
        <v>54.297800000000002</v>
      </c>
      <c r="G297">
        <v>44723</v>
      </c>
      <c r="H297">
        <v>44713</v>
      </c>
      <c r="I297">
        <v>1299997.9276000001</v>
      </c>
      <c r="J297" t="s">
        <v>188</v>
      </c>
      <c r="K297">
        <v>1169.9981348400001</v>
      </c>
    </row>
    <row r="298" spans="1:11" x14ac:dyDescent="0.2">
      <c r="A298" t="s">
        <v>184</v>
      </c>
      <c r="B298" t="s">
        <v>185</v>
      </c>
      <c r="C298" t="s">
        <v>219</v>
      </c>
      <c r="D298" t="s">
        <v>190</v>
      </c>
      <c r="E298">
        <v>182370</v>
      </c>
      <c r="F298">
        <v>48.253500000000003</v>
      </c>
      <c r="G298">
        <v>44724</v>
      </c>
      <c r="H298">
        <v>44713</v>
      </c>
      <c r="I298">
        <v>8799990.7949999999</v>
      </c>
      <c r="J298" t="s">
        <v>188</v>
      </c>
      <c r="K298">
        <v>7919.9917155000003</v>
      </c>
    </row>
    <row r="299" spans="1:11" x14ac:dyDescent="0.2">
      <c r="A299" t="s">
        <v>184</v>
      </c>
      <c r="B299" t="s">
        <v>198</v>
      </c>
      <c r="C299" t="s">
        <v>224</v>
      </c>
      <c r="D299" t="s">
        <v>200</v>
      </c>
      <c r="E299">
        <v>15021</v>
      </c>
      <c r="F299">
        <v>179.74950000000001</v>
      </c>
      <c r="G299">
        <v>44724</v>
      </c>
      <c r="H299">
        <v>44713</v>
      </c>
      <c r="I299">
        <v>2700017.2395000001</v>
      </c>
      <c r="J299" t="s">
        <v>204</v>
      </c>
      <c r="K299">
        <v>2430.0155155500001</v>
      </c>
    </row>
    <row r="300" spans="1:11" x14ac:dyDescent="0.2">
      <c r="A300" t="s">
        <v>184</v>
      </c>
      <c r="B300" t="s">
        <v>198</v>
      </c>
      <c r="C300" t="s">
        <v>202</v>
      </c>
      <c r="D300" t="s">
        <v>190</v>
      </c>
      <c r="E300">
        <v>1978579</v>
      </c>
      <c r="F300">
        <v>3.7906</v>
      </c>
      <c r="G300">
        <v>44724</v>
      </c>
      <c r="H300">
        <v>44713</v>
      </c>
      <c r="I300">
        <v>7500001.5574000003</v>
      </c>
      <c r="J300" t="s">
        <v>193</v>
      </c>
      <c r="K300">
        <v>7500.0015574000008</v>
      </c>
    </row>
    <row r="301" spans="1:11" x14ac:dyDescent="0.2">
      <c r="A301" t="s">
        <v>184</v>
      </c>
      <c r="B301" t="s">
        <v>198</v>
      </c>
      <c r="C301" t="s">
        <v>222</v>
      </c>
      <c r="D301" t="s">
        <v>190</v>
      </c>
      <c r="E301">
        <v>279883</v>
      </c>
      <c r="F301">
        <v>17.507300000000001</v>
      </c>
      <c r="G301">
        <v>44724</v>
      </c>
      <c r="H301">
        <v>44713</v>
      </c>
      <c r="I301">
        <v>4899995.6458999999</v>
      </c>
      <c r="J301" t="s">
        <v>193</v>
      </c>
      <c r="K301">
        <v>4899.9956459000005</v>
      </c>
    </row>
    <row r="302" spans="1:11" x14ac:dyDescent="0.2">
      <c r="A302" t="s">
        <v>184</v>
      </c>
      <c r="B302" t="s">
        <v>185</v>
      </c>
      <c r="C302" t="s">
        <v>231</v>
      </c>
      <c r="D302" t="s">
        <v>200</v>
      </c>
      <c r="E302">
        <v>332482</v>
      </c>
      <c r="F302">
        <v>23.459900000000001</v>
      </c>
      <c r="G302">
        <v>44724</v>
      </c>
      <c r="H302">
        <v>44713</v>
      </c>
      <c r="I302">
        <v>7799994.4718000004</v>
      </c>
      <c r="J302" t="s">
        <v>188</v>
      </c>
      <c r="K302">
        <v>7019.9950246200015</v>
      </c>
    </row>
    <row r="303" spans="1:11" x14ac:dyDescent="0.2">
      <c r="A303" t="s">
        <v>184</v>
      </c>
      <c r="B303" t="s">
        <v>185</v>
      </c>
      <c r="C303" t="s">
        <v>197</v>
      </c>
      <c r="D303" t="s">
        <v>200</v>
      </c>
      <c r="E303">
        <v>14536</v>
      </c>
      <c r="F303">
        <v>165.10560000000001</v>
      </c>
      <c r="G303">
        <v>44724</v>
      </c>
      <c r="H303">
        <v>44713</v>
      </c>
      <c r="I303">
        <v>2399975.0016000001</v>
      </c>
      <c r="J303" t="s">
        <v>188</v>
      </c>
      <c r="K303">
        <v>2159.9775014400002</v>
      </c>
    </row>
    <row r="304" spans="1:11" x14ac:dyDescent="0.2">
      <c r="A304" t="s">
        <v>184</v>
      </c>
      <c r="B304" t="s">
        <v>185</v>
      </c>
      <c r="C304" t="s">
        <v>240</v>
      </c>
      <c r="D304" t="s">
        <v>190</v>
      </c>
      <c r="E304">
        <v>433023</v>
      </c>
      <c r="F304">
        <v>6.6970999999999998</v>
      </c>
      <c r="G304">
        <v>44725</v>
      </c>
      <c r="H304">
        <v>44713</v>
      </c>
      <c r="I304">
        <v>2899998.3333000001</v>
      </c>
      <c r="J304" t="s">
        <v>241</v>
      </c>
      <c r="K304">
        <v>3189.99816663</v>
      </c>
    </row>
    <row r="305" spans="1:11" x14ac:dyDescent="0.2">
      <c r="A305" t="s">
        <v>184</v>
      </c>
      <c r="B305" t="s">
        <v>185</v>
      </c>
      <c r="C305" t="s">
        <v>210</v>
      </c>
      <c r="D305" t="s">
        <v>192</v>
      </c>
      <c r="E305">
        <v>39901</v>
      </c>
      <c r="F305">
        <v>30.074100000000001</v>
      </c>
      <c r="G305">
        <v>44725</v>
      </c>
      <c r="H305">
        <v>44713</v>
      </c>
      <c r="I305">
        <v>1199986.6641000002</v>
      </c>
      <c r="J305" t="s">
        <v>204</v>
      </c>
      <c r="K305">
        <v>1079.9879976900002</v>
      </c>
    </row>
    <row r="306" spans="1:11" x14ac:dyDescent="0.2">
      <c r="A306" t="s">
        <v>184</v>
      </c>
      <c r="B306" t="s">
        <v>198</v>
      </c>
      <c r="C306" t="s">
        <v>233</v>
      </c>
      <c r="D306" t="s">
        <v>190</v>
      </c>
      <c r="E306">
        <v>76902</v>
      </c>
      <c r="F306">
        <v>83.2226</v>
      </c>
      <c r="G306">
        <v>44725</v>
      </c>
      <c r="H306">
        <v>44713</v>
      </c>
      <c r="I306">
        <v>6399984.3852000004</v>
      </c>
      <c r="J306" t="s">
        <v>204</v>
      </c>
      <c r="K306">
        <v>5759.9859466800008</v>
      </c>
    </row>
    <row r="307" spans="1:11" x14ac:dyDescent="0.2">
      <c r="A307" t="s">
        <v>184</v>
      </c>
      <c r="B307" t="s">
        <v>198</v>
      </c>
      <c r="C307" t="s">
        <v>227</v>
      </c>
      <c r="D307" t="s">
        <v>190</v>
      </c>
      <c r="E307">
        <v>52995</v>
      </c>
      <c r="F307">
        <v>141.52160000000001</v>
      </c>
      <c r="G307">
        <v>44728</v>
      </c>
      <c r="H307">
        <v>44713</v>
      </c>
      <c r="I307">
        <v>7499937.1920000007</v>
      </c>
      <c r="J307" t="s">
        <v>204</v>
      </c>
      <c r="K307">
        <v>6749.9434728000006</v>
      </c>
    </row>
    <row r="308" spans="1:11" x14ac:dyDescent="0.2">
      <c r="A308" t="s">
        <v>184</v>
      </c>
      <c r="B308" t="s">
        <v>185</v>
      </c>
      <c r="C308" t="s">
        <v>227</v>
      </c>
      <c r="D308" t="s">
        <v>200</v>
      </c>
      <c r="E308">
        <v>36249</v>
      </c>
      <c r="F308">
        <v>162.76480000000001</v>
      </c>
      <c r="G308">
        <v>44728</v>
      </c>
      <c r="H308">
        <v>44713</v>
      </c>
      <c r="I308">
        <v>5900061.2352</v>
      </c>
      <c r="J308" t="s">
        <v>204</v>
      </c>
      <c r="K308">
        <v>5310.0551116800007</v>
      </c>
    </row>
    <row r="309" spans="1:11" x14ac:dyDescent="0.2">
      <c r="A309" t="s">
        <v>184</v>
      </c>
      <c r="B309" t="s">
        <v>198</v>
      </c>
      <c r="C309" t="s">
        <v>194</v>
      </c>
      <c r="D309" t="s">
        <v>192</v>
      </c>
      <c r="E309">
        <v>144748</v>
      </c>
      <c r="F309">
        <v>45.596499999999999</v>
      </c>
      <c r="G309">
        <v>44728</v>
      </c>
      <c r="H309">
        <v>44713</v>
      </c>
      <c r="I309">
        <v>6600002.182</v>
      </c>
      <c r="J309" t="s">
        <v>188</v>
      </c>
      <c r="K309">
        <v>5940.0019638000003</v>
      </c>
    </row>
    <row r="310" spans="1:11" x14ac:dyDescent="0.2">
      <c r="A310" t="s">
        <v>184</v>
      </c>
      <c r="B310" t="s">
        <v>185</v>
      </c>
      <c r="C310" t="s">
        <v>235</v>
      </c>
      <c r="D310" t="s">
        <v>192</v>
      </c>
      <c r="E310">
        <v>268886</v>
      </c>
      <c r="F310">
        <v>15.248100000000001</v>
      </c>
      <c r="G310">
        <v>44729</v>
      </c>
      <c r="H310">
        <v>44713</v>
      </c>
      <c r="I310">
        <v>4100000.6166000003</v>
      </c>
      <c r="J310" t="s">
        <v>204</v>
      </c>
      <c r="K310">
        <v>3690.0005549400003</v>
      </c>
    </row>
    <row r="311" spans="1:11" x14ac:dyDescent="0.2">
      <c r="A311" t="s">
        <v>184</v>
      </c>
      <c r="B311" t="s">
        <v>185</v>
      </c>
      <c r="C311" t="s">
        <v>242</v>
      </c>
      <c r="D311" t="s">
        <v>190</v>
      </c>
      <c r="E311">
        <v>25537</v>
      </c>
      <c r="F311">
        <v>262.36559999999997</v>
      </c>
      <c r="G311">
        <v>44729</v>
      </c>
      <c r="H311">
        <v>44713</v>
      </c>
      <c r="I311">
        <v>6700030.3271999992</v>
      </c>
      <c r="J311" t="s">
        <v>207</v>
      </c>
      <c r="K311">
        <v>6030.027294479999</v>
      </c>
    </row>
    <row r="312" spans="1:11" x14ac:dyDescent="0.2">
      <c r="A312" t="s">
        <v>184</v>
      </c>
      <c r="B312" t="s">
        <v>198</v>
      </c>
      <c r="C312" t="s">
        <v>236</v>
      </c>
      <c r="D312" t="s">
        <v>200</v>
      </c>
      <c r="E312">
        <v>1334288</v>
      </c>
      <c r="F312">
        <v>6.1456</v>
      </c>
      <c r="G312">
        <v>44729</v>
      </c>
      <c r="H312">
        <v>44713</v>
      </c>
      <c r="I312">
        <v>8200000.3328</v>
      </c>
      <c r="J312" t="s">
        <v>215</v>
      </c>
      <c r="K312">
        <v>9020.0003660799994</v>
      </c>
    </row>
    <row r="313" spans="1:11" x14ac:dyDescent="0.2">
      <c r="A313" t="s">
        <v>184</v>
      </c>
      <c r="B313" t="s">
        <v>185</v>
      </c>
      <c r="C313" t="s">
        <v>220</v>
      </c>
      <c r="D313" t="s">
        <v>190</v>
      </c>
      <c r="E313">
        <v>50189</v>
      </c>
      <c r="F313">
        <v>165.3751</v>
      </c>
      <c r="G313">
        <v>44731</v>
      </c>
      <c r="H313">
        <v>44713</v>
      </c>
      <c r="I313">
        <v>8300010.8939000005</v>
      </c>
      <c r="J313" t="s">
        <v>188</v>
      </c>
      <c r="K313">
        <v>7470.0098045100003</v>
      </c>
    </row>
    <row r="314" spans="1:11" x14ac:dyDescent="0.2">
      <c r="A314" t="s">
        <v>184</v>
      </c>
      <c r="B314" t="s">
        <v>198</v>
      </c>
      <c r="C314" t="s">
        <v>243</v>
      </c>
      <c r="D314" t="s">
        <v>200</v>
      </c>
      <c r="E314">
        <v>249008</v>
      </c>
      <c r="F314">
        <v>6.0239000000000003</v>
      </c>
      <c r="G314">
        <v>44731</v>
      </c>
      <c r="H314">
        <v>44713</v>
      </c>
      <c r="I314">
        <v>1499999.2912000001</v>
      </c>
      <c r="J314" t="s">
        <v>215</v>
      </c>
      <c r="K314">
        <v>1649.9992203200002</v>
      </c>
    </row>
    <row r="315" spans="1:11" x14ac:dyDescent="0.2">
      <c r="A315" t="s">
        <v>184</v>
      </c>
      <c r="B315" t="s">
        <v>198</v>
      </c>
      <c r="C315" t="s">
        <v>228</v>
      </c>
      <c r="D315" t="s">
        <v>190</v>
      </c>
      <c r="E315">
        <v>197673</v>
      </c>
      <c r="F315">
        <v>30.859100000000002</v>
      </c>
      <c r="G315">
        <v>44735</v>
      </c>
      <c r="H315">
        <v>44713</v>
      </c>
      <c r="I315">
        <v>6100010.8743000003</v>
      </c>
      <c r="J315" t="s">
        <v>204</v>
      </c>
      <c r="K315">
        <v>5490.0097868700004</v>
      </c>
    </row>
    <row r="316" spans="1:11" x14ac:dyDescent="0.2">
      <c r="A316" t="s">
        <v>184</v>
      </c>
      <c r="B316" t="s">
        <v>185</v>
      </c>
      <c r="C316" t="s">
        <v>210</v>
      </c>
      <c r="D316" t="s">
        <v>187</v>
      </c>
      <c r="E316">
        <v>109143</v>
      </c>
      <c r="F316">
        <v>29.319199999999999</v>
      </c>
      <c r="G316">
        <v>44735</v>
      </c>
      <c r="H316">
        <v>44713</v>
      </c>
      <c r="I316">
        <v>3199985.4455999997</v>
      </c>
      <c r="J316" t="s">
        <v>204</v>
      </c>
      <c r="K316">
        <v>2879.9869010399998</v>
      </c>
    </row>
    <row r="317" spans="1:11" x14ac:dyDescent="0.2">
      <c r="A317" t="s">
        <v>184</v>
      </c>
      <c r="B317" t="s">
        <v>198</v>
      </c>
      <c r="C317" t="s">
        <v>186</v>
      </c>
      <c r="D317" t="s">
        <v>187</v>
      </c>
      <c r="E317">
        <v>145134</v>
      </c>
      <c r="F317">
        <v>22.7376</v>
      </c>
      <c r="G317">
        <v>44735</v>
      </c>
      <c r="H317">
        <v>44713</v>
      </c>
      <c r="I317">
        <v>3299998.8384000002</v>
      </c>
      <c r="J317" t="s">
        <v>188</v>
      </c>
      <c r="K317">
        <v>2969.9989545600001</v>
      </c>
    </row>
    <row r="318" spans="1:11" x14ac:dyDescent="0.2">
      <c r="A318" t="s">
        <v>184</v>
      </c>
      <c r="B318" t="s">
        <v>185</v>
      </c>
      <c r="C318" t="s">
        <v>227</v>
      </c>
      <c r="D318" t="s">
        <v>190</v>
      </c>
      <c r="E318">
        <v>8813</v>
      </c>
      <c r="F318">
        <v>147.50559999999999</v>
      </c>
      <c r="G318">
        <v>44736</v>
      </c>
      <c r="H318">
        <v>44713</v>
      </c>
      <c r="I318">
        <v>1299966.8528</v>
      </c>
      <c r="J318" t="s">
        <v>204</v>
      </c>
      <c r="K318">
        <v>1169.9701675200001</v>
      </c>
    </row>
    <row r="319" spans="1:11" x14ac:dyDescent="0.2">
      <c r="A319" t="s">
        <v>184</v>
      </c>
      <c r="B319" t="s">
        <v>198</v>
      </c>
      <c r="C319" t="s">
        <v>195</v>
      </c>
      <c r="D319" t="s">
        <v>190</v>
      </c>
      <c r="E319">
        <v>85789</v>
      </c>
      <c r="F319">
        <v>114.23439999999999</v>
      </c>
      <c r="G319">
        <v>44737</v>
      </c>
      <c r="H319">
        <v>44713</v>
      </c>
      <c r="I319">
        <v>9800054.9415999986</v>
      </c>
      <c r="J319" t="s">
        <v>196</v>
      </c>
      <c r="K319">
        <v>10780.060435759999</v>
      </c>
    </row>
    <row r="320" spans="1:11" x14ac:dyDescent="0.2">
      <c r="A320" t="s">
        <v>184</v>
      </c>
      <c r="B320" t="s">
        <v>198</v>
      </c>
      <c r="C320" t="s">
        <v>221</v>
      </c>
      <c r="D320" t="s">
        <v>212</v>
      </c>
      <c r="E320">
        <v>45082</v>
      </c>
      <c r="F320">
        <v>39.927</v>
      </c>
      <c r="G320">
        <v>44737</v>
      </c>
      <c r="H320">
        <v>44713</v>
      </c>
      <c r="I320">
        <v>1799989.014</v>
      </c>
      <c r="J320" t="s">
        <v>207</v>
      </c>
      <c r="K320">
        <v>1619.9901126000002</v>
      </c>
    </row>
    <row r="321" spans="1:11" x14ac:dyDescent="0.2">
      <c r="A321" t="s">
        <v>184</v>
      </c>
      <c r="B321" t="s">
        <v>185</v>
      </c>
      <c r="C321" t="s">
        <v>218</v>
      </c>
      <c r="D321" t="s">
        <v>190</v>
      </c>
      <c r="E321">
        <v>122316</v>
      </c>
      <c r="F321">
        <v>64.587000000000003</v>
      </c>
      <c r="G321">
        <v>44737</v>
      </c>
      <c r="H321">
        <v>44713</v>
      </c>
      <c r="I321">
        <v>7900023.4920000006</v>
      </c>
      <c r="J321" t="s">
        <v>204</v>
      </c>
      <c r="K321">
        <v>7110.0211428000002</v>
      </c>
    </row>
    <row r="322" spans="1:11" x14ac:dyDescent="0.2">
      <c r="A322" t="s">
        <v>184</v>
      </c>
      <c r="B322" t="s">
        <v>185</v>
      </c>
      <c r="C322" t="s">
        <v>242</v>
      </c>
      <c r="D322" t="s">
        <v>190</v>
      </c>
      <c r="E322">
        <v>40125</v>
      </c>
      <c r="F322">
        <v>236.7602</v>
      </c>
      <c r="G322">
        <v>44738</v>
      </c>
      <c r="H322">
        <v>44713</v>
      </c>
      <c r="I322">
        <v>9500003.0250000004</v>
      </c>
      <c r="J322" t="s">
        <v>207</v>
      </c>
      <c r="K322">
        <v>8550.0027225000013</v>
      </c>
    </row>
    <row r="323" spans="1:11" x14ac:dyDescent="0.2">
      <c r="A323" t="s">
        <v>184</v>
      </c>
      <c r="B323" t="s">
        <v>185</v>
      </c>
      <c r="C323" t="s">
        <v>209</v>
      </c>
      <c r="D323" t="s">
        <v>192</v>
      </c>
      <c r="E323">
        <v>231660</v>
      </c>
      <c r="F323">
        <v>18.13</v>
      </c>
      <c r="G323">
        <v>44739</v>
      </c>
      <c r="H323">
        <v>44713</v>
      </c>
      <c r="I323">
        <v>4199995.8</v>
      </c>
      <c r="J323" t="s">
        <v>188</v>
      </c>
      <c r="K323">
        <v>3779.9962199999995</v>
      </c>
    </row>
    <row r="324" spans="1:11" x14ac:dyDescent="0.2">
      <c r="A324" t="s">
        <v>184</v>
      </c>
      <c r="B324" t="s">
        <v>198</v>
      </c>
      <c r="C324" t="s">
        <v>240</v>
      </c>
      <c r="D324" t="s">
        <v>212</v>
      </c>
      <c r="E324">
        <v>999359</v>
      </c>
      <c r="F324">
        <v>6.7042999999999999</v>
      </c>
      <c r="G324">
        <v>44739</v>
      </c>
      <c r="H324">
        <v>44713</v>
      </c>
      <c r="I324">
        <v>6700002.5437000003</v>
      </c>
      <c r="J324" t="s">
        <v>241</v>
      </c>
      <c r="K324">
        <v>7370.0027980700006</v>
      </c>
    </row>
    <row r="325" spans="1:11" x14ac:dyDescent="0.2">
      <c r="A325" t="s">
        <v>184</v>
      </c>
      <c r="B325" t="s">
        <v>185</v>
      </c>
      <c r="C325" t="s">
        <v>231</v>
      </c>
      <c r="D325" t="s">
        <v>190</v>
      </c>
      <c r="E325">
        <v>254515</v>
      </c>
      <c r="F325">
        <v>22.002600000000001</v>
      </c>
      <c r="G325">
        <v>44739</v>
      </c>
      <c r="H325">
        <v>44713</v>
      </c>
      <c r="I325">
        <v>5599991.7390000001</v>
      </c>
      <c r="J325" t="s">
        <v>188</v>
      </c>
      <c r="K325">
        <v>5039.9925651000003</v>
      </c>
    </row>
    <row r="326" spans="1:11" x14ac:dyDescent="0.2">
      <c r="A326" t="s">
        <v>184</v>
      </c>
      <c r="B326" t="s">
        <v>198</v>
      </c>
      <c r="C326" t="s">
        <v>245</v>
      </c>
      <c r="D326" t="s">
        <v>190</v>
      </c>
      <c r="E326">
        <v>79493</v>
      </c>
      <c r="F326">
        <v>52.834600000000002</v>
      </c>
      <c r="G326">
        <v>44742</v>
      </c>
      <c r="H326">
        <v>44713</v>
      </c>
      <c r="I326">
        <v>4199980.8578000003</v>
      </c>
      <c r="J326" t="s">
        <v>188</v>
      </c>
      <c r="K326">
        <v>3779.9827720200005</v>
      </c>
    </row>
    <row r="327" spans="1:11" x14ac:dyDescent="0.2">
      <c r="A327" t="s">
        <v>184</v>
      </c>
      <c r="B327" t="s">
        <v>198</v>
      </c>
      <c r="C327" t="s">
        <v>238</v>
      </c>
      <c r="D327" t="s">
        <v>187</v>
      </c>
      <c r="E327">
        <v>29586</v>
      </c>
      <c r="F327">
        <v>212.93969999999999</v>
      </c>
      <c r="G327">
        <v>44742</v>
      </c>
      <c r="H327">
        <v>44713</v>
      </c>
      <c r="I327">
        <v>6300033.9641999993</v>
      </c>
      <c r="J327" t="s">
        <v>204</v>
      </c>
      <c r="K327">
        <v>5670.0305677799997</v>
      </c>
    </row>
    <row r="328" spans="1:11" x14ac:dyDescent="0.2">
      <c r="A328" t="s">
        <v>184</v>
      </c>
      <c r="B328" t="s">
        <v>198</v>
      </c>
      <c r="C328" t="s">
        <v>216</v>
      </c>
      <c r="D328" t="s">
        <v>187</v>
      </c>
      <c r="E328">
        <v>559742</v>
      </c>
      <c r="F328">
        <v>16.2575</v>
      </c>
      <c r="G328">
        <v>44742</v>
      </c>
      <c r="H328">
        <v>44713</v>
      </c>
      <c r="I328">
        <v>9100005.5649999995</v>
      </c>
      <c r="J328" t="s">
        <v>215</v>
      </c>
      <c r="K328">
        <v>10010.006121499999</v>
      </c>
    </row>
    <row r="329" spans="1:11" x14ac:dyDescent="0.2">
      <c r="A329" t="s">
        <v>184</v>
      </c>
      <c r="B329" t="s">
        <v>198</v>
      </c>
      <c r="C329" t="s">
        <v>186</v>
      </c>
      <c r="D329" t="s">
        <v>187</v>
      </c>
      <c r="E329">
        <v>34384</v>
      </c>
      <c r="F329">
        <v>23.266300000000001</v>
      </c>
      <c r="G329">
        <v>44742</v>
      </c>
      <c r="H329">
        <v>44713</v>
      </c>
      <c r="I329">
        <v>799988.45920000004</v>
      </c>
      <c r="J329" t="s">
        <v>188</v>
      </c>
      <c r="K329">
        <v>719.98961328000007</v>
      </c>
    </row>
    <row r="330" spans="1:11" x14ac:dyDescent="0.2">
      <c r="A330" t="s">
        <v>184</v>
      </c>
      <c r="B330" t="s">
        <v>185</v>
      </c>
      <c r="C330" t="s">
        <v>199</v>
      </c>
      <c r="D330" t="s">
        <v>212</v>
      </c>
      <c r="E330">
        <v>393146</v>
      </c>
      <c r="F330">
        <v>3.0522999999999998</v>
      </c>
      <c r="G330">
        <v>44742</v>
      </c>
      <c r="H330">
        <v>44713</v>
      </c>
      <c r="I330">
        <v>1199999.5358</v>
      </c>
      <c r="J330" t="s">
        <v>193</v>
      </c>
      <c r="K330">
        <v>1199.9995357999999</v>
      </c>
    </row>
    <row r="331" spans="1:11" x14ac:dyDescent="0.2">
      <c r="A331" t="s">
        <v>184</v>
      </c>
      <c r="B331" t="s">
        <v>185</v>
      </c>
      <c r="C331" t="s">
        <v>227</v>
      </c>
      <c r="D331" t="s">
        <v>190</v>
      </c>
      <c r="E331">
        <v>7622</v>
      </c>
      <c r="F331">
        <v>157.43899999999999</v>
      </c>
      <c r="G331">
        <v>44742</v>
      </c>
      <c r="H331">
        <v>44713</v>
      </c>
      <c r="I331">
        <v>1200000.058</v>
      </c>
      <c r="J331" t="s">
        <v>204</v>
      </c>
      <c r="K331">
        <v>1080.0000522</v>
      </c>
    </row>
    <row r="332" spans="1:11" x14ac:dyDescent="0.2">
      <c r="A332" t="s">
        <v>184</v>
      </c>
      <c r="B332" t="s">
        <v>198</v>
      </c>
      <c r="C332" t="s">
        <v>199</v>
      </c>
      <c r="D332" t="s">
        <v>190</v>
      </c>
      <c r="E332">
        <v>620325</v>
      </c>
      <c r="F332">
        <v>2.7404999999999999</v>
      </c>
      <c r="G332">
        <v>44742</v>
      </c>
      <c r="H332">
        <v>44713</v>
      </c>
      <c r="I332">
        <v>1700000.6624999999</v>
      </c>
      <c r="J332" t="s">
        <v>193</v>
      </c>
      <c r="K332">
        <v>1700.0006625000001</v>
      </c>
    </row>
    <row r="333" spans="1:11" x14ac:dyDescent="0.2">
      <c r="A333" t="s">
        <v>184</v>
      </c>
      <c r="B333" t="s">
        <v>185</v>
      </c>
      <c r="C333" t="s">
        <v>209</v>
      </c>
      <c r="D333" t="s">
        <v>212</v>
      </c>
      <c r="E333">
        <v>528718</v>
      </c>
      <c r="F333">
        <v>18.535399999999999</v>
      </c>
      <c r="G333">
        <v>44743</v>
      </c>
      <c r="H333">
        <v>44743</v>
      </c>
      <c r="I333">
        <v>9799999.6172000002</v>
      </c>
      <c r="J333" t="s">
        <v>188</v>
      </c>
      <c r="K333">
        <v>8819.99965548</v>
      </c>
    </row>
    <row r="334" spans="1:11" x14ac:dyDescent="0.2">
      <c r="A334" t="s">
        <v>184</v>
      </c>
      <c r="B334" t="s">
        <v>198</v>
      </c>
      <c r="C334" t="s">
        <v>195</v>
      </c>
      <c r="D334" t="s">
        <v>200</v>
      </c>
      <c r="E334">
        <v>84893</v>
      </c>
      <c r="F334">
        <v>109.55</v>
      </c>
      <c r="G334">
        <v>44743</v>
      </c>
      <c r="H334">
        <v>44743</v>
      </c>
      <c r="I334">
        <v>9300028.1500000004</v>
      </c>
      <c r="J334" t="s">
        <v>196</v>
      </c>
      <c r="K334">
        <v>10230.030965000002</v>
      </c>
    </row>
    <row r="335" spans="1:11" x14ac:dyDescent="0.2">
      <c r="A335" t="s">
        <v>184</v>
      </c>
      <c r="B335" t="s">
        <v>198</v>
      </c>
      <c r="C335" t="s">
        <v>229</v>
      </c>
      <c r="D335" t="s">
        <v>200</v>
      </c>
      <c r="E335">
        <v>93357</v>
      </c>
      <c r="F335">
        <v>102.831</v>
      </c>
      <c r="G335">
        <v>44743</v>
      </c>
      <c r="H335">
        <v>44743</v>
      </c>
      <c r="I335">
        <v>9599993.6669999994</v>
      </c>
      <c r="J335" t="s">
        <v>188</v>
      </c>
      <c r="K335">
        <v>8639.9943002999989</v>
      </c>
    </row>
    <row r="336" spans="1:11" x14ac:dyDescent="0.2">
      <c r="A336" t="s">
        <v>184</v>
      </c>
      <c r="B336" t="s">
        <v>198</v>
      </c>
      <c r="C336" t="s">
        <v>236</v>
      </c>
      <c r="D336" t="s">
        <v>200</v>
      </c>
      <c r="E336">
        <v>980091</v>
      </c>
      <c r="F336">
        <v>6.8361000000000001</v>
      </c>
      <c r="G336">
        <v>44743</v>
      </c>
      <c r="H336">
        <v>44743</v>
      </c>
      <c r="I336">
        <v>6700000.0850999998</v>
      </c>
      <c r="J336" t="s">
        <v>215</v>
      </c>
      <c r="K336">
        <v>7370.0000936099996</v>
      </c>
    </row>
    <row r="337" spans="1:11" x14ac:dyDescent="0.2">
      <c r="A337" t="s">
        <v>184</v>
      </c>
      <c r="B337" t="s">
        <v>185</v>
      </c>
      <c r="C337" t="s">
        <v>210</v>
      </c>
      <c r="D337" t="s">
        <v>190</v>
      </c>
      <c r="E337">
        <v>88242</v>
      </c>
      <c r="F337">
        <v>31.730899999999998</v>
      </c>
      <c r="G337">
        <v>44744</v>
      </c>
      <c r="H337">
        <v>44743</v>
      </c>
      <c r="I337">
        <v>2799998.0777999996</v>
      </c>
      <c r="J337" t="s">
        <v>204</v>
      </c>
      <c r="K337">
        <v>2519.9982700199998</v>
      </c>
    </row>
    <row r="338" spans="1:11" x14ac:dyDescent="0.2">
      <c r="A338" t="s">
        <v>184</v>
      </c>
      <c r="B338" t="s">
        <v>185</v>
      </c>
      <c r="C338" t="s">
        <v>210</v>
      </c>
      <c r="D338" t="s">
        <v>212</v>
      </c>
      <c r="E338">
        <v>310149</v>
      </c>
      <c r="F338">
        <v>27.0838</v>
      </c>
      <c r="G338">
        <v>44744</v>
      </c>
      <c r="H338">
        <v>44743</v>
      </c>
      <c r="I338">
        <v>8400013.4861999992</v>
      </c>
      <c r="J338" t="s">
        <v>204</v>
      </c>
      <c r="K338">
        <v>7560.0121375799999</v>
      </c>
    </row>
    <row r="339" spans="1:11" x14ac:dyDescent="0.2">
      <c r="A339" t="s">
        <v>184</v>
      </c>
      <c r="B339" t="s">
        <v>185</v>
      </c>
      <c r="C339" t="s">
        <v>228</v>
      </c>
      <c r="D339" t="s">
        <v>190</v>
      </c>
      <c r="E339">
        <v>62494</v>
      </c>
      <c r="F339">
        <v>32.0032</v>
      </c>
      <c r="G339">
        <v>44745</v>
      </c>
      <c r="H339">
        <v>44743</v>
      </c>
      <c r="I339">
        <v>2000007.9808</v>
      </c>
      <c r="J339" t="s">
        <v>204</v>
      </c>
      <c r="K339">
        <v>1800.0071827199999</v>
      </c>
    </row>
    <row r="340" spans="1:11" x14ac:dyDescent="0.2">
      <c r="A340" t="s">
        <v>184</v>
      </c>
      <c r="B340" t="s">
        <v>185</v>
      </c>
      <c r="C340" t="s">
        <v>197</v>
      </c>
      <c r="D340" t="s">
        <v>192</v>
      </c>
      <c r="E340">
        <v>23846</v>
      </c>
      <c r="F340">
        <v>171.93629999999999</v>
      </c>
      <c r="G340">
        <v>44745</v>
      </c>
      <c r="H340">
        <v>44743</v>
      </c>
      <c r="I340">
        <v>4099993.0097999997</v>
      </c>
      <c r="J340" t="s">
        <v>188</v>
      </c>
      <c r="K340">
        <v>3689.9937088199999</v>
      </c>
    </row>
    <row r="341" spans="1:11" x14ac:dyDescent="0.2">
      <c r="A341" t="s">
        <v>184</v>
      </c>
      <c r="B341" t="s">
        <v>185</v>
      </c>
      <c r="C341" t="s">
        <v>209</v>
      </c>
      <c r="D341" t="s">
        <v>192</v>
      </c>
      <c r="E341">
        <v>351512</v>
      </c>
      <c r="F341">
        <v>20.767399999999999</v>
      </c>
      <c r="G341">
        <v>44745</v>
      </c>
      <c r="H341">
        <v>44743</v>
      </c>
      <c r="I341">
        <v>7299990.3087999998</v>
      </c>
      <c r="J341" t="s">
        <v>188</v>
      </c>
      <c r="K341">
        <v>6569.9912779199994</v>
      </c>
    </row>
    <row r="342" spans="1:11" x14ac:dyDescent="0.2">
      <c r="A342" t="s">
        <v>184</v>
      </c>
      <c r="B342" t="s">
        <v>185</v>
      </c>
      <c r="C342" t="s">
        <v>210</v>
      </c>
      <c r="D342" t="s">
        <v>192</v>
      </c>
      <c r="E342">
        <v>114621</v>
      </c>
      <c r="F342">
        <v>29.6629</v>
      </c>
      <c r="G342">
        <v>44745</v>
      </c>
      <c r="H342">
        <v>44743</v>
      </c>
      <c r="I342">
        <v>3399991.2609000001</v>
      </c>
      <c r="J342" t="s">
        <v>204</v>
      </c>
      <c r="K342">
        <v>3059.9921348100002</v>
      </c>
    </row>
    <row r="343" spans="1:11" x14ac:dyDescent="0.2">
      <c r="A343" t="s">
        <v>184</v>
      </c>
      <c r="B343" t="s">
        <v>198</v>
      </c>
      <c r="C343" t="s">
        <v>243</v>
      </c>
      <c r="D343" t="s">
        <v>212</v>
      </c>
      <c r="E343">
        <v>264283</v>
      </c>
      <c r="F343">
        <v>6.4325000000000001</v>
      </c>
      <c r="G343">
        <v>44746</v>
      </c>
      <c r="H343">
        <v>44743</v>
      </c>
      <c r="I343">
        <v>1700000.3975</v>
      </c>
      <c r="J343" t="s">
        <v>215</v>
      </c>
      <c r="K343">
        <v>1870.00043725</v>
      </c>
    </row>
    <row r="344" spans="1:11" x14ac:dyDescent="0.2">
      <c r="A344" t="s">
        <v>184</v>
      </c>
      <c r="B344" t="s">
        <v>198</v>
      </c>
      <c r="C344" t="s">
        <v>186</v>
      </c>
      <c r="D344" t="s">
        <v>190</v>
      </c>
      <c r="E344">
        <v>122813</v>
      </c>
      <c r="F344">
        <v>22.7989</v>
      </c>
      <c r="G344">
        <v>44746</v>
      </c>
      <c r="H344">
        <v>44743</v>
      </c>
      <c r="I344">
        <v>2800001.3056999999</v>
      </c>
      <c r="J344" t="s">
        <v>188</v>
      </c>
      <c r="K344">
        <v>2520.0011751299999</v>
      </c>
    </row>
    <row r="345" spans="1:11" x14ac:dyDescent="0.2">
      <c r="A345" t="s">
        <v>184</v>
      </c>
      <c r="B345" t="s">
        <v>185</v>
      </c>
      <c r="C345" t="s">
        <v>226</v>
      </c>
      <c r="D345" t="s">
        <v>187</v>
      </c>
      <c r="E345">
        <v>21382</v>
      </c>
      <c r="F345">
        <v>51.444099999999999</v>
      </c>
      <c r="G345">
        <v>44746</v>
      </c>
      <c r="H345">
        <v>44743</v>
      </c>
      <c r="I345">
        <v>1099977.7461999999</v>
      </c>
      <c r="J345" t="s">
        <v>188</v>
      </c>
      <c r="K345">
        <v>989.97997157999987</v>
      </c>
    </row>
    <row r="346" spans="1:11" x14ac:dyDescent="0.2">
      <c r="A346" t="s">
        <v>184</v>
      </c>
      <c r="B346" t="s">
        <v>185</v>
      </c>
      <c r="C346" t="s">
        <v>219</v>
      </c>
      <c r="D346" t="s">
        <v>187</v>
      </c>
      <c r="E346">
        <v>34521</v>
      </c>
      <c r="F346">
        <v>49.244999999999997</v>
      </c>
      <c r="G346">
        <v>44749</v>
      </c>
      <c r="H346">
        <v>44743</v>
      </c>
      <c r="I346">
        <v>1699986.645</v>
      </c>
      <c r="J346" t="s">
        <v>188</v>
      </c>
      <c r="K346">
        <v>1529.9879805</v>
      </c>
    </row>
    <row r="347" spans="1:11" x14ac:dyDescent="0.2">
      <c r="A347" t="s">
        <v>184</v>
      </c>
      <c r="B347" t="s">
        <v>198</v>
      </c>
      <c r="C347" t="s">
        <v>224</v>
      </c>
      <c r="D347" t="s">
        <v>187</v>
      </c>
      <c r="E347">
        <v>12117</v>
      </c>
      <c r="F347">
        <v>181.56739999999999</v>
      </c>
      <c r="G347">
        <v>44749</v>
      </c>
      <c r="H347">
        <v>44743</v>
      </c>
      <c r="I347">
        <v>2200052.1858000001</v>
      </c>
      <c r="J347" t="s">
        <v>204</v>
      </c>
      <c r="K347">
        <v>1980.0469672200002</v>
      </c>
    </row>
    <row r="348" spans="1:11" x14ac:dyDescent="0.2">
      <c r="A348" t="s">
        <v>184</v>
      </c>
      <c r="B348" t="s">
        <v>198</v>
      </c>
      <c r="C348" t="s">
        <v>234</v>
      </c>
      <c r="D348" t="s">
        <v>200</v>
      </c>
      <c r="E348">
        <v>80259</v>
      </c>
      <c r="F348">
        <v>97.184799999999996</v>
      </c>
      <c r="G348">
        <v>44749</v>
      </c>
      <c r="H348">
        <v>44743</v>
      </c>
      <c r="I348">
        <v>7799954.8631999996</v>
      </c>
      <c r="J348" t="s">
        <v>204</v>
      </c>
      <c r="K348">
        <v>7019.9593768799996</v>
      </c>
    </row>
    <row r="349" spans="1:11" x14ac:dyDescent="0.2">
      <c r="A349" t="s">
        <v>184</v>
      </c>
      <c r="B349" t="s">
        <v>185</v>
      </c>
      <c r="C349" t="s">
        <v>246</v>
      </c>
      <c r="D349" t="s">
        <v>192</v>
      </c>
      <c r="E349">
        <v>28889</v>
      </c>
      <c r="F349">
        <v>124.6156</v>
      </c>
      <c r="G349">
        <v>44749</v>
      </c>
      <c r="H349">
        <v>44743</v>
      </c>
      <c r="I349">
        <v>3600020.0684000002</v>
      </c>
      <c r="J349" t="s">
        <v>204</v>
      </c>
      <c r="K349">
        <v>3240.0180615600002</v>
      </c>
    </row>
    <row r="350" spans="1:11" x14ac:dyDescent="0.2">
      <c r="A350" t="s">
        <v>184</v>
      </c>
      <c r="B350" t="s">
        <v>185</v>
      </c>
      <c r="C350" t="s">
        <v>218</v>
      </c>
      <c r="D350" t="s">
        <v>190</v>
      </c>
      <c r="E350">
        <v>81590</v>
      </c>
      <c r="F350">
        <v>57.605400000000003</v>
      </c>
      <c r="G350">
        <v>44749</v>
      </c>
      <c r="H350">
        <v>44743</v>
      </c>
      <c r="I350">
        <v>4700024.5860000001</v>
      </c>
      <c r="J350" t="s">
        <v>204</v>
      </c>
      <c r="K350">
        <v>4230.0221274000005</v>
      </c>
    </row>
    <row r="351" spans="1:11" x14ac:dyDescent="0.2">
      <c r="A351" t="s">
        <v>184</v>
      </c>
      <c r="B351" t="s">
        <v>185</v>
      </c>
      <c r="C351" t="s">
        <v>243</v>
      </c>
      <c r="D351" t="s">
        <v>190</v>
      </c>
      <c r="E351">
        <v>308923</v>
      </c>
      <c r="F351">
        <v>6.1504000000000003</v>
      </c>
      <c r="G351">
        <v>44749</v>
      </c>
      <c r="H351">
        <v>44743</v>
      </c>
      <c r="I351">
        <v>1900000.0192</v>
      </c>
      <c r="J351" t="s">
        <v>215</v>
      </c>
      <c r="K351">
        <v>2090.0000211199999</v>
      </c>
    </row>
    <row r="352" spans="1:11" x14ac:dyDescent="0.2">
      <c r="A352" t="s">
        <v>184</v>
      </c>
      <c r="B352" t="s">
        <v>198</v>
      </c>
      <c r="C352" t="s">
        <v>245</v>
      </c>
      <c r="D352" t="s">
        <v>190</v>
      </c>
      <c r="E352">
        <v>64464</v>
      </c>
      <c r="F352">
        <v>51.191299999999998</v>
      </c>
      <c r="G352">
        <v>44749</v>
      </c>
      <c r="H352">
        <v>44743</v>
      </c>
      <c r="I352">
        <v>3299995.9632000001</v>
      </c>
      <c r="J352" t="s">
        <v>188</v>
      </c>
      <c r="K352">
        <v>2969.9963668800001</v>
      </c>
    </row>
    <row r="353" spans="1:11" x14ac:dyDescent="0.2">
      <c r="A353" t="s">
        <v>184</v>
      </c>
      <c r="B353" t="s">
        <v>198</v>
      </c>
      <c r="C353" t="s">
        <v>246</v>
      </c>
      <c r="D353" t="s">
        <v>190</v>
      </c>
      <c r="E353">
        <v>47834</v>
      </c>
      <c r="F353">
        <v>131.70670000000001</v>
      </c>
      <c r="G353">
        <v>44750</v>
      </c>
      <c r="H353">
        <v>44743</v>
      </c>
      <c r="I353">
        <v>6300058.287800001</v>
      </c>
      <c r="J353" t="s">
        <v>204</v>
      </c>
      <c r="K353">
        <v>5670.0524590200012</v>
      </c>
    </row>
    <row r="354" spans="1:11" x14ac:dyDescent="0.2">
      <c r="A354" t="s">
        <v>184</v>
      </c>
      <c r="B354" t="s">
        <v>198</v>
      </c>
      <c r="C354" t="s">
        <v>246</v>
      </c>
      <c r="D354" t="s">
        <v>200</v>
      </c>
      <c r="E354">
        <v>67852</v>
      </c>
      <c r="F354">
        <v>135.5889</v>
      </c>
      <c r="G354">
        <v>44750</v>
      </c>
      <c r="H354">
        <v>44743</v>
      </c>
      <c r="I354">
        <v>9199978.0427999999</v>
      </c>
      <c r="J354" t="s">
        <v>204</v>
      </c>
      <c r="K354">
        <v>8279.9802385200001</v>
      </c>
    </row>
    <row r="355" spans="1:11" x14ac:dyDescent="0.2">
      <c r="A355" t="s">
        <v>184</v>
      </c>
      <c r="B355" t="s">
        <v>198</v>
      </c>
      <c r="C355" t="s">
        <v>206</v>
      </c>
      <c r="D355" t="s">
        <v>187</v>
      </c>
      <c r="E355">
        <v>86184</v>
      </c>
      <c r="F355">
        <v>102.1071</v>
      </c>
      <c r="G355">
        <v>44751</v>
      </c>
      <c r="H355">
        <v>44743</v>
      </c>
      <c r="I355">
        <v>8799998.306400001</v>
      </c>
      <c r="J355" t="s">
        <v>207</v>
      </c>
      <c r="K355">
        <v>7919.9984757600014</v>
      </c>
    </row>
    <row r="356" spans="1:11" x14ac:dyDescent="0.2">
      <c r="A356" t="s">
        <v>184</v>
      </c>
      <c r="B356" t="s">
        <v>198</v>
      </c>
      <c r="C356" t="s">
        <v>243</v>
      </c>
      <c r="D356" t="s">
        <v>192</v>
      </c>
      <c r="E356">
        <v>853111</v>
      </c>
      <c r="F356">
        <v>5.8609</v>
      </c>
      <c r="G356">
        <v>44751</v>
      </c>
      <c r="H356">
        <v>44743</v>
      </c>
      <c r="I356">
        <v>4999998.2598999999</v>
      </c>
      <c r="J356" t="s">
        <v>215</v>
      </c>
      <c r="K356">
        <v>5499.9980858899999</v>
      </c>
    </row>
    <row r="357" spans="1:11" x14ac:dyDescent="0.2">
      <c r="A357" t="s">
        <v>184</v>
      </c>
      <c r="B357" t="s">
        <v>185</v>
      </c>
      <c r="C357" t="s">
        <v>195</v>
      </c>
      <c r="D357" t="s">
        <v>192</v>
      </c>
      <c r="E357">
        <v>34616</v>
      </c>
      <c r="F357">
        <v>115.55329999999999</v>
      </c>
      <c r="G357">
        <v>44752</v>
      </c>
      <c r="H357">
        <v>44743</v>
      </c>
      <c r="I357">
        <v>3999993.0327999997</v>
      </c>
      <c r="J357" t="s">
        <v>196</v>
      </c>
      <c r="K357">
        <v>4399.9923360800003</v>
      </c>
    </row>
    <row r="358" spans="1:11" x14ac:dyDescent="0.2">
      <c r="A358" t="s">
        <v>184</v>
      </c>
      <c r="B358" t="s">
        <v>185</v>
      </c>
      <c r="C358" t="s">
        <v>206</v>
      </c>
      <c r="D358" t="s">
        <v>190</v>
      </c>
      <c r="E358">
        <v>43989</v>
      </c>
      <c r="F358">
        <v>104.5707</v>
      </c>
      <c r="G358">
        <v>44752</v>
      </c>
      <c r="H358">
        <v>44743</v>
      </c>
      <c r="I358">
        <v>4599960.5223000003</v>
      </c>
      <c r="J358" t="s">
        <v>207</v>
      </c>
      <c r="K358">
        <v>4139.9644700700001</v>
      </c>
    </row>
    <row r="359" spans="1:11" x14ac:dyDescent="0.2">
      <c r="A359" t="s">
        <v>184</v>
      </c>
      <c r="B359" t="s">
        <v>185</v>
      </c>
      <c r="C359" t="s">
        <v>229</v>
      </c>
      <c r="D359" t="s">
        <v>190</v>
      </c>
      <c r="E359">
        <v>12393</v>
      </c>
      <c r="F359">
        <v>104.8991</v>
      </c>
      <c r="G359">
        <v>44752</v>
      </c>
      <c r="H359">
        <v>44743</v>
      </c>
      <c r="I359">
        <v>1300014.5463</v>
      </c>
      <c r="J359" t="s">
        <v>188</v>
      </c>
      <c r="K359">
        <v>1170.01309167</v>
      </c>
    </row>
    <row r="360" spans="1:11" x14ac:dyDescent="0.2">
      <c r="A360" t="s">
        <v>184</v>
      </c>
      <c r="B360" t="s">
        <v>198</v>
      </c>
      <c r="C360" t="s">
        <v>237</v>
      </c>
      <c r="D360" t="s">
        <v>212</v>
      </c>
      <c r="E360">
        <v>533384</v>
      </c>
      <c r="F360">
        <v>16.8734</v>
      </c>
      <c r="G360">
        <v>44752</v>
      </c>
      <c r="H360">
        <v>44743</v>
      </c>
      <c r="I360">
        <v>9000001.5855999999</v>
      </c>
      <c r="J360" t="s">
        <v>204</v>
      </c>
      <c r="K360">
        <v>8100.0014270400006</v>
      </c>
    </row>
    <row r="361" spans="1:11" x14ac:dyDescent="0.2">
      <c r="A361" t="s">
        <v>184</v>
      </c>
      <c r="B361" t="s">
        <v>185</v>
      </c>
      <c r="C361" t="s">
        <v>226</v>
      </c>
      <c r="D361" t="s">
        <v>187</v>
      </c>
      <c r="E361">
        <v>182281</v>
      </c>
      <c r="F361">
        <v>48.277000000000001</v>
      </c>
      <c r="G361">
        <v>44753</v>
      </c>
      <c r="H361">
        <v>44743</v>
      </c>
      <c r="I361">
        <v>8799979.8369999994</v>
      </c>
      <c r="J361" t="s">
        <v>188</v>
      </c>
      <c r="K361">
        <v>7919.9818532999998</v>
      </c>
    </row>
    <row r="362" spans="1:11" x14ac:dyDescent="0.2">
      <c r="A362" t="s">
        <v>184</v>
      </c>
      <c r="B362" t="s">
        <v>185</v>
      </c>
      <c r="C362" t="s">
        <v>186</v>
      </c>
      <c r="D362" t="s">
        <v>190</v>
      </c>
      <c r="E362">
        <v>77162</v>
      </c>
      <c r="F362">
        <v>23.3276</v>
      </c>
      <c r="G362">
        <v>44753</v>
      </c>
      <c r="H362">
        <v>44743</v>
      </c>
      <c r="I362">
        <v>1800004.2712000001</v>
      </c>
      <c r="J362" t="s">
        <v>188</v>
      </c>
      <c r="K362">
        <v>1620.0038440800001</v>
      </c>
    </row>
    <row r="363" spans="1:11" x14ac:dyDescent="0.2">
      <c r="A363" t="s">
        <v>184</v>
      </c>
      <c r="B363" t="s">
        <v>198</v>
      </c>
      <c r="C363" t="s">
        <v>202</v>
      </c>
      <c r="D363" t="s">
        <v>192</v>
      </c>
      <c r="E363">
        <v>1497337</v>
      </c>
      <c r="F363">
        <v>4.0739000000000001</v>
      </c>
      <c r="G363">
        <v>44753</v>
      </c>
      <c r="H363">
        <v>44743</v>
      </c>
      <c r="I363">
        <v>6100001.2043000003</v>
      </c>
      <c r="J363" t="s">
        <v>193</v>
      </c>
      <c r="K363">
        <v>6100.0012043000006</v>
      </c>
    </row>
    <row r="364" spans="1:11" x14ac:dyDescent="0.2">
      <c r="A364" t="s">
        <v>184</v>
      </c>
      <c r="B364" t="s">
        <v>198</v>
      </c>
      <c r="C364" t="s">
        <v>217</v>
      </c>
      <c r="D364" t="s">
        <v>190</v>
      </c>
      <c r="E364">
        <v>731047</v>
      </c>
      <c r="F364">
        <v>8.3442000000000007</v>
      </c>
      <c r="G364">
        <v>44753</v>
      </c>
      <c r="H364">
        <v>44743</v>
      </c>
      <c r="I364">
        <v>6100002.3774000006</v>
      </c>
      <c r="J364" t="s">
        <v>215</v>
      </c>
      <c r="K364">
        <v>6710.0026151400007</v>
      </c>
    </row>
    <row r="365" spans="1:11" x14ac:dyDescent="0.2">
      <c r="A365" t="s">
        <v>184</v>
      </c>
      <c r="B365" t="s">
        <v>198</v>
      </c>
      <c r="C365" t="s">
        <v>218</v>
      </c>
      <c r="D365" t="s">
        <v>190</v>
      </c>
      <c r="E365">
        <v>127046</v>
      </c>
      <c r="F365">
        <v>58.246400000000001</v>
      </c>
      <c r="G365">
        <v>44756</v>
      </c>
      <c r="H365">
        <v>44743</v>
      </c>
      <c r="I365">
        <v>7399972.1343999999</v>
      </c>
      <c r="J365" t="s">
        <v>204</v>
      </c>
      <c r="K365">
        <v>6659.9749209600004</v>
      </c>
    </row>
    <row r="366" spans="1:11" x14ac:dyDescent="0.2">
      <c r="A366" t="s">
        <v>184</v>
      </c>
      <c r="B366" t="s">
        <v>185</v>
      </c>
      <c r="C366" t="s">
        <v>216</v>
      </c>
      <c r="D366" t="s">
        <v>190</v>
      </c>
      <c r="E366">
        <v>396726</v>
      </c>
      <c r="F366">
        <v>17.1403</v>
      </c>
      <c r="G366">
        <v>44756</v>
      </c>
      <c r="H366">
        <v>44743</v>
      </c>
      <c r="I366">
        <v>6800002.6578000002</v>
      </c>
      <c r="J366" t="s">
        <v>215</v>
      </c>
      <c r="K366">
        <v>7480.0029235800002</v>
      </c>
    </row>
    <row r="367" spans="1:11" x14ac:dyDescent="0.2">
      <c r="A367" t="s">
        <v>184</v>
      </c>
      <c r="B367" t="s">
        <v>198</v>
      </c>
      <c r="C367" t="s">
        <v>233</v>
      </c>
      <c r="D367" t="s">
        <v>212</v>
      </c>
      <c r="E367">
        <v>65357</v>
      </c>
      <c r="F367">
        <v>90.273200000000003</v>
      </c>
      <c r="G367">
        <v>44756</v>
      </c>
      <c r="H367">
        <v>44743</v>
      </c>
      <c r="I367">
        <v>5899985.5323999999</v>
      </c>
      <c r="J367" t="s">
        <v>204</v>
      </c>
      <c r="K367">
        <v>5309.9869791599995</v>
      </c>
    </row>
    <row r="368" spans="1:11" x14ac:dyDescent="0.2">
      <c r="A368" t="s">
        <v>184</v>
      </c>
      <c r="B368" t="s">
        <v>185</v>
      </c>
      <c r="C368" t="s">
        <v>208</v>
      </c>
      <c r="D368" t="s">
        <v>190</v>
      </c>
      <c r="E368">
        <v>69057</v>
      </c>
      <c r="F368">
        <v>57.923299999999998</v>
      </c>
      <c r="G368">
        <v>44756</v>
      </c>
      <c r="H368">
        <v>44743</v>
      </c>
      <c r="I368">
        <v>4000009.3281</v>
      </c>
      <c r="J368" t="s">
        <v>188</v>
      </c>
      <c r="K368">
        <v>3600.00839529</v>
      </c>
    </row>
    <row r="369" spans="1:11" x14ac:dyDescent="0.2">
      <c r="A369" t="s">
        <v>184</v>
      </c>
      <c r="B369" t="s">
        <v>198</v>
      </c>
      <c r="C369" t="s">
        <v>203</v>
      </c>
      <c r="D369" t="s">
        <v>212</v>
      </c>
      <c r="E369">
        <v>27522</v>
      </c>
      <c r="F369">
        <v>119.90430000000001</v>
      </c>
      <c r="G369">
        <v>44756</v>
      </c>
      <c r="H369">
        <v>44743</v>
      </c>
      <c r="I369">
        <v>3300006.1446000002</v>
      </c>
      <c r="J369" t="s">
        <v>204</v>
      </c>
      <c r="K369">
        <v>2970.0055301400002</v>
      </c>
    </row>
    <row r="370" spans="1:11" x14ac:dyDescent="0.2">
      <c r="A370" t="s">
        <v>184</v>
      </c>
      <c r="B370" t="s">
        <v>198</v>
      </c>
      <c r="C370" t="s">
        <v>233</v>
      </c>
      <c r="D370" t="s">
        <v>187</v>
      </c>
      <c r="E370">
        <v>14231</v>
      </c>
      <c r="F370">
        <v>84.321299999999994</v>
      </c>
      <c r="G370">
        <v>44756</v>
      </c>
      <c r="H370">
        <v>44743</v>
      </c>
      <c r="I370">
        <v>1199976.4202999999</v>
      </c>
      <c r="J370" t="s">
        <v>204</v>
      </c>
      <c r="K370">
        <v>1079.9787782699998</v>
      </c>
    </row>
    <row r="371" spans="1:11" x14ac:dyDescent="0.2">
      <c r="A371" t="s">
        <v>184</v>
      </c>
      <c r="B371" t="s">
        <v>185</v>
      </c>
      <c r="C371" t="s">
        <v>244</v>
      </c>
      <c r="D371" t="s">
        <v>190</v>
      </c>
      <c r="E371">
        <v>108708</v>
      </c>
      <c r="F371">
        <v>24.837199999999999</v>
      </c>
      <c r="G371">
        <v>44756</v>
      </c>
      <c r="H371">
        <v>44743</v>
      </c>
      <c r="I371">
        <v>2700002.3375999997</v>
      </c>
      <c r="J371" t="s">
        <v>207</v>
      </c>
      <c r="K371">
        <v>2430.00210384</v>
      </c>
    </row>
    <row r="372" spans="1:11" x14ac:dyDescent="0.2">
      <c r="A372" t="s">
        <v>184</v>
      </c>
      <c r="B372" t="s">
        <v>198</v>
      </c>
      <c r="C372" t="s">
        <v>244</v>
      </c>
      <c r="D372" t="s">
        <v>192</v>
      </c>
      <c r="E372">
        <v>238093</v>
      </c>
      <c r="F372">
        <v>27.720300000000002</v>
      </c>
      <c r="G372">
        <v>44756</v>
      </c>
      <c r="H372">
        <v>44743</v>
      </c>
      <c r="I372">
        <v>6600009.3879000004</v>
      </c>
      <c r="J372" t="s">
        <v>207</v>
      </c>
      <c r="K372">
        <v>5940.0084491100006</v>
      </c>
    </row>
    <row r="373" spans="1:11" x14ac:dyDescent="0.2">
      <c r="A373" t="s">
        <v>184</v>
      </c>
      <c r="B373" t="s">
        <v>185</v>
      </c>
      <c r="C373" t="s">
        <v>222</v>
      </c>
      <c r="D373" t="s">
        <v>190</v>
      </c>
      <c r="E373">
        <v>566816</v>
      </c>
      <c r="F373">
        <v>17.642399999999999</v>
      </c>
      <c r="G373">
        <v>44756</v>
      </c>
      <c r="H373">
        <v>44743</v>
      </c>
      <c r="I373">
        <v>9999994.5983999986</v>
      </c>
      <c r="J373" t="s">
        <v>193</v>
      </c>
      <c r="K373">
        <v>9999.9945983999987</v>
      </c>
    </row>
    <row r="374" spans="1:11" x14ac:dyDescent="0.2">
      <c r="A374" t="s">
        <v>184</v>
      </c>
      <c r="B374" t="s">
        <v>198</v>
      </c>
      <c r="C374" t="s">
        <v>203</v>
      </c>
      <c r="D374" t="s">
        <v>190</v>
      </c>
      <c r="E374">
        <v>36064</v>
      </c>
      <c r="F374">
        <v>108.14100000000001</v>
      </c>
      <c r="G374">
        <v>44757</v>
      </c>
      <c r="H374">
        <v>44743</v>
      </c>
      <c r="I374">
        <v>3899997.0240000002</v>
      </c>
      <c r="J374" t="s">
        <v>204</v>
      </c>
      <c r="K374">
        <v>3509.9973216000008</v>
      </c>
    </row>
    <row r="375" spans="1:11" x14ac:dyDescent="0.2">
      <c r="A375" t="s">
        <v>184</v>
      </c>
      <c r="B375" t="s">
        <v>185</v>
      </c>
      <c r="C375" t="s">
        <v>208</v>
      </c>
      <c r="D375" t="s">
        <v>192</v>
      </c>
      <c r="E375">
        <v>68251</v>
      </c>
      <c r="F375">
        <v>63.0032</v>
      </c>
      <c r="G375">
        <v>44757</v>
      </c>
      <c r="H375">
        <v>44743</v>
      </c>
      <c r="I375">
        <v>4300031.4031999996</v>
      </c>
      <c r="J375" t="s">
        <v>188</v>
      </c>
      <c r="K375">
        <v>3870.0282628800001</v>
      </c>
    </row>
    <row r="376" spans="1:11" x14ac:dyDescent="0.2">
      <c r="A376" t="s">
        <v>184</v>
      </c>
      <c r="B376" t="s">
        <v>198</v>
      </c>
      <c r="C376" t="s">
        <v>218</v>
      </c>
      <c r="D376" t="s">
        <v>190</v>
      </c>
      <c r="E376">
        <v>45558</v>
      </c>
      <c r="F376">
        <v>65.849999999999994</v>
      </c>
      <c r="G376">
        <v>44758</v>
      </c>
      <c r="H376">
        <v>44743</v>
      </c>
      <c r="I376">
        <v>2999994.3</v>
      </c>
      <c r="J376" t="s">
        <v>204</v>
      </c>
      <c r="K376">
        <v>2699.99487</v>
      </c>
    </row>
    <row r="377" spans="1:11" x14ac:dyDescent="0.2">
      <c r="A377" t="s">
        <v>184</v>
      </c>
      <c r="B377" t="s">
        <v>198</v>
      </c>
      <c r="C377" t="s">
        <v>231</v>
      </c>
      <c r="D377" t="s">
        <v>192</v>
      </c>
      <c r="E377">
        <v>233788</v>
      </c>
      <c r="F377">
        <v>22.670100000000001</v>
      </c>
      <c r="G377">
        <v>44758</v>
      </c>
      <c r="H377">
        <v>44743</v>
      </c>
      <c r="I377">
        <v>5299997.3388</v>
      </c>
      <c r="J377" t="s">
        <v>188</v>
      </c>
      <c r="K377">
        <v>4769.9976049200004</v>
      </c>
    </row>
    <row r="378" spans="1:11" x14ac:dyDescent="0.2">
      <c r="A378" t="s">
        <v>184</v>
      </c>
      <c r="B378" t="s">
        <v>198</v>
      </c>
      <c r="C378" t="s">
        <v>239</v>
      </c>
      <c r="D378" t="s">
        <v>190</v>
      </c>
      <c r="E378">
        <v>245710</v>
      </c>
      <c r="F378">
        <v>15.465400000000001</v>
      </c>
      <c r="G378">
        <v>44759</v>
      </c>
      <c r="H378">
        <v>44743</v>
      </c>
      <c r="I378">
        <v>3800003.4340000004</v>
      </c>
      <c r="J378" t="s">
        <v>188</v>
      </c>
      <c r="K378">
        <v>3420.0030906000006</v>
      </c>
    </row>
    <row r="379" spans="1:11" x14ac:dyDescent="0.2">
      <c r="A379" t="s">
        <v>184</v>
      </c>
      <c r="B379" t="s">
        <v>198</v>
      </c>
      <c r="C379" t="s">
        <v>201</v>
      </c>
      <c r="D379" t="s">
        <v>187</v>
      </c>
      <c r="E379">
        <v>127073</v>
      </c>
      <c r="F379">
        <v>40.134399999999999</v>
      </c>
      <c r="G379">
        <v>44760</v>
      </c>
      <c r="H379">
        <v>44743</v>
      </c>
      <c r="I379">
        <v>5099998.6112000002</v>
      </c>
      <c r="J379" t="s">
        <v>188</v>
      </c>
      <c r="K379">
        <v>4589.9987500799998</v>
      </c>
    </row>
    <row r="380" spans="1:11" x14ac:dyDescent="0.2">
      <c r="A380" t="s">
        <v>184</v>
      </c>
      <c r="B380" t="s">
        <v>185</v>
      </c>
      <c r="C380" t="s">
        <v>202</v>
      </c>
      <c r="D380" t="s">
        <v>192</v>
      </c>
      <c r="E380">
        <v>2037131</v>
      </c>
      <c r="F380">
        <v>4.3197999999999999</v>
      </c>
      <c r="G380">
        <v>44760</v>
      </c>
      <c r="H380">
        <v>44743</v>
      </c>
      <c r="I380">
        <v>8799998.4937999994</v>
      </c>
      <c r="J380" t="s">
        <v>193</v>
      </c>
      <c r="K380">
        <v>8799.9984937999998</v>
      </c>
    </row>
    <row r="381" spans="1:11" x14ac:dyDescent="0.2">
      <c r="A381" t="s">
        <v>184</v>
      </c>
      <c r="B381" t="s">
        <v>185</v>
      </c>
      <c r="C381" t="s">
        <v>208</v>
      </c>
      <c r="D381" t="s">
        <v>190</v>
      </c>
      <c r="E381">
        <v>71810</v>
      </c>
      <c r="F381">
        <v>66.842699999999994</v>
      </c>
      <c r="G381">
        <v>44763</v>
      </c>
      <c r="H381">
        <v>44743</v>
      </c>
      <c r="I381">
        <v>4799974.2869999995</v>
      </c>
      <c r="J381" t="s">
        <v>188</v>
      </c>
      <c r="K381">
        <v>4319.9768582999995</v>
      </c>
    </row>
    <row r="382" spans="1:11" x14ac:dyDescent="0.2">
      <c r="A382" t="s">
        <v>184</v>
      </c>
      <c r="B382" t="s">
        <v>185</v>
      </c>
      <c r="C382" t="s">
        <v>191</v>
      </c>
      <c r="D382" t="s">
        <v>190</v>
      </c>
      <c r="E382">
        <v>1741402</v>
      </c>
      <c r="F382">
        <v>5.5128000000000004</v>
      </c>
      <c r="G382">
        <v>44763</v>
      </c>
      <c r="H382">
        <v>44743</v>
      </c>
      <c r="I382">
        <v>9600000.9456000011</v>
      </c>
      <c r="J382" t="s">
        <v>193</v>
      </c>
      <c r="K382">
        <v>9600.0009456000025</v>
      </c>
    </row>
    <row r="383" spans="1:11" x14ac:dyDescent="0.2">
      <c r="A383" t="s">
        <v>184</v>
      </c>
      <c r="B383" t="s">
        <v>198</v>
      </c>
      <c r="C383" t="s">
        <v>191</v>
      </c>
      <c r="D383" t="s">
        <v>187</v>
      </c>
      <c r="E383">
        <v>885397</v>
      </c>
      <c r="F383">
        <v>6.2119</v>
      </c>
      <c r="G383">
        <v>44763</v>
      </c>
      <c r="H383">
        <v>44743</v>
      </c>
      <c r="I383">
        <v>5499997.6243000003</v>
      </c>
      <c r="J383" t="s">
        <v>193</v>
      </c>
      <c r="K383">
        <v>5499.9976243000001</v>
      </c>
    </row>
    <row r="384" spans="1:11" x14ac:dyDescent="0.2">
      <c r="A384" t="s">
        <v>184</v>
      </c>
      <c r="B384" t="s">
        <v>185</v>
      </c>
      <c r="C384" t="s">
        <v>236</v>
      </c>
      <c r="D384" t="s">
        <v>187</v>
      </c>
      <c r="E384">
        <v>979718</v>
      </c>
      <c r="F384">
        <v>6.8387000000000002</v>
      </c>
      <c r="G384">
        <v>44763</v>
      </c>
      <c r="H384">
        <v>44743</v>
      </c>
      <c r="I384">
        <v>6699997.4866000004</v>
      </c>
      <c r="J384" t="s">
        <v>215</v>
      </c>
      <c r="K384">
        <v>7369.9972352600016</v>
      </c>
    </row>
    <row r="385" spans="1:11" x14ac:dyDescent="0.2">
      <c r="A385" t="s">
        <v>184</v>
      </c>
      <c r="B385" t="s">
        <v>185</v>
      </c>
      <c r="C385" t="s">
        <v>114</v>
      </c>
      <c r="D385" t="s">
        <v>190</v>
      </c>
      <c r="E385">
        <v>59763</v>
      </c>
      <c r="F385">
        <v>15.0594</v>
      </c>
      <c r="G385">
        <v>44763</v>
      </c>
      <c r="H385">
        <v>44743</v>
      </c>
      <c r="I385">
        <v>899994.92220000003</v>
      </c>
      <c r="J385" t="s">
        <v>215</v>
      </c>
      <c r="K385">
        <v>989.99441442000011</v>
      </c>
    </row>
    <row r="386" spans="1:11" x14ac:dyDescent="0.2">
      <c r="A386" t="s">
        <v>184</v>
      </c>
      <c r="B386" t="s">
        <v>185</v>
      </c>
      <c r="C386" t="s">
        <v>246</v>
      </c>
      <c r="D386" t="s">
        <v>187</v>
      </c>
      <c r="E386">
        <v>10279</v>
      </c>
      <c r="F386">
        <v>136.19640000000001</v>
      </c>
      <c r="G386">
        <v>44763</v>
      </c>
      <c r="H386">
        <v>44743</v>
      </c>
      <c r="I386">
        <v>1399962.7956000001</v>
      </c>
      <c r="J386" t="s">
        <v>204</v>
      </c>
      <c r="K386">
        <v>1259.9665160400002</v>
      </c>
    </row>
    <row r="387" spans="1:11" x14ac:dyDescent="0.2">
      <c r="A387" t="s">
        <v>184</v>
      </c>
      <c r="B387" t="s">
        <v>198</v>
      </c>
      <c r="C387" t="s">
        <v>245</v>
      </c>
      <c r="D387" t="s">
        <v>190</v>
      </c>
      <c r="E387">
        <v>12498</v>
      </c>
      <c r="F387">
        <v>56.010599999999997</v>
      </c>
      <c r="G387">
        <v>44763</v>
      </c>
      <c r="H387">
        <v>44743</v>
      </c>
      <c r="I387">
        <v>700020.47879999992</v>
      </c>
      <c r="J387" t="s">
        <v>188</v>
      </c>
      <c r="K387">
        <v>630.0184309199999</v>
      </c>
    </row>
    <row r="388" spans="1:11" x14ac:dyDescent="0.2">
      <c r="A388" t="s">
        <v>184</v>
      </c>
      <c r="B388" t="s">
        <v>185</v>
      </c>
      <c r="C388" t="s">
        <v>219</v>
      </c>
      <c r="D388" t="s">
        <v>192</v>
      </c>
      <c r="E388">
        <v>21847</v>
      </c>
      <c r="F388">
        <v>54.928699999999999</v>
      </c>
      <c r="G388">
        <v>44763</v>
      </c>
      <c r="H388">
        <v>44743</v>
      </c>
      <c r="I388">
        <v>1200027.3089000001</v>
      </c>
      <c r="J388" t="s">
        <v>188</v>
      </c>
      <c r="K388">
        <v>1080.0245780100001</v>
      </c>
    </row>
    <row r="389" spans="1:11" x14ac:dyDescent="0.2">
      <c r="A389" t="s">
        <v>184</v>
      </c>
      <c r="B389" t="s">
        <v>198</v>
      </c>
      <c r="C389" t="s">
        <v>228</v>
      </c>
      <c r="D389" t="s">
        <v>200</v>
      </c>
      <c r="E389">
        <v>223862</v>
      </c>
      <c r="F389">
        <v>28.588999999999999</v>
      </c>
      <c r="G389">
        <v>44763</v>
      </c>
      <c r="H389">
        <v>44743</v>
      </c>
      <c r="I389">
        <v>6399990.7179999994</v>
      </c>
      <c r="J389" t="s">
        <v>204</v>
      </c>
      <c r="K389">
        <v>5759.9916462000001</v>
      </c>
    </row>
    <row r="390" spans="1:11" x14ac:dyDescent="0.2">
      <c r="A390" t="s">
        <v>184</v>
      </c>
      <c r="B390" t="s">
        <v>185</v>
      </c>
      <c r="C390" t="s">
        <v>210</v>
      </c>
      <c r="D390" t="s">
        <v>190</v>
      </c>
      <c r="E390">
        <v>269924</v>
      </c>
      <c r="F390">
        <v>31.119900000000001</v>
      </c>
      <c r="G390">
        <v>44763</v>
      </c>
      <c r="H390">
        <v>44743</v>
      </c>
      <c r="I390">
        <v>8400007.8876000009</v>
      </c>
      <c r="J390" t="s">
        <v>204</v>
      </c>
      <c r="K390">
        <v>7560.0070988400012</v>
      </c>
    </row>
    <row r="391" spans="1:11" x14ac:dyDescent="0.2">
      <c r="A391" t="s">
        <v>184</v>
      </c>
      <c r="B391" t="s">
        <v>185</v>
      </c>
      <c r="C391" t="s">
        <v>194</v>
      </c>
      <c r="D391" t="s">
        <v>190</v>
      </c>
      <c r="E391">
        <v>183613</v>
      </c>
      <c r="F391">
        <v>48.471400000000003</v>
      </c>
      <c r="G391">
        <v>44764</v>
      </c>
      <c r="H391">
        <v>44743</v>
      </c>
      <c r="I391">
        <v>8899979.1682000011</v>
      </c>
      <c r="J391" t="s">
        <v>188</v>
      </c>
      <c r="K391">
        <v>8009.9812513800016</v>
      </c>
    </row>
    <row r="392" spans="1:11" x14ac:dyDescent="0.2">
      <c r="A392" t="s">
        <v>184</v>
      </c>
      <c r="B392" t="s">
        <v>185</v>
      </c>
      <c r="C392" t="s">
        <v>195</v>
      </c>
      <c r="D392" t="s">
        <v>187</v>
      </c>
      <c r="E392">
        <v>14649</v>
      </c>
      <c r="F392">
        <v>109.22020000000001</v>
      </c>
      <c r="G392">
        <v>44765</v>
      </c>
      <c r="H392">
        <v>44743</v>
      </c>
      <c r="I392">
        <v>1599966.7098000001</v>
      </c>
      <c r="J392" t="s">
        <v>196</v>
      </c>
      <c r="K392">
        <v>1759.9633807800003</v>
      </c>
    </row>
    <row r="393" spans="1:11" x14ac:dyDescent="0.2">
      <c r="A393" t="s">
        <v>184</v>
      </c>
      <c r="B393" t="s">
        <v>185</v>
      </c>
      <c r="C393" t="s">
        <v>219</v>
      </c>
      <c r="D393" t="s">
        <v>190</v>
      </c>
      <c r="E393">
        <v>119580</v>
      </c>
      <c r="F393">
        <v>51.848300000000002</v>
      </c>
      <c r="G393">
        <v>44765</v>
      </c>
      <c r="H393">
        <v>44743</v>
      </c>
      <c r="I393">
        <v>6200019.7140000006</v>
      </c>
      <c r="J393" t="s">
        <v>188</v>
      </c>
      <c r="K393">
        <v>5580.0177426000009</v>
      </c>
    </row>
    <row r="394" spans="1:11" x14ac:dyDescent="0.2">
      <c r="A394" t="s">
        <v>184</v>
      </c>
      <c r="B394" t="s">
        <v>198</v>
      </c>
      <c r="C394" t="s">
        <v>216</v>
      </c>
      <c r="D394" t="s">
        <v>190</v>
      </c>
      <c r="E394">
        <v>258305</v>
      </c>
      <c r="F394">
        <v>18.582699999999999</v>
      </c>
      <c r="G394">
        <v>44766</v>
      </c>
      <c r="H394">
        <v>44743</v>
      </c>
      <c r="I394">
        <v>4800004.3234999999</v>
      </c>
      <c r="J394" t="s">
        <v>215</v>
      </c>
      <c r="K394">
        <v>5280.00475585</v>
      </c>
    </row>
    <row r="395" spans="1:11" x14ac:dyDescent="0.2">
      <c r="A395" t="s">
        <v>184</v>
      </c>
      <c r="B395" t="s">
        <v>198</v>
      </c>
      <c r="C395" t="s">
        <v>228</v>
      </c>
      <c r="D395" t="s">
        <v>190</v>
      </c>
      <c r="E395">
        <v>167144</v>
      </c>
      <c r="F395">
        <v>32.307499999999997</v>
      </c>
      <c r="G395">
        <v>44770</v>
      </c>
      <c r="H395">
        <v>44743</v>
      </c>
      <c r="I395">
        <v>5400004.7799999993</v>
      </c>
      <c r="J395" t="s">
        <v>204</v>
      </c>
      <c r="K395">
        <v>4860.0043019999994</v>
      </c>
    </row>
    <row r="396" spans="1:11" x14ac:dyDescent="0.2">
      <c r="A396" t="s">
        <v>184</v>
      </c>
      <c r="B396" t="s">
        <v>198</v>
      </c>
      <c r="C396" t="s">
        <v>218</v>
      </c>
      <c r="D396" t="s">
        <v>190</v>
      </c>
      <c r="E396">
        <v>72227</v>
      </c>
      <c r="F396">
        <v>63.688299999999998</v>
      </c>
      <c r="G396">
        <v>44770</v>
      </c>
      <c r="H396">
        <v>44743</v>
      </c>
      <c r="I396">
        <v>4600014.8440999994</v>
      </c>
      <c r="J396" t="s">
        <v>204</v>
      </c>
      <c r="K396">
        <v>4140.0133596899996</v>
      </c>
    </row>
    <row r="397" spans="1:11" x14ac:dyDescent="0.2">
      <c r="A397" t="s">
        <v>184</v>
      </c>
      <c r="B397" t="s">
        <v>185</v>
      </c>
      <c r="C397" t="s">
        <v>222</v>
      </c>
      <c r="D397" t="s">
        <v>190</v>
      </c>
      <c r="E397">
        <v>229050</v>
      </c>
      <c r="F397">
        <v>15.2805</v>
      </c>
      <c r="G397">
        <v>44770</v>
      </c>
      <c r="H397">
        <v>44743</v>
      </c>
      <c r="I397">
        <v>3499998.5249999999</v>
      </c>
      <c r="J397" t="s">
        <v>193</v>
      </c>
      <c r="K397">
        <v>3499.998525</v>
      </c>
    </row>
    <row r="398" spans="1:11" x14ac:dyDescent="0.2">
      <c r="A398" t="s">
        <v>184</v>
      </c>
      <c r="B398" t="s">
        <v>185</v>
      </c>
      <c r="C398" t="s">
        <v>189</v>
      </c>
      <c r="D398" t="s">
        <v>190</v>
      </c>
      <c r="E398">
        <v>242676</v>
      </c>
      <c r="F398">
        <v>27.1968</v>
      </c>
      <c r="G398">
        <v>44770</v>
      </c>
      <c r="H398">
        <v>44743</v>
      </c>
      <c r="I398">
        <v>6600010.6367999995</v>
      </c>
      <c r="J398" t="s">
        <v>188</v>
      </c>
      <c r="K398">
        <v>5940.0095731199999</v>
      </c>
    </row>
    <row r="399" spans="1:11" x14ac:dyDescent="0.2">
      <c r="A399" t="s">
        <v>184</v>
      </c>
      <c r="B399" t="s">
        <v>198</v>
      </c>
      <c r="C399" t="s">
        <v>205</v>
      </c>
      <c r="D399" t="s">
        <v>190</v>
      </c>
      <c r="E399">
        <v>179729</v>
      </c>
      <c r="F399">
        <v>20.030200000000001</v>
      </c>
      <c r="G399">
        <v>44770</v>
      </c>
      <c r="H399">
        <v>44743</v>
      </c>
      <c r="I399">
        <v>3600007.8158</v>
      </c>
      <c r="J399" t="s">
        <v>193</v>
      </c>
      <c r="K399">
        <v>3600.0078158000001</v>
      </c>
    </row>
    <row r="400" spans="1:11" x14ac:dyDescent="0.2">
      <c r="A400" t="s">
        <v>184</v>
      </c>
      <c r="B400" t="s">
        <v>185</v>
      </c>
      <c r="C400" t="s">
        <v>233</v>
      </c>
      <c r="D400" t="s">
        <v>187</v>
      </c>
      <c r="E400">
        <v>54178</v>
      </c>
      <c r="F400">
        <v>92.288899999999998</v>
      </c>
      <c r="G400">
        <v>44770</v>
      </c>
      <c r="H400">
        <v>44743</v>
      </c>
      <c r="I400">
        <v>5000028.0241999999</v>
      </c>
      <c r="J400" t="s">
        <v>204</v>
      </c>
      <c r="K400">
        <v>4500.0252217799998</v>
      </c>
    </row>
    <row r="401" spans="1:11" x14ac:dyDescent="0.2">
      <c r="A401" t="s">
        <v>184</v>
      </c>
      <c r="B401" t="s">
        <v>185</v>
      </c>
      <c r="C401" t="s">
        <v>243</v>
      </c>
      <c r="D401" t="s">
        <v>190</v>
      </c>
      <c r="E401">
        <v>1452599</v>
      </c>
      <c r="F401">
        <v>6.54</v>
      </c>
      <c r="G401">
        <v>44770</v>
      </c>
      <c r="H401">
        <v>44743</v>
      </c>
      <c r="I401">
        <v>9499997.4600000009</v>
      </c>
      <c r="J401" t="s">
        <v>215</v>
      </c>
      <c r="K401">
        <v>10449.997206</v>
      </c>
    </row>
    <row r="402" spans="1:11" x14ac:dyDescent="0.2">
      <c r="A402" t="s">
        <v>184</v>
      </c>
      <c r="B402" t="s">
        <v>198</v>
      </c>
      <c r="C402" t="s">
        <v>208</v>
      </c>
      <c r="D402" t="s">
        <v>192</v>
      </c>
      <c r="E402">
        <v>104440</v>
      </c>
      <c r="F402">
        <v>62.236499999999999</v>
      </c>
      <c r="G402">
        <v>44770</v>
      </c>
      <c r="H402">
        <v>44743</v>
      </c>
      <c r="I402">
        <v>6499980.0599999996</v>
      </c>
      <c r="J402" t="s">
        <v>188</v>
      </c>
      <c r="K402">
        <v>5849.9820540000001</v>
      </c>
    </row>
    <row r="403" spans="1:11" x14ac:dyDescent="0.2">
      <c r="A403" t="s">
        <v>184</v>
      </c>
      <c r="B403" t="s">
        <v>198</v>
      </c>
      <c r="C403" t="s">
        <v>223</v>
      </c>
      <c r="D403" t="s">
        <v>192</v>
      </c>
      <c r="E403">
        <v>77069</v>
      </c>
      <c r="F403">
        <v>89.529899999999998</v>
      </c>
      <c r="G403">
        <v>44770</v>
      </c>
      <c r="H403">
        <v>44743</v>
      </c>
      <c r="I403">
        <v>6899979.8630999997</v>
      </c>
      <c r="J403" t="s">
        <v>204</v>
      </c>
      <c r="K403">
        <v>6209.9818767899997</v>
      </c>
    </row>
    <row r="404" spans="1:11" x14ac:dyDescent="0.2">
      <c r="A404" t="s">
        <v>184</v>
      </c>
      <c r="B404" t="s">
        <v>198</v>
      </c>
      <c r="C404" t="s">
        <v>197</v>
      </c>
      <c r="D404" t="s">
        <v>200</v>
      </c>
      <c r="E404">
        <v>51191</v>
      </c>
      <c r="F404">
        <v>171.90389999999999</v>
      </c>
      <c r="G404">
        <v>44771</v>
      </c>
      <c r="H404">
        <v>44743</v>
      </c>
      <c r="I404">
        <v>8799932.5449000001</v>
      </c>
      <c r="J404" t="s">
        <v>188</v>
      </c>
      <c r="K404">
        <v>7919.9392904100005</v>
      </c>
    </row>
    <row r="405" spans="1:11" x14ac:dyDescent="0.2">
      <c r="A405" t="s">
        <v>184</v>
      </c>
      <c r="B405" t="s">
        <v>185</v>
      </c>
      <c r="C405" t="s">
        <v>226</v>
      </c>
      <c r="D405" t="s">
        <v>192</v>
      </c>
      <c r="E405">
        <v>111960</v>
      </c>
      <c r="F405">
        <v>55.376899999999999</v>
      </c>
      <c r="G405">
        <v>44771</v>
      </c>
      <c r="H405">
        <v>44743</v>
      </c>
      <c r="I405">
        <v>6199997.7239999995</v>
      </c>
      <c r="J405" t="s">
        <v>188</v>
      </c>
      <c r="K405">
        <v>5579.9979515999994</v>
      </c>
    </row>
    <row r="406" spans="1:11" x14ac:dyDescent="0.2">
      <c r="A406" t="s">
        <v>184</v>
      </c>
      <c r="B406" t="s">
        <v>198</v>
      </c>
      <c r="C406" t="s">
        <v>210</v>
      </c>
      <c r="D406" t="s">
        <v>192</v>
      </c>
      <c r="E406">
        <v>341506</v>
      </c>
      <c r="F406">
        <v>28.696400000000001</v>
      </c>
      <c r="G406">
        <v>44771</v>
      </c>
      <c r="H406">
        <v>44743</v>
      </c>
      <c r="I406">
        <v>9799992.7784000002</v>
      </c>
      <c r="J406" t="s">
        <v>204</v>
      </c>
      <c r="K406">
        <v>8819.9935005600018</v>
      </c>
    </row>
    <row r="407" spans="1:11" x14ac:dyDescent="0.2">
      <c r="A407" t="s">
        <v>184</v>
      </c>
      <c r="B407" t="s">
        <v>185</v>
      </c>
      <c r="C407" t="s">
        <v>189</v>
      </c>
      <c r="D407" t="s">
        <v>192</v>
      </c>
      <c r="E407">
        <v>24609</v>
      </c>
      <c r="F407">
        <v>28.444500000000001</v>
      </c>
      <c r="G407">
        <v>44771</v>
      </c>
      <c r="H407">
        <v>44743</v>
      </c>
      <c r="I407">
        <v>699990.70050000004</v>
      </c>
      <c r="J407" t="s">
        <v>188</v>
      </c>
      <c r="K407">
        <v>629.99163045000012</v>
      </c>
    </row>
    <row r="408" spans="1:11" x14ac:dyDescent="0.2">
      <c r="A408" t="s">
        <v>184</v>
      </c>
      <c r="B408" t="s">
        <v>185</v>
      </c>
      <c r="C408" t="s">
        <v>197</v>
      </c>
      <c r="D408" t="s">
        <v>190</v>
      </c>
      <c r="E408">
        <v>38198</v>
      </c>
      <c r="F408">
        <v>170.1678</v>
      </c>
      <c r="G408">
        <v>44771</v>
      </c>
      <c r="H408">
        <v>44743</v>
      </c>
      <c r="I408">
        <v>6500069.6244000001</v>
      </c>
      <c r="J408" t="s">
        <v>188</v>
      </c>
      <c r="K408">
        <v>5850.0626619599998</v>
      </c>
    </row>
    <row r="409" spans="1:11" x14ac:dyDescent="0.2">
      <c r="A409" t="s">
        <v>184</v>
      </c>
      <c r="B409" t="s">
        <v>185</v>
      </c>
      <c r="C409" t="s">
        <v>232</v>
      </c>
      <c r="D409" t="s">
        <v>190</v>
      </c>
      <c r="E409">
        <v>118975</v>
      </c>
      <c r="F409">
        <v>26.8964</v>
      </c>
      <c r="G409">
        <v>44772</v>
      </c>
      <c r="H409">
        <v>44743</v>
      </c>
      <c r="I409">
        <v>3199999.19</v>
      </c>
      <c r="J409" t="s">
        <v>204</v>
      </c>
      <c r="K409">
        <v>2879.9992710000001</v>
      </c>
    </row>
    <row r="410" spans="1:11" x14ac:dyDescent="0.2">
      <c r="A410" t="s">
        <v>184</v>
      </c>
      <c r="B410" t="s">
        <v>198</v>
      </c>
      <c r="C410" t="s">
        <v>238</v>
      </c>
      <c r="D410" t="s">
        <v>190</v>
      </c>
      <c r="E410">
        <v>34207</v>
      </c>
      <c r="F410">
        <v>242.63800000000001</v>
      </c>
      <c r="G410">
        <v>44772</v>
      </c>
      <c r="H410">
        <v>44743</v>
      </c>
      <c r="I410">
        <v>8299918.0660000006</v>
      </c>
      <c r="J410" t="s">
        <v>204</v>
      </c>
      <c r="K410">
        <v>7469.9262594000011</v>
      </c>
    </row>
    <row r="411" spans="1:11" x14ac:dyDescent="0.2">
      <c r="A411" t="s">
        <v>184</v>
      </c>
      <c r="B411" t="s">
        <v>185</v>
      </c>
      <c r="C411" t="s">
        <v>234</v>
      </c>
      <c r="D411" t="s">
        <v>190</v>
      </c>
      <c r="E411">
        <v>42732</v>
      </c>
      <c r="F411">
        <v>95.947000000000003</v>
      </c>
      <c r="G411">
        <v>44772</v>
      </c>
      <c r="H411">
        <v>44743</v>
      </c>
      <c r="I411">
        <v>4100007.2039999999</v>
      </c>
      <c r="J411" t="s">
        <v>204</v>
      </c>
      <c r="K411">
        <v>3690.0064835999997</v>
      </c>
    </row>
    <row r="412" spans="1:11" x14ac:dyDescent="0.2">
      <c r="A412" t="s">
        <v>184</v>
      </c>
      <c r="B412" t="s">
        <v>198</v>
      </c>
      <c r="C412" t="s">
        <v>221</v>
      </c>
      <c r="D412" t="s">
        <v>192</v>
      </c>
      <c r="E412">
        <v>18865</v>
      </c>
      <c r="F412">
        <v>37.106699999999996</v>
      </c>
      <c r="G412">
        <v>44772</v>
      </c>
      <c r="H412">
        <v>44743</v>
      </c>
      <c r="I412">
        <v>700017.89549999998</v>
      </c>
      <c r="J412" t="s">
        <v>207</v>
      </c>
      <c r="K412">
        <v>630.01610595</v>
      </c>
    </row>
    <row r="413" spans="1:11" x14ac:dyDescent="0.2">
      <c r="A413" t="s">
        <v>184</v>
      </c>
      <c r="B413" t="s">
        <v>185</v>
      </c>
      <c r="C413" t="s">
        <v>226</v>
      </c>
      <c r="D413" t="s">
        <v>190</v>
      </c>
      <c r="E413">
        <v>75277</v>
      </c>
      <c r="F413">
        <v>54.465299999999999</v>
      </c>
      <c r="G413">
        <v>44773</v>
      </c>
      <c r="H413">
        <v>44743</v>
      </c>
      <c r="I413">
        <v>4099984.3881000001</v>
      </c>
      <c r="J413" t="s">
        <v>188</v>
      </c>
      <c r="K413">
        <v>3689.98594929</v>
      </c>
    </row>
    <row r="414" spans="1:11" x14ac:dyDescent="0.2">
      <c r="A414" t="s">
        <v>184</v>
      </c>
      <c r="B414" t="s">
        <v>185</v>
      </c>
      <c r="C414" t="s">
        <v>213</v>
      </c>
      <c r="D414" t="s">
        <v>192</v>
      </c>
      <c r="E414">
        <v>27093</v>
      </c>
      <c r="F414">
        <v>70.130099999999999</v>
      </c>
      <c r="G414">
        <v>44773</v>
      </c>
      <c r="H414">
        <v>44743</v>
      </c>
      <c r="I414">
        <v>1900034.7993000001</v>
      </c>
      <c r="J414" t="s">
        <v>188</v>
      </c>
      <c r="K414">
        <v>1710.0313193700001</v>
      </c>
    </row>
    <row r="415" spans="1:11" x14ac:dyDescent="0.2">
      <c r="A415" t="s">
        <v>184</v>
      </c>
      <c r="B415" t="s">
        <v>198</v>
      </c>
      <c r="C415" t="s">
        <v>231</v>
      </c>
      <c r="D415" t="s">
        <v>212</v>
      </c>
      <c r="E415">
        <v>279310</v>
      </c>
      <c r="F415">
        <v>21.1235</v>
      </c>
      <c r="G415">
        <v>44773</v>
      </c>
      <c r="H415">
        <v>44743</v>
      </c>
      <c r="I415">
        <v>5900004.7850000001</v>
      </c>
      <c r="J415" t="s">
        <v>188</v>
      </c>
      <c r="K415">
        <v>5310.0043065</v>
      </c>
    </row>
    <row r="416" spans="1:11" x14ac:dyDescent="0.2">
      <c r="A416" t="s">
        <v>184</v>
      </c>
      <c r="B416" t="s">
        <v>185</v>
      </c>
      <c r="C416" t="s">
        <v>205</v>
      </c>
      <c r="D416" t="s">
        <v>187</v>
      </c>
      <c r="E416">
        <v>77441</v>
      </c>
      <c r="F416">
        <v>19.369700000000002</v>
      </c>
      <c r="G416">
        <v>44773</v>
      </c>
      <c r="H416">
        <v>44743</v>
      </c>
      <c r="I416">
        <v>1500008.9377000001</v>
      </c>
      <c r="J416" t="s">
        <v>193</v>
      </c>
      <c r="K416">
        <v>1500.0089377000002</v>
      </c>
    </row>
    <row r="417" spans="1:11" x14ac:dyDescent="0.2">
      <c r="A417" t="s">
        <v>184</v>
      </c>
      <c r="B417" t="s">
        <v>185</v>
      </c>
      <c r="C417" t="s">
        <v>202</v>
      </c>
      <c r="D417" t="s">
        <v>212</v>
      </c>
      <c r="E417">
        <v>1115195</v>
      </c>
      <c r="F417">
        <v>3.9455</v>
      </c>
      <c r="G417">
        <v>44774</v>
      </c>
      <c r="H417">
        <v>44774</v>
      </c>
      <c r="I417">
        <v>4400001.8724999996</v>
      </c>
      <c r="J417" t="s">
        <v>193</v>
      </c>
      <c r="K417">
        <v>4400.0018725</v>
      </c>
    </row>
    <row r="418" spans="1:11" x14ac:dyDescent="0.2">
      <c r="A418" t="s">
        <v>184</v>
      </c>
      <c r="B418" t="s">
        <v>198</v>
      </c>
      <c r="C418" t="s">
        <v>208</v>
      </c>
      <c r="D418" t="s">
        <v>190</v>
      </c>
      <c r="E418">
        <v>83788</v>
      </c>
      <c r="F418">
        <v>59.674700000000001</v>
      </c>
      <c r="G418">
        <v>44777</v>
      </c>
      <c r="H418">
        <v>44774</v>
      </c>
      <c r="I418">
        <v>5000023.7636000002</v>
      </c>
      <c r="J418" t="s">
        <v>188</v>
      </c>
      <c r="K418">
        <v>4500.02138724</v>
      </c>
    </row>
    <row r="419" spans="1:11" x14ac:dyDescent="0.2">
      <c r="A419" t="s">
        <v>184</v>
      </c>
      <c r="B419" t="s">
        <v>185</v>
      </c>
      <c r="C419" t="s">
        <v>223</v>
      </c>
      <c r="D419" t="s">
        <v>200</v>
      </c>
      <c r="E419">
        <v>96035</v>
      </c>
      <c r="F419">
        <v>83.303200000000004</v>
      </c>
      <c r="G419">
        <v>44777</v>
      </c>
      <c r="H419">
        <v>44774</v>
      </c>
      <c r="I419">
        <v>8000022.8119999999</v>
      </c>
      <c r="J419" t="s">
        <v>204</v>
      </c>
      <c r="K419">
        <v>7200.0205308000004</v>
      </c>
    </row>
    <row r="420" spans="1:11" x14ac:dyDescent="0.2">
      <c r="A420" t="s">
        <v>184</v>
      </c>
      <c r="B420" t="s">
        <v>185</v>
      </c>
      <c r="C420" t="s">
        <v>227</v>
      </c>
      <c r="D420" t="s">
        <v>187</v>
      </c>
      <c r="E420">
        <v>56966</v>
      </c>
      <c r="F420">
        <v>143.9451</v>
      </c>
      <c r="G420">
        <v>44777</v>
      </c>
      <c r="H420">
        <v>44774</v>
      </c>
      <c r="I420">
        <v>8199976.5665999996</v>
      </c>
      <c r="J420" t="s">
        <v>204</v>
      </c>
      <c r="K420">
        <v>7379.9789099400004</v>
      </c>
    </row>
    <row r="421" spans="1:11" x14ac:dyDescent="0.2">
      <c r="A421" t="s">
        <v>184</v>
      </c>
      <c r="B421" t="s">
        <v>198</v>
      </c>
      <c r="C421" t="s">
        <v>228</v>
      </c>
      <c r="D421" t="s">
        <v>187</v>
      </c>
      <c r="E421">
        <v>307891</v>
      </c>
      <c r="F421">
        <v>29.231100000000001</v>
      </c>
      <c r="G421">
        <v>44777</v>
      </c>
      <c r="H421">
        <v>44774</v>
      </c>
      <c r="I421">
        <v>8999992.6101000011</v>
      </c>
      <c r="J421" t="s">
        <v>204</v>
      </c>
      <c r="K421">
        <v>8099.9933490900012</v>
      </c>
    </row>
    <row r="422" spans="1:11" x14ac:dyDescent="0.2">
      <c r="A422" t="s">
        <v>184</v>
      </c>
      <c r="B422" t="s">
        <v>198</v>
      </c>
      <c r="C422" t="s">
        <v>114</v>
      </c>
      <c r="D422" t="s">
        <v>200</v>
      </c>
      <c r="E422">
        <v>428032</v>
      </c>
      <c r="F422">
        <v>13.5504</v>
      </c>
      <c r="G422">
        <v>44777</v>
      </c>
      <c r="H422">
        <v>44774</v>
      </c>
      <c r="I422">
        <v>5800004.8127999995</v>
      </c>
      <c r="J422" t="s">
        <v>215</v>
      </c>
      <c r="K422">
        <v>6380.0052940799997</v>
      </c>
    </row>
    <row r="423" spans="1:11" x14ac:dyDescent="0.2">
      <c r="A423" t="s">
        <v>184</v>
      </c>
      <c r="B423" t="s">
        <v>185</v>
      </c>
      <c r="C423" t="s">
        <v>230</v>
      </c>
      <c r="D423" t="s">
        <v>200</v>
      </c>
      <c r="E423">
        <v>20420</v>
      </c>
      <c r="F423">
        <v>112.63200000000001</v>
      </c>
      <c r="G423">
        <v>44777</v>
      </c>
      <c r="H423">
        <v>44774</v>
      </c>
      <c r="I423">
        <v>2299945.44</v>
      </c>
      <c r="J423" t="s">
        <v>188</v>
      </c>
      <c r="K423">
        <v>2069.9508960000003</v>
      </c>
    </row>
    <row r="424" spans="1:11" x14ac:dyDescent="0.2">
      <c r="A424" t="s">
        <v>184</v>
      </c>
      <c r="B424" t="s">
        <v>185</v>
      </c>
      <c r="C424" t="s">
        <v>239</v>
      </c>
      <c r="D424" t="s">
        <v>192</v>
      </c>
      <c r="E424">
        <v>122153</v>
      </c>
      <c r="F424">
        <v>17.191600000000001</v>
      </c>
      <c r="G424">
        <v>44777</v>
      </c>
      <c r="H424">
        <v>44774</v>
      </c>
      <c r="I424">
        <v>2100005.5148</v>
      </c>
      <c r="J424" t="s">
        <v>188</v>
      </c>
      <c r="K424">
        <v>1890.0049633200001</v>
      </c>
    </row>
    <row r="425" spans="1:11" x14ac:dyDescent="0.2">
      <c r="A425" t="s">
        <v>184</v>
      </c>
      <c r="B425" t="s">
        <v>198</v>
      </c>
      <c r="C425" t="s">
        <v>211</v>
      </c>
      <c r="D425" t="s">
        <v>190</v>
      </c>
      <c r="E425">
        <v>96524</v>
      </c>
      <c r="F425">
        <v>12.4322</v>
      </c>
      <c r="G425">
        <v>44778</v>
      </c>
      <c r="H425">
        <v>44774</v>
      </c>
      <c r="I425">
        <v>1200005.6728000001</v>
      </c>
      <c r="J425" t="s">
        <v>207</v>
      </c>
      <c r="K425">
        <v>1080.0051055200001</v>
      </c>
    </row>
    <row r="426" spans="1:11" x14ac:dyDescent="0.2">
      <c r="A426" t="s">
        <v>184</v>
      </c>
      <c r="B426" t="s">
        <v>198</v>
      </c>
      <c r="C426" t="s">
        <v>229</v>
      </c>
      <c r="D426" t="s">
        <v>192</v>
      </c>
      <c r="E426">
        <v>95032</v>
      </c>
      <c r="F426">
        <v>103.12350000000001</v>
      </c>
      <c r="G426">
        <v>44778</v>
      </c>
      <c r="H426">
        <v>44774</v>
      </c>
      <c r="I426">
        <v>9800032.4520000014</v>
      </c>
      <c r="J426" t="s">
        <v>188</v>
      </c>
      <c r="K426">
        <v>8820.0292068000017</v>
      </c>
    </row>
    <row r="427" spans="1:11" x14ac:dyDescent="0.2">
      <c r="A427" t="s">
        <v>184</v>
      </c>
      <c r="B427" t="s">
        <v>185</v>
      </c>
      <c r="C427" t="s">
        <v>223</v>
      </c>
      <c r="D427" t="s">
        <v>187</v>
      </c>
      <c r="E427">
        <v>36780</v>
      </c>
      <c r="F427">
        <v>92.441999999999993</v>
      </c>
      <c r="G427">
        <v>44779</v>
      </c>
      <c r="H427">
        <v>44774</v>
      </c>
      <c r="I427">
        <v>3400016.76</v>
      </c>
      <c r="J427" t="s">
        <v>204</v>
      </c>
      <c r="K427">
        <v>3060.0150839999997</v>
      </c>
    </row>
    <row r="428" spans="1:11" x14ac:dyDescent="0.2">
      <c r="A428" t="s">
        <v>184</v>
      </c>
      <c r="B428" t="s">
        <v>185</v>
      </c>
      <c r="C428" t="s">
        <v>236</v>
      </c>
      <c r="D428" t="s">
        <v>190</v>
      </c>
      <c r="E428">
        <v>541036</v>
      </c>
      <c r="F428">
        <v>6.6539000000000001</v>
      </c>
      <c r="G428">
        <v>44779</v>
      </c>
      <c r="H428">
        <v>44774</v>
      </c>
      <c r="I428">
        <v>3599999.4404000002</v>
      </c>
      <c r="J428" t="s">
        <v>215</v>
      </c>
      <c r="K428">
        <v>3959.9993844400005</v>
      </c>
    </row>
    <row r="429" spans="1:11" x14ac:dyDescent="0.2">
      <c r="A429" t="s">
        <v>184</v>
      </c>
      <c r="B429" t="s">
        <v>185</v>
      </c>
      <c r="C429" t="s">
        <v>225</v>
      </c>
      <c r="D429" t="s">
        <v>200</v>
      </c>
      <c r="E429">
        <v>16775</v>
      </c>
      <c r="F429">
        <v>89.418899999999994</v>
      </c>
      <c r="G429">
        <v>44779</v>
      </c>
      <c r="H429">
        <v>44774</v>
      </c>
      <c r="I429">
        <v>1500002.0474999999</v>
      </c>
      <c r="J429" t="s">
        <v>188</v>
      </c>
      <c r="K429">
        <v>1350.0018427499999</v>
      </c>
    </row>
    <row r="430" spans="1:11" x14ac:dyDescent="0.2">
      <c r="A430" t="s">
        <v>184</v>
      </c>
      <c r="B430" t="s">
        <v>185</v>
      </c>
      <c r="C430" t="s">
        <v>202</v>
      </c>
      <c r="D430" t="s">
        <v>190</v>
      </c>
      <c r="E430">
        <v>1132047</v>
      </c>
      <c r="F430">
        <v>3.9750999999999999</v>
      </c>
      <c r="G430">
        <v>44780</v>
      </c>
      <c r="H430">
        <v>44774</v>
      </c>
      <c r="I430">
        <v>4500000.0296999998</v>
      </c>
      <c r="J430" t="s">
        <v>193</v>
      </c>
      <c r="K430">
        <v>4500.0000296999997</v>
      </c>
    </row>
    <row r="431" spans="1:11" x14ac:dyDescent="0.2">
      <c r="A431" t="s">
        <v>184</v>
      </c>
      <c r="B431" t="s">
        <v>185</v>
      </c>
      <c r="C431" t="s">
        <v>214</v>
      </c>
      <c r="D431" t="s">
        <v>190</v>
      </c>
      <c r="E431">
        <v>268044</v>
      </c>
      <c r="F431">
        <v>29.8459</v>
      </c>
      <c r="G431">
        <v>44780</v>
      </c>
      <c r="H431">
        <v>44774</v>
      </c>
      <c r="I431">
        <v>8000014.4195999997</v>
      </c>
      <c r="J431" t="s">
        <v>215</v>
      </c>
      <c r="K431">
        <v>8800.0158615599994</v>
      </c>
    </row>
    <row r="432" spans="1:11" x14ac:dyDescent="0.2">
      <c r="A432" t="s">
        <v>184</v>
      </c>
      <c r="B432" t="s">
        <v>185</v>
      </c>
      <c r="C432" t="s">
        <v>195</v>
      </c>
      <c r="D432" t="s">
        <v>187</v>
      </c>
      <c r="E432">
        <v>50623</v>
      </c>
      <c r="F432">
        <v>104.69499999999999</v>
      </c>
      <c r="G432">
        <v>44780</v>
      </c>
      <c r="H432">
        <v>44774</v>
      </c>
      <c r="I432">
        <v>5299974.9849999994</v>
      </c>
      <c r="J432" t="s">
        <v>196</v>
      </c>
      <c r="K432">
        <v>5829.9724834999997</v>
      </c>
    </row>
    <row r="433" spans="1:11" x14ac:dyDescent="0.2">
      <c r="A433" t="s">
        <v>184</v>
      </c>
      <c r="B433" t="s">
        <v>185</v>
      </c>
      <c r="C433" t="s">
        <v>112</v>
      </c>
      <c r="D433" t="s">
        <v>200</v>
      </c>
      <c r="E433">
        <v>151978</v>
      </c>
      <c r="F433">
        <v>42.769300000000001</v>
      </c>
      <c r="G433">
        <v>44781</v>
      </c>
      <c r="H433">
        <v>44774</v>
      </c>
      <c r="I433">
        <v>6499992.6754000001</v>
      </c>
      <c r="J433" t="s">
        <v>188</v>
      </c>
      <c r="K433">
        <v>5849.9934078600008</v>
      </c>
    </row>
    <row r="434" spans="1:11" x14ac:dyDescent="0.2">
      <c r="A434" t="s">
        <v>184</v>
      </c>
      <c r="B434" t="s">
        <v>198</v>
      </c>
      <c r="C434" t="s">
        <v>244</v>
      </c>
      <c r="D434" t="s">
        <v>200</v>
      </c>
      <c r="E434">
        <v>348644</v>
      </c>
      <c r="F434">
        <v>27.822099999999999</v>
      </c>
      <c r="G434">
        <v>44784</v>
      </c>
      <c r="H434">
        <v>44774</v>
      </c>
      <c r="I434">
        <v>9700008.2324000001</v>
      </c>
      <c r="J434" t="s">
        <v>207</v>
      </c>
      <c r="K434">
        <v>8730.00740916</v>
      </c>
    </row>
    <row r="435" spans="1:11" x14ac:dyDescent="0.2">
      <c r="A435" t="s">
        <v>184</v>
      </c>
      <c r="B435" t="s">
        <v>198</v>
      </c>
      <c r="C435" t="s">
        <v>236</v>
      </c>
      <c r="D435" t="s">
        <v>192</v>
      </c>
      <c r="E435">
        <v>196571</v>
      </c>
      <c r="F435">
        <v>6.6134000000000004</v>
      </c>
      <c r="G435">
        <v>44784</v>
      </c>
      <c r="H435">
        <v>44774</v>
      </c>
      <c r="I435">
        <v>1300002.6514000001</v>
      </c>
      <c r="J435" t="s">
        <v>215</v>
      </c>
      <c r="K435">
        <v>1430.0029165400001</v>
      </c>
    </row>
    <row r="436" spans="1:11" x14ac:dyDescent="0.2">
      <c r="A436" t="s">
        <v>184</v>
      </c>
      <c r="B436" t="s">
        <v>185</v>
      </c>
      <c r="C436" t="s">
        <v>226</v>
      </c>
      <c r="D436" t="s">
        <v>187</v>
      </c>
      <c r="E436">
        <v>94903</v>
      </c>
      <c r="F436">
        <v>51.631599999999999</v>
      </c>
      <c r="G436">
        <v>44784</v>
      </c>
      <c r="H436">
        <v>44774</v>
      </c>
      <c r="I436">
        <v>4899993.7347999997</v>
      </c>
      <c r="J436" t="s">
        <v>188</v>
      </c>
      <c r="K436">
        <v>4409.9943613199994</v>
      </c>
    </row>
    <row r="437" spans="1:11" x14ac:dyDescent="0.2">
      <c r="A437" t="s">
        <v>184</v>
      </c>
      <c r="B437" t="s">
        <v>198</v>
      </c>
      <c r="C437" t="s">
        <v>238</v>
      </c>
      <c r="D437" t="s">
        <v>187</v>
      </c>
      <c r="E437">
        <v>20762</v>
      </c>
      <c r="F437">
        <v>226.37950000000001</v>
      </c>
      <c r="G437">
        <v>44784</v>
      </c>
      <c r="H437">
        <v>44774</v>
      </c>
      <c r="I437">
        <v>4700091.1790000005</v>
      </c>
      <c r="J437" t="s">
        <v>204</v>
      </c>
      <c r="K437">
        <v>4230.0820610999999</v>
      </c>
    </row>
    <row r="438" spans="1:11" x14ac:dyDescent="0.2">
      <c r="A438" t="s">
        <v>184</v>
      </c>
      <c r="B438" t="s">
        <v>185</v>
      </c>
      <c r="C438" t="s">
        <v>237</v>
      </c>
      <c r="D438" t="s">
        <v>200</v>
      </c>
      <c r="E438">
        <v>429590</v>
      </c>
      <c r="F438">
        <v>17.458500000000001</v>
      </c>
      <c r="G438">
        <v>44784</v>
      </c>
      <c r="H438">
        <v>44774</v>
      </c>
      <c r="I438">
        <v>7499997.0150000006</v>
      </c>
      <c r="J438" t="s">
        <v>204</v>
      </c>
      <c r="K438">
        <v>6749.9973135000009</v>
      </c>
    </row>
    <row r="439" spans="1:11" x14ac:dyDescent="0.2">
      <c r="A439" t="s">
        <v>184</v>
      </c>
      <c r="B439" t="s">
        <v>185</v>
      </c>
      <c r="C439" t="s">
        <v>199</v>
      </c>
      <c r="D439" t="s">
        <v>200</v>
      </c>
      <c r="E439">
        <v>1886856</v>
      </c>
      <c r="F439">
        <v>2.9679000000000002</v>
      </c>
      <c r="G439">
        <v>44784</v>
      </c>
      <c r="H439">
        <v>44774</v>
      </c>
      <c r="I439">
        <v>5599999.9224000005</v>
      </c>
      <c r="J439" t="s">
        <v>193</v>
      </c>
      <c r="K439">
        <v>5599.9999224000012</v>
      </c>
    </row>
    <row r="440" spans="1:11" x14ac:dyDescent="0.2">
      <c r="A440" t="s">
        <v>184</v>
      </c>
      <c r="B440" t="s">
        <v>198</v>
      </c>
      <c r="C440" t="s">
        <v>209</v>
      </c>
      <c r="D440" t="s">
        <v>190</v>
      </c>
      <c r="E440">
        <v>124221</v>
      </c>
      <c r="F440">
        <v>20.125399999999999</v>
      </c>
      <c r="G440">
        <v>44784</v>
      </c>
      <c r="H440">
        <v>44774</v>
      </c>
      <c r="I440">
        <v>2499997.3133999999</v>
      </c>
      <c r="J440" t="s">
        <v>188</v>
      </c>
      <c r="K440">
        <v>2249.9975820600002</v>
      </c>
    </row>
    <row r="441" spans="1:11" x14ac:dyDescent="0.2">
      <c r="A441" t="s">
        <v>184</v>
      </c>
      <c r="B441" t="s">
        <v>185</v>
      </c>
      <c r="C441" t="s">
        <v>191</v>
      </c>
      <c r="D441" t="s">
        <v>190</v>
      </c>
      <c r="E441">
        <v>184805</v>
      </c>
      <c r="F441">
        <v>5.4111000000000002</v>
      </c>
      <c r="G441">
        <v>44785</v>
      </c>
      <c r="H441">
        <v>44774</v>
      </c>
      <c r="I441">
        <v>999998.33550000004</v>
      </c>
      <c r="J441" t="s">
        <v>193</v>
      </c>
      <c r="K441">
        <v>999.99833550000005</v>
      </c>
    </row>
    <row r="442" spans="1:11" x14ac:dyDescent="0.2">
      <c r="A442" t="s">
        <v>184</v>
      </c>
      <c r="B442" t="s">
        <v>185</v>
      </c>
      <c r="C442" t="s">
        <v>235</v>
      </c>
      <c r="D442" t="s">
        <v>200</v>
      </c>
      <c r="E442">
        <v>308307</v>
      </c>
      <c r="F442">
        <v>14.920199999999999</v>
      </c>
      <c r="G442">
        <v>44785</v>
      </c>
      <c r="H442">
        <v>44774</v>
      </c>
      <c r="I442">
        <v>4600002.1014</v>
      </c>
      <c r="J442" t="s">
        <v>204</v>
      </c>
      <c r="K442">
        <v>4140.0018912600008</v>
      </c>
    </row>
    <row r="443" spans="1:11" x14ac:dyDescent="0.2">
      <c r="A443" t="s">
        <v>184</v>
      </c>
      <c r="B443" t="s">
        <v>185</v>
      </c>
      <c r="C443" t="s">
        <v>186</v>
      </c>
      <c r="D443" t="s">
        <v>190</v>
      </c>
      <c r="E443">
        <v>170509</v>
      </c>
      <c r="F443">
        <v>23.459199999999999</v>
      </c>
      <c r="G443">
        <v>44786</v>
      </c>
      <c r="H443">
        <v>44774</v>
      </c>
      <c r="I443">
        <v>4000004.7327999999</v>
      </c>
      <c r="J443" t="s">
        <v>188</v>
      </c>
      <c r="K443">
        <v>3600.0042595200002</v>
      </c>
    </row>
    <row r="444" spans="1:11" x14ac:dyDescent="0.2">
      <c r="A444" t="s">
        <v>184</v>
      </c>
      <c r="B444" t="s">
        <v>185</v>
      </c>
      <c r="C444" t="s">
        <v>244</v>
      </c>
      <c r="D444" t="s">
        <v>192</v>
      </c>
      <c r="E444">
        <v>356649</v>
      </c>
      <c r="F444">
        <v>26.917200000000001</v>
      </c>
      <c r="G444">
        <v>44786</v>
      </c>
      <c r="H444">
        <v>44774</v>
      </c>
      <c r="I444">
        <v>9599992.4627999999</v>
      </c>
      <c r="J444" t="s">
        <v>207</v>
      </c>
      <c r="K444">
        <v>8639.9932165200007</v>
      </c>
    </row>
    <row r="445" spans="1:11" x14ac:dyDescent="0.2">
      <c r="A445" t="s">
        <v>184</v>
      </c>
      <c r="B445" t="s">
        <v>185</v>
      </c>
      <c r="C445" t="s">
        <v>224</v>
      </c>
      <c r="D445" t="s">
        <v>192</v>
      </c>
      <c r="E445">
        <v>45990</v>
      </c>
      <c r="F445">
        <v>169.6027</v>
      </c>
      <c r="G445">
        <v>44786</v>
      </c>
      <c r="H445">
        <v>44774</v>
      </c>
      <c r="I445">
        <v>7800028.1729999995</v>
      </c>
      <c r="J445" t="s">
        <v>204</v>
      </c>
      <c r="K445">
        <v>7020.0253556999996</v>
      </c>
    </row>
    <row r="446" spans="1:11" x14ac:dyDescent="0.2">
      <c r="A446" t="s">
        <v>184</v>
      </c>
      <c r="B446" t="s">
        <v>198</v>
      </c>
      <c r="C446" t="s">
        <v>205</v>
      </c>
      <c r="D446" t="s">
        <v>187</v>
      </c>
      <c r="E446">
        <v>218631</v>
      </c>
      <c r="F446">
        <v>19.6678</v>
      </c>
      <c r="G446">
        <v>44786</v>
      </c>
      <c r="H446">
        <v>44774</v>
      </c>
      <c r="I446">
        <v>4299990.7818</v>
      </c>
      <c r="J446" t="s">
        <v>193</v>
      </c>
      <c r="K446">
        <v>4299.9907818000001</v>
      </c>
    </row>
    <row r="447" spans="1:11" x14ac:dyDescent="0.2">
      <c r="A447" t="s">
        <v>184</v>
      </c>
      <c r="B447" t="s">
        <v>185</v>
      </c>
      <c r="C447" t="s">
        <v>219</v>
      </c>
      <c r="D447" t="s">
        <v>187</v>
      </c>
      <c r="E447">
        <v>39919</v>
      </c>
      <c r="F447">
        <v>57.616799999999998</v>
      </c>
      <c r="G447">
        <v>44787</v>
      </c>
      <c r="H447">
        <v>44774</v>
      </c>
      <c r="I447">
        <v>2300005.0392</v>
      </c>
      <c r="J447" t="s">
        <v>188</v>
      </c>
      <c r="K447">
        <v>2070.0045352800003</v>
      </c>
    </row>
    <row r="448" spans="1:11" x14ac:dyDescent="0.2">
      <c r="A448" t="s">
        <v>184</v>
      </c>
      <c r="B448" t="s">
        <v>185</v>
      </c>
      <c r="C448" t="s">
        <v>237</v>
      </c>
      <c r="D448" t="s">
        <v>200</v>
      </c>
      <c r="E448">
        <v>114907</v>
      </c>
      <c r="F448">
        <v>15.6648</v>
      </c>
      <c r="G448">
        <v>44787</v>
      </c>
      <c r="H448">
        <v>44774</v>
      </c>
      <c r="I448">
        <v>1799995.1735999999</v>
      </c>
      <c r="J448" t="s">
        <v>204</v>
      </c>
      <c r="K448">
        <v>1619.99565624</v>
      </c>
    </row>
    <row r="449" spans="1:11" x14ac:dyDescent="0.2">
      <c r="A449" t="s">
        <v>184</v>
      </c>
      <c r="B449" t="s">
        <v>185</v>
      </c>
      <c r="C449" t="s">
        <v>240</v>
      </c>
      <c r="D449" t="s">
        <v>192</v>
      </c>
      <c r="E449">
        <v>1343972</v>
      </c>
      <c r="F449">
        <v>7.0686</v>
      </c>
      <c r="G449">
        <v>44787</v>
      </c>
      <c r="H449">
        <v>44774</v>
      </c>
      <c r="I449">
        <v>9500000.4791999999</v>
      </c>
      <c r="J449" t="s">
        <v>241</v>
      </c>
      <c r="K449">
        <v>10450.000527120001</v>
      </c>
    </row>
    <row r="450" spans="1:11" x14ac:dyDescent="0.2">
      <c r="A450" t="s">
        <v>184</v>
      </c>
      <c r="B450" t="s">
        <v>185</v>
      </c>
      <c r="C450" t="s">
        <v>197</v>
      </c>
      <c r="D450" t="s">
        <v>190</v>
      </c>
      <c r="E450">
        <v>44679</v>
      </c>
      <c r="F450">
        <v>172.34200000000001</v>
      </c>
      <c r="G450">
        <v>44787</v>
      </c>
      <c r="H450">
        <v>44774</v>
      </c>
      <c r="I450">
        <v>7700068.2180000003</v>
      </c>
      <c r="J450" t="s">
        <v>188</v>
      </c>
      <c r="K450">
        <v>6930.0613961999998</v>
      </c>
    </row>
    <row r="451" spans="1:11" x14ac:dyDescent="0.2">
      <c r="A451" t="s">
        <v>184</v>
      </c>
      <c r="B451" t="s">
        <v>198</v>
      </c>
      <c r="C451" t="s">
        <v>232</v>
      </c>
      <c r="D451" t="s">
        <v>187</v>
      </c>
      <c r="E451">
        <v>35119</v>
      </c>
      <c r="F451">
        <v>25.627099999999999</v>
      </c>
      <c r="G451">
        <v>44788</v>
      </c>
      <c r="H451">
        <v>44774</v>
      </c>
      <c r="I451">
        <v>899998.12489999994</v>
      </c>
      <c r="J451" t="s">
        <v>204</v>
      </c>
      <c r="K451">
        <v>809.99831241000004</v>
      </c>
    </row>
    <row r="452" spans="1:11" x14ac:dyDescent="0.2">
      <c r="A452" t="s">
        <v>184</v>
      </c>
      <c r="B452" t="s">
        <v>198</v>
      </c>
      <c r="C452" t="s">
        <v>211</v>
      </c>
      <c r="D452" t="s">
        <v>192</v>
      </c>
      <c r="E452">
        <v>532635</v>
      </c>
      <c r="F452">
        <v>13.8932</v>
      </c>
      <c r="G452">
        <v>44788</v>
      </c>
      <c r="H452">
        <v>44774</v>
      </c>
      <c r="I452">
        <v>7400004.5820000004</v>
      </c>
      <c r="J452" t="s">
        <v>207</v>
      </c>
      <c r="K452">
        <v>6660.0041238000013</v>
      </c>
    </row>
    <row r="453" spans="1:11" x14ac:dyDescent="0.2">
      <c r="A453" t="s">
        <v>184</v>
      </c>
      <c r="B453" t="s">
        <v>185</v>
      </c>
      <c r="C453" t="s">
        <v>233</v>
      </c>
      <c r="D453" t="s">
        <v>200</v>
      </c>
      <c r="E453">
        <v>72776</v>
      </c>
      <c r="F453">
        <v>92.063900000000004</v>
      </c>
      <c r="G453">
        <v>44791</v>
      </c>
      <c r="H453">
        <v>44774</v>
      </c>
      <c r="I453">
        <v>6700042.3864000002</v>
      </c>
      <c r="J453" t="s">
        <v>204</v>
      </c>
      <c r="K453">
        <v>6030.0381477600004</v>
      </c>
    </row>
    <row r="454" spans="1:11" x14ac:dyDescent="0.2">
      <c r="A454" t="s">
        <v>184</v>
      </c>
      <c r="B454" t="s">
        <v>198</v>
      </c>
      <c r="C454" t="s">
        <v>245</v>
      </c>
      <c r="D454" t="s">
        <v>212</v>
      </c>
      <c r="E454">
        <v>118091</v>
      </c>
      <c r="F454">
        <v>54.195700000000002</v>
      </c>
      <c r="G454">
        <v>44791</v>
      </c>
      <c r="H454">
        <v>44774</v>
      </c>
      <c r="I454">
        <v>6400024.4087000005</v>
      </c>
      <c r="J454" t="s">
        <v>188</v>
      </c>
      <c r="K454">
        <v>5760.0219678300009</v>
      </c>
    </row>
    <row r="455" spans="1:11" x14ac:dyDescent="0.2">
      <c r="A455" t="s">
        <v>184</v>
      </c>
      <c r="B455" t="s">
        <v>198</v>
      </c>
      <c r="C455" t="s">
        <v>189</v>
      </c>
      <c r="D455" t="s">
        <v>187</v>
      </c>
      <c r="E455">
        <v>111876</v>
      </c>
      <c r="F455">
        <v>32.1785</v>
      </c>
      <c r="G455">
        <v>44791</v>
      </c>
      <c r="H455">
        <v>44774</v>
      </c>
      <c r="I455">
        <v>3600001.8659999999</v>
      </c>
      <c r="J455" t="s">
        <v>188</v>
      </c>
      <c r="K455">
        <v>3240.0016794000003</v>
      </c>
    </row>
    <row r="456" spans="1:11" x14ac:dyDescent="0.2">
      <c r="A456" t="s">
        <v>184</v>
      </c>
      <c r="B456" t="s">
        <v>185</v>
      </c>
      <c r="C456" t="s">
        <v>197</v>
      </c>
      <c r="D456" t="s">
        <v>190</v>
      </c>
      <c r="E456">
        <v>49188</v>
      </c>
      <c r="F456">
        <v>168.74</v>
      </c>
      <c r="G456">
        <v>44791</v>
      </c>
      <c r="H456">
        <v>44774</v>
      </c>
      <c r="I456">
        <v>8299983.1200000001</v>
      </c>
      <c r="J456" t="s">
        <v>188</v>
      </c>
      <c r="K456">
        <v>7469.9848080000002</v>
      </c>
    </row>
    <row r="457" spans="1:11" x14ac:dyDescent="0.2">
      <c r="A457" t="s">
        <v>184</v>
      </c>
      <c r="B457" t="s">
        <v>198</v>
      </c>
      <c r="C457" t="s">
        <v>237</v>
      </c>
      <c r="D457" t="s">
        <v>190</v>
      </c>
      <c r="E457">
        <v>324868</v>
      </c>
      <c r="F457">
        <v>16.006499999999999</v>
      </c>
      <c r="G457">
        <v>44791</v>
      </c>
      <c r="H457">
        <v>44774</v>
      </c>
      <c r="I457">
        <v>5199999.642</v>
      </c>
      <c r="J457" t="s">
        <v>204</v>
      </c>
      <c r="K457">
        <v>4679.9996777999995</v>
      </c>
    </row>
    <row r="458" spans="1:11" x14ac:dyDescent="0.2">
      <c r="A458" t="s">
        <v>184</v>
      </c>
      <c r="B458" t="s">
        <v>198</v>
      </c>
      <c r="C458" t="s">
        <v>226</v>
      </c>
      <c r="D458" t="s">
        <v>192</v>
      </c>
      <c r="E458">
        <v>91082</v>
      </c>
      <c r="F458">
        <v>52.6995</v>
      </c>
      <c r="G458">
        <v>44791</v>
      </c>
      <c r="H458">
        <v>44774</v>
      </c>
      <c r="I458">
        <v>4799975.8590000002</v>
      </c>
      <c r="J458" t="s">
        <v>188</v>
      </c>
      <c r="K458">
        <v>4319.9782731000005</v>
      </c>
    </row>
    <row r="459" spans="1:11" x14ac:dyDescent="0.2">
      <c r="A459" t="s">
        <v>184</v>
      </c>
      <c r="B459" t="s">
        <v>198</v>
      </c>
      <c r="C459" t="s">
        <v>208</v>
      </c>
      <c r="D459" t="s">
        <v>192</v>
      </c>
      <c r="E459">
        <v>24334</v>
      </c>
      <c r="F459">
        <v>65.751900000000006</v>
      </c>
      <c r="G459">
        <v>44793</v>
      </c>
      <c r="H459">
        <v>44774</v>
      </c>
      <c r="I459">
        <v>1600006.7346000001</v>
      </c>
      <c r="J459" t="s">
        <v>188</v>
      </c>
      <c r="K459">
        <v>1440.0060611400002</v>
      </c>
    </row>
    <row r="460" spans="1:11" x14ac:dyDescent="0.2">
      <c r="A460" t="s">
        <v>184</v>
      </c>
      <c r="B460" t="s">
        <v>198</v>
      </c>
      <c r="C460" t="s">
        <v>220</v>
      </c>
      <c r="D460" t="s">
        <v>190</v>
      </c>
      <c r="E460">
        <v>43358</v>
      </c>
      <c r="F460">
        <v>163.7525</v>
      </c>
      <c r="G460">
        <v>44794</v>
      </c>
      <c r="H460">
        <v>44774</v>
      </c>
      <c r="I460">
        <v>7099980.8949999996</v>
      </c>
      <c r="J460" t="s">
        <v>188</v>
      </c>
      <c r="K460">
        <v>6389.9828054999998</v>
      </c>
    </row>
    <row r="461" spans="1:11" x14ac:dyDescent="0.2">
      <c r="A461" t="s">
        <v>184</v>
      </c>
      <c r="B461" t="s">
        <v>185</v>
      </c>
      <c r="C461" t="s">
        <v>235</v>
      </c>
      <c r="D461" t="s">
        <v>200</v>
      </c>
      <c r="E461">
        <v>436173</v>
      </c>
      <c r="F461">
        <v>13.756</v>
      </c>
      <c r="G461">
        <v>44795</v>
      </c>
      <c r="H461">
        <v>44774</v>
      </c>
      <c r="I461">
        <v>5999995.7879999997</v>
      </c>
      <c r="J461" t="s">
        <v>204</v>
      </c>
      <c r="K461">
        <v>5399.9962092000005</v>
      </c>
    </row>
    <row r="462" spans="1:11" x14ac:dyDescent="0.2">
      <c r="A462" t="s">
        <v>184</v>
      </c>
      <c r="B462" t="s">
        <v>198</v>
      </c>
      <c r="C462" t="s">
        <v>210</v>
      </c>
      <c r="D462" t="s">
        <v>192</v>
      </c>
      <c r="E462">
        <v>171123</v>
      </c>
      <c r="F462">
        <v>27.465599999999998</v>
      </c>
      <c r="G462">
        <v>44795</v>
      </c>
      <c r="H462">
        <v>44774</v>
      </c>
      <c r="I462">
        <v>4699995.8687999994</v>
      </c>
      <c r="J462" t="s">
        <v>204</v>
      </c>
      <c r="K462">
        <v>4229.99628192</v>
      </c>
    </row>
    <row r="463" spans="1:11" x14ac:dyDescent="0.2">
      <c r="A463" t="s">
        <v>184</v>
      </c>
      <c r="B463" t="s">
        <v>198</v>
      </c>
      <c r="C463" t="s">
        <v>246</v>
      </c>
      <c r="D463" t="s">
        <v>190</v>
      </c>
      <c r="E463">
        <v>9111</v>
      </c>
      <c r="F463">
        <v>120.7333</v>
      </c>
      <c r="G463">
        <v>44798</v>
      </c>
      <c r="H463">
        <v>44774</v>
      </c>
      <c r="I463">
        <v>1100001.0963000001</v>
      </c>
      <c r="J463" t="s">
        <v>204</v>
      </c>
      <c r="K463">
        <v>990.0009866700002</v>
      </c>
    </row>
    <row r="464" spans="1:11" x14ac:dyDescent="0.2">
      <c r="A464" t="s">
        <v>184</v>
      </c>
      <c r="B464" t="s">
        <v>198</v>
      </c>
      <c r="C464" t="s">
        <v>223</v>
      </c>
      <c r="D464" t="s">
        <v>192</v>
      </c>
      <c r="E464">
        <v>38925</v>
      </c>
      <c r="F464">
        <v>89.915400000000005</v>
      </c>
      <c r="G464">
        <v>44798</v>
      </c>
      <c r="H464">
        <v>44774</v>
      </c>
      <c r="I464">
        <v>3499956.9450000003</v>
      </c>
      <c r="J464" t="s">
        <v>204</v>
      </c>
      <c r="K464">
        <v>3149.9612505000005</v>
      </c>
    </row>
    <row r="465" spans="1:11" x14ac:dyDescent="0.2">
      <c r="A465" t="s">
        <v>184</v>
      </c>
      <c r="B465" t="s">
        <v>185</v>
      </c>
      <c r="C465" t="s">
        <v>189</v>
      </c>
      <c r="D465" t="s">
        <v>200</v>
      </c>
      <c r="E465">
        <v>217717</v>
      </c>
      <c r="F465">
        <v>32.151899999999998</v>
      </c>
      <c r="G465">
        <v>44798</v>
      </c>
      <c r="H465">
        <v>44774</v>
      </c>
      <c r="I465">
        <v>7000015.2122999998</v>
      </c>
      <c r="J465" t="s">
        <v>188</v>
      </c>
      <c r="K465">
        <v>6300.0136910700003</v>
      </c>
    </row>
    <row r="466" spans="1:11" x14ac:dyDescent="0.2">
      <c r="A466" t="s">
        <v>184</v>
      </c>
      <c r="B466" t="s">
        <v>185</v>
      </c>
      <c r="C466" t="s">
        <v>228</v>
      </c>
      <c r="D466" t="s">
        <v>190</v>
      </c>
      <c r="E466">
        <v>227251</v>
      </c>
      <c r="F466">
        <v>32.563099999999999</v>
      </c>
      <c r="G466">
        <v>44798</v>
      </c>
      <c r="H466">
        <v>44774</v>
      </c>
      <c r="I466">
        <v>7399997.0380999995</v>
      </c>
      <c r="J466" t="s">
        <v>204</v>
      </c>
      <c r="K466">
        <v>6659.9973342899993</v>
      </c>
    </row>
    <row r="467" spans="1:11" x14ac:dyDescent="0.2">
      <c r="A467" t="s">
        <v>184</v>
      </c>
      <c r="B467" t="s">
        <v>185</v>
      </c>
      <c r="C467" t="s">
        <v>216</v>
      </c>
      <c r="D467" t="s">
        <v>190</v>
      </c>
      <c r="E467">
        <v>142890</v>
      </c>
      <c r="F467">
        <v>18.195799999999998</v>
      </c>
      <c r="G467">
        <v>44798</v>
      </c>
      <c r="H467">
        <v>44774</v>
      </c>
      <c r="I467">
        <v>2599997.8619999997</v>
      </c>
      <c r="J467" t="s">
        <v>215</v>
      </c>
      <c r="K467">
        <v>2859.9976481999997</v>
      </c>
    </row>
    <row r="468" spans="1:11" x14ac:dyDescent="0.2">
      <c r="A468" t="s">
        <v>184</v>
      </c>
      <c r="B468" t="s">
        <v>185</v>
      </c>
      <c r="C468" t="s">
        <v>208</v>
      </c>
      <c r="D468" t="s">
        <v>212</v>
      </c>
      <c r="E468">
        <v>31061</v>
      </c>
      <c r="F468">
        <v>67.609399999999994</v>
      </c>
      <c r="G468">
        <v>44798</v>
      </c>
      <c r="H468">
        <v>44774</v>
      </c>
      <c r="I468">
        <v>2100015.5733999996</v>
      </c>
      <c r="J468" t="s">
        <v>188</v>
      </c>
      <c r="K468">
        <v>1890.0140160599997</v>
      </c>
    </row>
    <row r="469" spans="1:11" x14ac:dyDescent="0.2">
      <c r="A469" t="s">
        <v>184</v>
      </c>
      <c r="B469" t="s">
        <v>185</v>
      </c>
      <c r="C469" t="s">
        <v>205</v>
      </c>
      <c r="D469" t="s">
        <v>190</v>
      </c>
      <c r="E469">
        <v>205067</v>
      </c>
      <c r="F469">
        <v>19.0182</v>
      </c>
      <c r="G469">
        <v>44798</v>
      </c>
      <c r="H469">
        <v>44774</v>
      </c>
      <c r="I469">
        <v>3900005.2193999998</v>
      </c>
      <c r="J469" t="s">
        <v>193</v>
      </c>
      <c r="K469">
        <v>3900.0052194</v>
      </c>
    </row>
    <row r="470" spans="1:11" x14ac:dyDescent="0.2">
      <c r="A470" t="s">
        <v>184</v>
      </c>
      <c r="B470" t="s">
        <v>185</v>
      </c>
      <c r="C470" t="s">
        <v>191</v>
      </c>
      <c r="D470" t="s">
        <v>190</v>
      </c>
      <c r="E470">
        <v>253082</v>
      </c>
      <c r="F470">
        <v>5.5317999999999996</v>
      </c>
      <c r="G470">
        <v>44798</v>
      </c>
      <c r="H470">
        <v>44774</v>
      </c>
      <c r="I470">
        <v>1399999.0075999999</v>
      </c>
      <c r="J470" t="s">
        <v>193</v>
      </c>
      <c r="K470">
        <v>1399.9990075999999</v>
      </c>
    </row>
    <row r="471" spans="1:11" x14ac:dyDescent="0.2">
      <c r="A471" t="s">
        <v>184</v>
      </c>
      <c r="B471" t="s">
        <v>185</v>
      </c>
      <c r="C471" t="s">
        <v>227</v>
      </c>
      <c r="D471" t="s">
        <v>192</v>
      </c>
      <c r="E471">
        <v>24143</v>
      </c>
      <c r="F471">
        <v>157.39420000000001</v>
      </c>
      <c r="G471">
        <v>44800</v>
      </c>
      <c r="H471">
        <v>44774</v>
      </c>
      <c r="I471">
        <v>3799968.1706000003</v>
      </c>
      <c r="J471" t="s">
        <v>204</v>
      </c>
      <c r="K471">
        <v>3419.9713535400006</v>
      </c>
    </row>
    <row r="472" spans="1:11" x14ac:dyDescent="0.2">
      <c r="A472" t="s">
        <v>184</v>
      </c>
      <c r="B472" t="s">
        <v>198</v>
      </c>
      <c r="C472" t="s">
        <v>203</v>
      </c>
      <c r="D472" t="s">
        <v>200</v>
      </c>
      <c r="E472">
        <v>50314</v>
      </c>
      <c r="F472">
        <v>105.3386</v>
      </c>
      <c r="G472">
        <v>44800</v>
      </c>
      <c r="H472">
        <v>44774</v>
      </c>
      <c r="I472">
        <v>5300006.3203999996</v>
      </c>
      <c r="J472" t="s">
        <v>204</v>
      </c>
      <c r="K472">
        <v>4770.00568836</v>
      </c>
    </row>
    <row r="473" spans="1:11" x14ac:dyDescent="0.2">
      <c r="A473" t="s">
        <v>184</v>
      </c>
      <c r="B473" t="s">
        <v>198</v>
      </c>
      <c r="C473" t="s">
        <v>237</v>
      </c>
      <c r="D473" t="s">
        <v>190</v>
      </c>
      <c r="E473">
        <v>355883</v>
      </c>
      <c r="F473">
        <v>16.016500000000001</v>
      </c>
      <c r="G473">
        <v>44800</v>
      </c>
      <c r="H473">
        <v>44774</v>
      </c>
      <c r="I473">
        <v>5700000.0695000002</v>
      </c>
      <c r="J473" t="s">
        <v>204</v>
      </c>
      <c r="K473">
        <v>5130.0000625500006</v>
      </c>
    </row>
    <row r="474" spans="1:11" x14ac:dyDescent="0.2">
      <c r="A474" t="s">
        <v>184</v>
      </c>
      <c r="B474" t="s">
        <v>185</v>
      </c>
      <c r="C474" t="s">
        <v>224</v>
      </c>
      <c r="D474" t="s">
        <v>212</v>
      </c>
      <c r="E474">
        <v>35227</v>
      </c>
      <c r="F474">
        <v>193.03129999999999</v>
      </c>
      <c r="G474">
        <v>44801</v>
      </c>
      <c r="H474">
        <v>44774</v>
      </c>
      <c r="I474">
        <v>6799913.6050999993</v>
      </c>
      <c r="J474" t="s">
        <v>204</v>
      </c>
      <c r="K474">
        <v>6119.9222445899995</v>
      </c>
    </row>
    <row r="475" spans="1:11" x14ac:dyDescent="0.2">
      <c r="A475" t="s">
        <v>184</v>
      </c>
      <c r="B475" t="s">
        <v>198</v>
      </c>
      <c r="C475" t="s">
        <v>219</v>
      </c>
      <c r="D475" t="s">
        <v>212</v>
      </c>
      <c r="E475">
        <v>185112</v>
      </c>
      <c r="F475">
        <v>48.619300000000003</v>
      </c>
      <c r="G475">
        <v>44802</v>
      </c>
      <c r="H475">
        <v>44774</v>
      </c>
      <c r="I475">
        <v>9000015.8616000004</v>
      </c>
      <c r="J475" t="s">
        <v>188</v>
      </c>
      <c r="K475">
        <v>8100.0142754400003</v>
      </c>
    </row>
    <row r="476" spans="1:11" x14ac:dyDescent="0.2">
      <c r="A476" t="s">
        <v>184</v>
      </c>
      <c r="B476" t="s">
        <v>198</v>
      </c>
      <c r="C476" t="s">
        <v>240</v>
      </c>
      <c r="D476" t="s">
        <v>187</v>
      </c>
      <c r="E476">
        <v>207288</v>
      </c>
      <c r="F476">
        <v>6.7538999999999998</v>
      </c>
      <c r="G476">
        <v>44802</v>
      </c>
      <c r="H476">
        <v>44774</v>
      </c>
      <c r="I476">
        <v>1400002.4231999998</v>
      </c>
      <c r="J476" t="s">
        <v>241</v>
      </c>
      <c r="K476">
        <v>1540.0026655199999</v>
      </c>
    </row>
    <row r="477" spans="1:11" x14ac:dyDescent="0.2">
      <c r="A477" t="s">
        <v>184</v>
      </c>
      <c r="B477" t="s">
        <v>185</v>
      </c>
      <c r="C477" t="s">
        <v>229</v>
      </c>
      <c r="D477" t="s">
        <v>187</v>
      </c>
      <c r="E477">
        <v>96315</v>
      </c>
      <c r="F477">
        <v>100.7107</v>
      </c>
      <c r="G477">
        <v>44802</v>
      </c>
      <c r="H477">
        <v>44774</v>
      </c>
      <c r="I477">
        <v>9699951.0704999994</v>
      </c>
      <c r="J477" t="s">
        <v>188</v>
      </c>
      <c r="K477">
        <v>8729.9559634500001</v>
      </c>
    </row>
    <row r="478" spans="1:11" x14ac:dyDescent="0.2">
      <c r="A478" t="s">
        <v>184</v>
      </c>
      <c r="B478" t="s">
        <v>185</v>
      </c>
      <c r="C478" t="s">
        <v>206</v>
      </c>
      <c r="D478" t="s">
        <v>190</v>
      </c>
      <c r="E478">
        <v>77550</v>
      </c>
      <c r="F478">
        <v>95.421700000000001</v>
      </c>
      <c r="G478">
        <v>44805</v>
      </c>
      <c r="H478">
        <v>44805</v>
      </c>
      <c r="I478">
        <v>7399952.835</v>
      </c>
      <c r="J478" t="s">
        <v>207</v>
      </c>
      <c r="K478">
        <v>6659.9575515000006</v>
      </c>
    </row>
    <row r="479" spans="1:11" x14ac:dyDescent="0.2">
      <c r="A479" t="s">
        <v>184</v>
      </c>
      <c r="B479" t="s">
        <v>198</v>
      </c>
      <c r="C479" t="s">
        <v>239</v>
      </c>
      <c r="D479" t="s">
        <v>200</v>
      </c>
      <c r="E479">
        <v>458474</v>
      </c>
      <c r="F479">
        <v>17.449200000000001</v>
      </c>
      <c r="G479">
        <v>44805</v>
      </c>
      <c r="H479">
        <v>44805</v>
      </c>
      <c r="I479">
        <v>8000004.520800001</v>
      </c>
      <c r="J479" t="s">
        <v>188</v>
      </c>
      <c r="K479">
        <v>7200.0040687200017</v>
      </c>
    </row>
    <row r="480" spans="1:11" x14ac:dyDescent="0.2">
      <c r="A480" t="s">
        <v>184</v>
      </c>
      <c r="B480" t="s">
        <v>185</v>
      </c>
      <c r="C480" t="s">
        <v>218</v>
      </c>
      <c r="D480" t="s">
        <v>190</v>
      </c>
      <c r="E480">
        <v>77422</v>
      </c>
      <c r="F480">
        <v>61.997900000000001</v>
      </c>
      <c r="G480">
        <v>44805</v>
      </c>
      <c r="H480">
        <v>44805</v>
      </c>
      <c r="I480">
        <v>4800001.4138000002</v>
      </c>
      <c r="J480" t="s">
        <v>204</v>
      </c>
      <c r="K480">
        <v>4320.0012724200005</v>
      </c>
    </row>
    <row r="481" spans="1:11" x14ac:dyDescent="0.2">
      <c r="A481" t="s">
        <v>184</v>
      </c>
      <c r="B481" t="s">
        <v>198</v>
      </c>
      <c r="C481" t="s">
        <v>235</v>
      </c>
      <c r="D481" t="s">
        <v>192</v>
      </c>
      <c r="E481">
        <v>161265</v>
      </c>
      <c r="F481">
        <v>15.5024</v>
      </c>
      <c r="G481">
        <v>44805</v>
      </c>
      <c r="H481">
        <v>44805</v>
      </c>
      <c r="I481">
        <v>2499994.5359999998</v>
      </c>
      <c r="J481" t="s">
        <v>204</v>
      </c>
      <c r="K481">
        <v>2249.9950823999998</v>
      </c>
    </row>
    <row r="482" spans="1:11" x14ac:dyDescent="0.2">
      <c r="A482" t="s">
        <v>184</v>
      </c>
      <c r="B482" t="s">
        <v>185</v>
      </c>
      <c r="C482" t="s">
        <v>208</v>
      </c>
      <c r="D482" t="s">
        <v>192</v>
      </c>
      <c r="E482">
        <v>97615</v>
      </c>
      <c r="F482">
        <v>57.368499999999997</v>
      </c>
      <c r="G482">
        <v>44805</v>
      </c>
      <c r="H482">
        <v>44805</v>
      </c>
      <c r="I482">
        <v>5600026.1274999995</v>
      </c>
      <c r="J482" t="s">
        <v>188</v>
      </c>
      <c r="K482">
        <v>5040.0235147499998</v>
      </c>
    </row>
    <row r="483" spans="1:11" x14ac:dyDescent="0.2">
      <c r="A483" t="s">
        <v>184</v>
      </c>
      <c r="B483" t="s">
        <v>185</v>
      </c>
      <c r="C483" t="s">
        <v>238</v>
      </c>
      <c r="D483" t="s">
        <v>190</v>
      </c>
      <c r="E483">
        <v>23337</v>
      </c>
      <c r="F483">
        <v>205.67859999999999</v>
      </c>
      <c r="G483">
        <v>44806</v>
      </c>
      <c r="H483">
        <v>44805</v>
      </c>
      <c r="I483">
        <v>4799921.4881999996</v>
      </c>
      <c r="J483" t="s">
        <v>204</v>
      </c>
      <c r="K483">
        <v>4319.9293393799999</v>
      </c>
    </row>
    <row r="484" spans="1:11" x14ac:dyDescent="0.2">
      <c r="A484" t="s">
        <v>184</v>
      </c>
      <c r="B484" t="s">
        <v>198</v>
      </c>
      <c r="C484" t="s">
        <v>202</v>
      </c>
      <c r="D484" t="s">
        <v>192</v>
      </c>
      <c r="E484">
        <v>1133815</v>
      </c>
      <c r="F484">
        <v>4.0571000000000002</v>
      </c>
      <c r="G484">
        <v>44806</v>
      </c>
      <c r="H484">
        <v>44805</v>
      </c>
      <c r="I484">
        <v>4600000.8365000002</v>
      </c>
      <c r="J484" t="s">
        <v>193</v>
      </c>
      <c r="K484">
        <v>4600.0008365000003</v>
      </c>
    </row>
    <row r="485" spans="1:11" x14ac:dyDescent="0.2">
      <c r="A485" t="s">
        <v>184</v>
      </c>
      <c r="B485" t="s">
        <v>185</v>
      </c>
      <c r="C485" t="s">
        <v>231</v>
      </c>
      <c r="D485" t="s">
        <v>192</v>
      </c>
      <c r="E485">
        <v>107081</v>
      </c>
      <c r="F485">
        <v>21.478999999999999</v>
      </c>
      <c r="G485">
        <v>44807</v>
      </c>
      <c r="H485">
        <v>44805</v>
      </c>
      <c r="I485">
        <v>2299992.7990000001</v>
      </c>
      <c r="J485" t="s">
        <v>188</v>
      </c>
      <c r="K485">
        <v>2069.9935191</v>
      </c>
    </row>
    <row r="486" spans="1:11" x14ac:dyDescent="0.2">
      <c r="A486" t="s">
        <v>184</v>
      </c>
      <c r="B486" t="s">
        <v>198</v>
      </c>
      <c r="C486" t="s">
        <v>195</v>
      </c>
      <c r="D486" t="s">
        <v>190</v>
      </c>
      <c r="E486">
        <v>79446</v>
      </c>
      <c r="F486">
        <v>110.76649999999999</v>
      </c>
      <c r="G486">
        <v>44807</v>
      </c>
      <c r="H486">
        <v>44805</v>
      </c>
      <c r="I486">
        <v>8799955.3589999992</v>
      </c>
      <c r="J486" t="s">
        <v>196</v>
      </c>
      <c r="K486">
        <v>9679.9508948999992</v>
      </c>
    </row>
    <row r="487" spans="1:11" x14ac:dyDescent="0.2">
      <c r="A487" t="s">
        <v>184</v>
      </c>
      <c r="B487" t="s">
        <v>198</v>
      </c>
      <c r="C487" t="s">
        <v>242</v>
      </c>
      <c r="D487" t="s">
        <v>187</v>
      </c>
      <c r="E487">
        <v>12298</v>
      </c>
      <c r="F487">
        <v>243.94720000000001</v>
      </c>
      <c r="G487">
        <v>44807</v>
      </c>
      <c r="H487">
        <v>44805</v>
      </c>
      <c r="I487">
        <v>3000062.6655999999</v>
      </c>
      <c r="J487" t="s">
        <v>207</v>
      </c>
      <c r="K487">
        <v>2700.0563990400001</v>
      </c>
    </row>
    <row r="488" spans="1:11" x14ac:dyDescent="0.2">
      <c r="A488" t="s">
        <v>184</v>
      </c>
      <c r="B488" t="s">
        <v>198</v>
      </c>
      <c r="C488" t="s">
        <v>234</v>
      </c>
      <c r="D488" t="s">
        <v>187</v>
      </c>
      <c r="E488">
        <v>33112</v>
      </c>
      <c r="F488">
        <v>93.621200000000002</v>
      </c>
      <c r="G488">
        <v>44807</v>
      </c>
      <c r="H488">
        <v>44805</v>
      </c>
      <c r="I488">
        <v>3099985.1743999999</v>
      </c>
      <c r="J488" t="s">
        <v>204</v>
      </c>
      <c r="K488">
        <v>2789.9866569600003</v>
      </c>
    </row>
    <row r="489" spans="1:11" x14ac:dyDescent="0.2">
      <c r="A489" t="s">
        <v>184</v>
      </c>
      <c r="B489" t="s">
        <v>185</v>
      </c>
      <c r="C489" t="s">
        <v>199</v>
      </c>
      <c r="D489" t="s">
        <v>187</v>
      </c>
      <c r="E489">
        <v>2489428</v>
      </c>
      <c r="F489">
        <v>2.9323999999999999</v>
      </c>
      <c r="G489">
        <v>44807</v>
      </c>
      <c r="H489">
        <v>44805</v>
      </c>
      <c r="I489">
        <v>7299998.6672</v>
      </c>
      <c r="J489" t="s">
        <v>193</v>
      </c>
      <c r="K489">
        <v>7299.9986672000014</v>
      </c>
    </row>
    <row r="490" spans="1:11" x14ac:dyDescent="0.2">
      <c r="A490" t="s">
        <v>184</v>
      </c>
      <c r="B490" t="s">
        <v>198</v>
      </c>
      <c r="C490" t="s">
        <v>194</v>
      </c>
      <c r="D490" t="s">
        <v>190</v>
      </c>
      <c r="E490">
        <v>130546</v>
      </c>
      <c r="F490">
        <v>52.088999999999999</v>
      </c>
      <c r="G490">
        <v>44808</v>
      </c>
      <c r="H490">
        <v>44805</v>
      </c>
      <c r="I490">
        <v>6800010.5939999996</v>
      </c>
      <c r="J490" t="s">
        <v>188</v>
      </c>
      <c r="K490">
        <v>6120.0095345999998</v>
      </c>
    </row>
    <row r="491" spans="1:11" x14ac:dyDescent="0.2">
      <c r="A491" t="s">
        <v>184</v>
      </c>
      <c r="B491" t="s">
        <v>198</v>
      </c>
      <c r="C491" t="s">
        <v>222</v>
      </c>
      <c r="D491" t="s">
        <v>190</v>
      </c>
      <c r="E491">
        <v>163631</v>
      </c>
      <c r="F491">
        <v>15.8894</v>
      </c>
      <c r="G491">
        <v>44808</v>
      </c>
      <c r="H491">
        <v>44805</v>
      </c>
      <c r="I491">
        <v>2599998.4114000001</v>
      </c>
      <c r="J491" t="s">
        <v>193</v>
      </c>
      <c r="K491">
        <v>2599.9984114000004</v>
      </c>
    </row>
    <row r="492" spans="1:11" x14ac:dyDescent="0.2">
      <c r="A492" t="s">
        <v>184</v>
      </c>
      <c r="B492" t="s">
        <v>185</v>
      </c>
      <c r="C492" t="s">
        <v>231</v>
      </c>
      <c r="D492" t="s">
        <v>187</v>
      </c>
      <c r="E492">
        <v>426061</v>
      </c>
      <c r="F492">
        <v>23.470800000000001</v>
      </c>
      <c r="G492">
        <v>44808</v>
      </c>
      <c r="H492">
        <v>44805</v>
      </c>
      <c r="I492">
        <v>9999992.5187999997</v>
      </c>
      <c r="J492" t="s">
        <v>188</v>
      </c>
      <c r="K492">
        <v>8999.9932669200007</v>
      </c>
    </row>
    <row r="493" spans="1:11" x14ac:dyDescent="0.2">
      <c r="A493" t="s">
        <v>184</v>
      </c>
      <c r="B493" t="s">
        <v>185</v>
      </c>
      <c r="C493" t="s">
        <v>197</v>
      </c>
      <c r="D493" t="s">
        <v>187</v>
      </c>
      <c r="E493">
        <v>40930</v>
      </c>
      <c r="F493">
        <v>151.47659999999999</v>
      </c>
      <c r="G493">
        <v>44808</v>
      </c>
      <c r="H493">
        <v>44805</v>
      </c>
      <c r="I493">
        <v>6199937.2379999999</v>
      </c>
      <c r="J493" t="s">
        <v>188</v>
      </c>
      <c r="K493">
        <v>5579.9435142000002</v>
      </c>
    </row>
    <row r="494" spans="1:11" x14ac:dyDescent="0.2">
      <c r="A494" t="s">
        <v>184</v>
      </c>
      <c r="B494" t="s">
        <v>198</v>
      </c>
      <c r="C494" t="s">
        <v>223</v>
      </c>
      <c r="D494" t="s">
        <v>190</v>
      </c>
      <c r="E494">
        <v>27083</v>
      </c>
      <c r="F494">
        <v>81.230500000000006</v>
      </c>
      <c r="G494">
        <v>44812</v>
      </c>
      <c r="H494">
        <v>44805</v>
      </c>
      <c r="I494">
        <v>2199965.6315000001</v>
      </c>
      <c r="J494" t="s">
        <v>204</v>
      </c>
      <c r="K494">
        <v>1979.96906835</v>
      </c>
    </row>
    <row r="495" spans="1:11" x14ac:dyDescent="0.2">
      <c r="A495" t="s">
        <v>184</v>
      </c>
      <c r="B495" t="s">
        <v>185</v>
      </c>
      <c r="C495" t="s">
        <v>228</v>
      </c>
      <c r="D495" t="s">
        <v>190</v>
      </c>
      <c r="E495">
        <v>257607</v>
      </c>
      <c r="F495">
        <v>28.725899999999999</v>
      </c>
      <c r="G495">
        <v>44812</v>
      </c>
      <c r="H495">
        <v>44805</v>
      </c>
      <c r="I495">
        <v>7399992.9212999996</v>
      </c>
      <c r="J495" t="s">
        <v>204</v>
      </c>
      <c r="K495">
        <v>6659.9936291700005</v>
      </c>
    </row>
    <row r="496" spans="1:11" x14ac:dyDescent="0.2">
      <c r="A496" t="s">
        <v>184</v>
      </c>
      <c r="B496" t="s">
        <v>198</v>
      </c>
      <c r="C496" t="s">
        <v>232</v>
      </c>
      <c r="D496" t="s">
        <v>192</v>
      </c>
      <c r="E496">
        <v>55651</v>
      </c>
      <c r="F496">
        <v>26.953800000000001</v>
      </c>
      <c r="G496">
        <v>44812</v>
      </c>
      <c r="H496">
        <v>44805</v>
      </c>
      <c r="I496">
        <v>1500005.9238</v>
      </c>
      <c r="J496" t="s">
        <v>204</v>
      </c>
      <c r="K496">
        <v>1350.0053314199999</v>
      </c>
    </row>
    <row r="497" spans="1:11" x14ac:dyDescent="0.2">
      <c r="A497" t="s">
        <v>184</v>
      </c>
      <c r="B497" t="s">
        <v>198</v>
      </c>
      <c r="C497" t="s">
        <v>218</v>
      </c>
      <c r="D497" t="s">
        <v>190</v>
      </c>
      <c r="E497">
        <v>8472</v>
      </c>
      <c r="F497">
        <v>59.019300000000001</v>
      </c>
      <c r="G497">
        <v>44812</v>
      </c>
      <c r="H497">
        <v>44805</v>
      </c>
      <c r="I497">
        <v>500011.50959999999</v>
      </c>
      <c r="J497" t="s">
        <v>204</v>
      </c>
      <c r="K497">
        <v>450.01035864000005</v>
      </c>
    </row>
    <row r="498" spans="1:11" x14ac:dyDescent="0.2">
      <c r="A498" t="s">
        <v>184</v>
      </c>
      <c r="B498" t="s">
        <v>185</v>
      </c>
      <c r="C498" t="s">
        <v>194</v>
      </c>
      <c r="D498" t="s">
        <v>187</v>
      </c>
      <c r="E498">
        <v>120859</v>
      </c>
      <c r="F498">
        <v>44.680100000000003</v>
      </c>
      <c r="G498">
        <v>44813</v>
      </c>
      <c r="H498">
        <v>44805</v>
      </c>
      <c r="I498">
        <v>5399992.2059000004</v>
      </c>
      <c r="J498" t="s">
        <v>188</v>
      </c>
      <c r="K498">
        <v>4859.9929853100002</v>
      </c>
    </row>
    <row r="499" spans="1:11" x14ac:dyDescent="0.2">
      <c r="A499" t="s">
        <v>184</v>
      </c>
      <c r="B499" t="s">
        <v>185</v>
      </c>
      <c r="C499" t="s">
        <v>225</v>
      </c>
      <c r="D499" t="s">
        <v>190</v>
      </c>
      <c r="E499">
        <v>71401</v>
      </c>
      <c r="F499">
        <v>92.4358</v>
      </c>
      <c r="G499">
        <v>44813</v>
      </c>
      <c r="H499">
        <v>44805</v>
      </c>
      <c r="I499">
        <v>6600008.5558000002</v>
      </c>
      <c r="J499" t="s">
        <v>188</v>
      </c>
      <c r="K499">
        <v>5940.0077002200005</v>
      </c>
    </row>
    <row r="500" spans="1:11" x14ac:dyDescent="0.2">
      <c r="A500" t="s">
        <v>184</v>
      </c>
      <c r="B500" t="s">
        <v>185</v>
      </c>
      <c r="C500" t="s">
        <v>202</v>
      </c>
      <c r="D500" t="s">
        <v>190</v>
      </c>
      <c r="E500">
        <v>203806</v>
      </c>
      <c r="F500">
        <v>3.9253</v>
      </c>
      <c r="G500">
        <v>44814</v>
      </c>
      <c r="H500">
        <v>44805</v>
      </c>
      <c r="I500">
        <v>799999.69180000003</v>
      </c>
      <c r="J500" t="s">
        <v>193</v>
      </c>
      <c r="K500">
        <v>799.99969180000005</v>
      </c>
    </row>
    <row r="501" spans="1:11" x14ac:dyDescent="0.2">
      <c r="A501" t="s">
        <v>184</v>
      </c>
      <c r="B501" t="s">
        <v>198</v>
      </c>
      <c r="C501" t="s">
        <v>203</v>
      </c>
      <c r="D501" t="s">
        <v>192</v>
      </c>
      <c r="E501">
        <v>61611</v>
      </c>
      <c r="F501">
        <v>120.10769999999999</v>
      </c>
      <c r="G501">
        <v>44814</v>
      </c>
      <c r="H501">
        <v>44805</v>
      </c>
      <c r="I501">
        <v>7399955.5046999995</v>
      </c>
      <c r="J501" t="s">
        <v>204</v>
      </c>
      <c r="K501">
        <v>6659.9599542299993</v>
      </c>
    </row>
    <row r="502" spans="1:11" x14ac:dyDescent="0.2">
      <c r="A502" t="s">
        <v>184</v>
      </c>
      <c r="B502" t="s">
        <v>198</v>
      </c>
      <c r="C502" t="s">
        <v>214</v>
      </c>
      <c r="D502" t="s">
        <v>190</v>
      </c>
      <c r="E502">
        <v>296431</v>
      </c>
      <c r="F502">
        <v>29.011800000000001</v>
      </c>
      <c r="G502">
        <v>44814</v>
      </c>
      <c r="H502">
        <v>44805</v>
      </c>
      <c r="I502">
        <v>8599996.8858000003</v>
      </c>
      <c r="J502" t="s">
        <v>215</v>
      </c>
      <c r="K502">
        <v>9459.9965743800003</v>
      </c>
    </row>
    <row r="503" spans="1:11" x14ac:dyDescent="0.2">
      <c r="A503" t="s">
        <v>184</v>
      </c>
      <c r="B503" t="s">
        <v>198</v>
      </c>
      <c r="C503" t="s">
        <v>246</v>
      </c>
      <c r="D503" t="s">
        <v>190</v>
      </c>
      <c r="E503">
        <v>31825</v>
      </c>
      <c r="F503">
        <v>135.11359999999999</v>
      </c>
      <c r="G503">
        <v>44814</v>
      </c>
      <c r="H503">
        <v>44805</v>
      </c>
      <c r="I503">
        <v>4299990.3199999994</v>
      </c>
      <c r="J503" t="s">
        <v>204</v>
      </c>
      <c r="K503">
        <v>3869.9912879999997</v>
      </c>
    </row>
    <row r="504" spans="1:11" x14ac:dyDescent="0.2">
      <c r="A504" t="s">
        <v>184</v>
      </c>
      <c r="B504" t="s">
        <v>185</v>
      </c>
      <c r="C504" t="s">
        <v>232</v>
      </c>
      <c r="D504" t="s">
        <v>190</v>
      </c>
      <c r="E504">
        <v>110395</v>
      </c>
      <c r="F504">
        <v>26.269200000000001</v>
      </c>
      <c r="G504">
        <v>44814</v>
      </c>
      <c r="H504">
        <v>44805</v>
      </c>
      <c r="I504">
        <v>2899988.3340000003</v>
      </c>
      <c r="J504" t="s">
        <v>204</v>
      </c>
      <c r="K504">
        <v>2609.9895006000002</v>
      </c>
    </row>
    <row r="505" spans="1:11" x14ac:dyDescent="0.2">
      <c r="A505" t="s">
        <v>184</v>
      </c>
      <c r="B505" t="s">
        <v>198</v>
      </c>
      <c r="C505" t="s">
        <v>236</v>
      </c>
      <c r="D505" t="s">
        <v>192</v>
      </c>
      <c r="E505">
        <v>100147</v>
      </c>
      <c r="F505">
        <v>6.9897</v>
      </c>
      <c r="G505">
        <v>44815</v>
      </c>
      <c r="H505">
        <v>44805</v>
      </c>
      <c r="I505">
        <v>699997.48589999997</v>
      </c>
      <c r="J505" t="s">
        <v>215</v>
      </c>
      <c r="K505">
        <v>769.99723448999998</v>
      </c>
    </row>
    <row r="506" spans="1:11" x14ac:dyDescent="0.2">
      <c r="A506" t="s">
        <v>184</v>
      </c>
      <c r="B506" t="s">
        <v>198</v>
      </c>
      <c r="C506" t="s">
        <v>231</v>
      </c>
      <c r="D506" t="s">
        <v>190</v>
      </c>
      <c r="E506">
        <v>33880</v>
      </c>
      <c r="F506">
        <v>23.6126</v>
      </c>
      <c r="G506">
        <v>44815</v>
      </c>
      <c r="H506">
        <v>44805</v>
      </c>
      <c r="I506">
        <v>799994.88800000004</v>
      </c>
      <c r="J506" t="s">
        <v>188</v>
      </c>
      <c r="K506">
        <v>719.99539920000007</v>
      </c>
    </row>
    <row r="507" spans="1:11" x14ac:dyDescent="0.2">
      <c r="A507" t="s">
        <v>184</v>
      </c>
      <c r="B507" t="s">
        <v>185</v>
      </c>
      <c r="C507" t="s">
        <v>232</v>
      </c>
      <c r="D507" t="s">
        <v>212</v>
      </c>
      <c r="E507">
        <v>281338</v>
      </c>
      <c r="F507">
        <v>27.0138</v>
      </c>
      <c r="G507">
        <v>44816</v>
      </c>
      <c r="H507">
        <v>44805</v>
      </c>
      <c r="I507">
        <v>7600008.4643999999</v>
      </c>
      <c r="J507" t="s">
        <v>204</v>
      </c>
      <c r="K507">
        <v>6840.0076179600001</v>
      </c>
    </row>
    <row r="508" spans="1:11" x14ac:dyDescent="0.2">
      <c r="A508" t="s">
        <v>184</v>
      </c>
      <c r="B508" t="s">
        <v>198</v>
      </c>
      <c r="C508" t="s">
        <v>223</v>
      </c>
      <c r="D508" t="s">
        <v>192</v>
      </c>
      <c r="E508">
        <v>68878</v>
      </c>
      <c r="F508">
        <v>91.465599999999995</v>
      </c>
      <c r="G508">
        <v>44816</v>
      </c>
      <c r="H508">
        <v>44805</v>
      </c>
      <c r="I508">
        <v>6299967.5967999995</v>
      </c>
      <c r="J508" t="s">
        <v>204</v>
      </c>
      <c r="K508">
        <v>5669.9708371199995</v>
      </c>
    </row>
    <row r="509" spans="1:11" x14ac:dyDescent="0.2">
      <c r="A509" t="s">
        <v>184</v>
      </c>
      <c r="B509" t="s">
        <v>198</v>
      </c>
      <c r="C509" t="s">
        <v>214</v>
      </c>
      <c r="D509" t="s">
        <v>192</v>
      </c>
      <c r="E509">
        <v>94548</v>
      </c>
      <c r="F509">
        <v>28.556799999999999</v>
      </c>
      <c r="G509">
        <v>44816</v>
      </c>
      <c r="H509">
        <v>44805</v>
      </c>
      <c r="I509">
        <v>2699988.3264000001</v>
      </c>
      <c r="J509" t="s">
        <v>215</v>
      </c>
      <c r="K509">
        <v>2969.9871590400003</v>
      </c>
    </row>
    <row r="510" spans="1:11" x14ac:dyDescent="0.2">
      <c r="A510" t="s">
        <v>184</v>
      </c>
      <c r="B510" t="s">
        <v>198</v>
      </c>
      <c r="C510" t="s">
        <v>226</v>
      </c>
      <c r="D510" t="s">
        <v>192</v>
      </c>
      <c r="E510">
        <v>56912</v>
      </c>
      <c r="F510">
        <v>49.198999999999998</v>
      </c>
      <c r="G510">
        <v>44816</v>
      </c>
      <c r="H510">
        <v>44805</v>
      </c>
      <c r="I510">
        <v>2800013.4879999999</v>
      </c>
      <c r="J510" t="s">
        <v>188</v>
      </c>
      <c r="K510">
        <v>2520.0121391999996</v>
      </c>
    </row>
    <row r="511" spans="1:11" x14ac:dyDescent="0.2">
      <c r="A511" t="s">
        <v>184</v>
      </c>
      <c r="B511" t="s">
        <v>185</v>
      </c>
      <c r="C511" t="s">
        <v>202</v>
      </c>
      <c r="D511" t="s">
        <v>187</v>
      </c>
      <c r="E511">
        <v>592459</v>
      </c>
      <c r="F511">
        <v>4.2196999999999996</v>
      </c>
      <c r="G511">
        <v>44816</v>
      </c>
      <c r="H511">
        <v>44805</v>
      </c>
      <c r="I511">
        <v>2499999.2422999996</v>
      </c>
      <c r="J511" t="s">
        <v>193</v>
      </c>
      <c r="K511">
        <v>2499.9992422999999</v>
      </c>
    </row>
    <row r="512" spans="1:11" x14ac:dyDescent="0.2">
      <c r="A512" t="s">
        <v>184</v>
      </c>
      <c r="B512" t="s">
        <v>198</v>
      </c>
      <c r="C512" t="s">
        <v>210</v>
      </c>
      <c r="D512" t="s">
        <v>190</v>
      </c>
      <c r="E512">
        <v>314316</v>
      </c>
      <c r="F512">
        <v>27.997299999999999</v>
      </c>
      <c r="G512">
        <v>44816</v>
      </c>
      <c r="H512">
        <v>44805</v>
      </c>
      <c r="I512">
        <v>8799999.3467999995</v>
      </c>
      <c r="J512" t="s">
        <v>204</v>
      </c>
      <c r="K512">
        <v>7919.9994121199998</v>
      </c>
    </row>
    <row r="513" spans="1:11" x14ac:dyDescent="0.2">
      <c r="A513" t="s">
        <v>184</v>
      </c>
      <c r="B513" t="s">
        <v>198</v>
      </c>
      <c r="C513" t="s">
        <v>243</v>
      </c>
      <c r="D513" t="s">
        <v>190</v>
      </c>
      <c r="E513">
        <v>1268847</v>
      </c>
      <c r="F513">
        <v>6.0685000000000002</v>
      </c>
      <c r="G513">
        <v>44819</v>
      </c>
      <c r="H513">
        <v>44805</v>
      </c>
      <c r="I513">
        <v>7699998.0195000004</v>
      </c>
      <c r="J513" t="s">
        <v>215</v>
      </c>
      <c r="K513">
        <v>8469.9978214500006</v>
      </c>
    </row>
    <row r="514" spans="1:11" x14ac:dyDescent="0.2">
      <c r="A514" t="s">
        <v>184</v>
      </c>
      <c r="B514" t="s">
        <v>198</v>
      </c>
      <c r="C514" t="s">
        <v>229</v>
      </c>
      <c r="D514" t="s">
        <v>190</v>
      </c>
      <c r="E514">
        <v>92233</v>
      </c>
      <c r="F514">
        <v>104.0844</v>
      </c>
      <c r="G514">
        <v>44819</v>
      </c>
      <c r="H514">
        <v>44805</v>
      </c>
      <c r="I514">
        <v>9600016.4651999995</v>
      </c>
      <c r="J514" t="s">
        <v>188</v>
      </c>
      <c r="K514">
        <v>8640.0148186800016</v>
      </c>
    </row>
    <row r="515" spans="1:11" x14ac:dyDescent="0.2">
      <c r="A515" t="s">
        <v>184</v>
      </c>
      <c r="B515" t="s">
        <v>198</v>
      </c>
      <c r="C515" t="s">
        <v>237</v>
      </c>
      <c r="D515" t="s">
        <v>190</v>
      </c>
      <c r="E515">
        <v>227370</v>
      </c>
      <c r="F515">
        <v>15.8332</v>
      </c>
      <c r="G515">
        <v>44819</v>
      </c>
      <c r="H515">
        <v>44805</v>
      </c>
      <c r="I515">
        <v>3599994.6839999999</v>
      </c>
      <c r="J515" t="s">
        <v>204</v>
      </c>
      <c r="K515">
        <v>3239.9952155999999</v>
      </c>
    </row>
    <row r="516" spans="1:11" x14ac:dyDescent="0.2">
      <c r="A516" t="s">
        <v>184</v>
      </c>
      <c r="B516" t="s">
        <v>198</v>
      </c>
      <c r="C516" t="s">
        <v>211</v>
      </c>
      <c r="D516" t="s">
        <v>192</v>
      </c>
      <c r="E516">
        <v>573925</v>
      </c>
      <c r="F516">
        <v>13.0679</v>
      </c>
      <c r="G516">
        <v>44819</v>
      </c>
      <c r="H516">
        <v>44805</v>
      </c>
      <c r="I516">
        <v>7499994.5075000003</v>
      </c>
      <c r="J516" t="s">
        <v>207</v>
      </c>
      <c r="K516">
        <v>6749.99505675</v>
      </c>
    </row>
    <row r="517" spans="1:11" x14ac:dyDescent="0.2">
      <c r="A517" t="s">
        <v>184</v>
      </c>
      <c r="B517" t="s">
        <v>198</v>
      </c>
      <c r="C517" t="s">
        <v>208</v>
      </c>
      <c r="D517" t="s">
        <v>187</v>
      </c>
      <c r="E517">
        <v>98107</v>
      </c>
      <c r="F517">
        <v>63.196399999999997</v>
      </c>
      <c r="G517">
        <v>44819</v>
      </c>
      <c r="H517">
        <v>44805</v>
      </c>
      <c r="I517">
        <v>6200009.2147999993</v>
      </c>
      <c r="J517" t="s">
        <v>188</v>
      </c>
      <c r="K517">
        <v>5580.0082933200001</v>
      </c>
    </row>
    <row r="518" spans="1:11" x14ac:dyDescent="0.2">
      <c r="A518" t="s">
        <v>184</v>
      </c>
      <c r="B518" t="s">
        <v>198</v>
      </c>
      <c r="C518" t="s">
        <v>195</v>
      </c>
      <c r="D518" t="s">
        <v>192</v>
      </c>
      <c r="E518">
        <v>89990</v>
      </c>
      <c r="F518">
        <v>104.4562</v>
      </c>
      <c r="G518">
        <v>44819</v>
      </c>
      <c r="H518">
        <v>44805</v>
      </c>
      <c r="I518">
        <v>9400013.4379999992</v>
      </c>
      <c r="J518" t="s">
        <v>196</v>
      </c>
      <c r="K518">
        <v>10340.014781799999</v>
      </c>
    </row>
    <row r="519" spans="1:11" x14ac:dyDescent="0.2">
      <c r="A519" t="s">
        <v>184</v>
      </c>
      <c r="B519" t="s">
        <v>185</v>
      </c>
      <c r="C519" t="s">
        <v>199</v>
      </c>
      <c r="D519" t="s">
        <v>187</v>
      </c>
      <c r="E519">
        <v>1674750</v>
      </c>
      <c r="F519">
        <v>2.8660999999999999</v>
      </c>
      <c r="G519">
        <v>44819</v>
      </c>
      <c r="H519">
        <v>44805</v>
      </c>
      <c r="I519">
        <v>4800000.9749999996</v>
      </c>
      <c r="J519" t="s">
        <v>193</v>
      </c>
      <c r="K519">
        <v>4800.0009749999999</v>
      </c>
    </row>
    <row r="520" spans="1:11" x14ac:dyDescent="0.2">
      <c r="A520" t="s">
        <v>184</v>
      </c>
      <c r="B520" t="s">
        <v>198</v>
      </c>
      <c r="C520" t="s">
        <v>208</v>
      </c>
      <c r="D520" t="s">
        <v>190</v>
      </c>
      <c r="E520">
        <v>42402</v>
      </c>
      <c r="F520">
        <v>63.676299999999998</v>
      </c>
      <c r="G520">
        <v>44819</v>
      </c>
      <c r="H520">
        <v>44805</v>
      </c>
      <c r="I520">
        <v>2700002.4726</v>
      </c>
      <c r="J520" t="s">
        <v>188</v>
      </c>
      <c r="K520">
        <v>2430.0022253399998</v>
      </c>
    </row>
    <row r="521" spans="1:11" x14ac:dyDescent="0.2">
      <c r="A521" t="s">
        <v>184</v>
      </c>
      <c r="B521" t="s">
        <v>198</v>
      </c>
      <c r="C521" t="s">
        <v>227</v>
      </c>
      <c r="D521" t="s">
        <v>187</v>
      </c>
      <c r="E521">
        <v>36214</v>
      </c>
      <c r="F521">
        <v>146.3537</v>
      </c>
      <c r="G521">
        <v>44819</v>
      </c>
      <c r="H521">
        <v>44805</v>
      </c>
      <c r="I521">
        <v>5300052.8918000003</v>
      </c>
      <c r="J521" t="s">
        <v>204</v>
      </c>
      <c r="K521">
        <v>4770.0476026200004</v>
      </c>
    </row>
    <row r="522" spans="1:11" x14ac:dyDescent="0.2">
      <c r="A522" t="s">
        <v>184</v>
      </c>
      <c r="B522" t="s">
        <v>185</v>
      </c>
      <c r="C522" t="s">
        <v>229</v>
      </c>
      <c r="D522" t="s">
        <v>190</v>
      </c>
      <c r="E522">
        <v>72051</v>
      </c>
      <c r="F522">
        <v>101.3165</v>
      </c>
      <c r="G522">
        <v>44819</v>
      </c>
      <c r="H522">
        <v>44805</v>
      </c>
      <c r="I522">
        <v>7299955.1414999999</v>
      </c>
      <c r="J522" t="s">
        <v>188</v>
      </c>
      <c r="K522">
        <v>6569.9596273500001</v>
      </c>
    </row>
    <row r="523" spans="1:11" x14ac:dyDescent="0.2">
      <c r="A523" t="s">
        <v>184</v>
      </c>
      <c r="B523" t="s">
        <v>185</v>
      </c>
      <c r="C523" t="s">
        <v>237</v>
      </c>
      <c r="D523" t="s">
        <v>200</v>
      </c>
      <c r="E523">
        <v>110873</v>
      </c>
      <c r="F523">
        <v>17.136800000000001</v>
      </c>
      <c r="G523">
        <v>44819</v>
      </c>
      <c r="H523">
        <v>44805</v>
      </c>
      <c r="I523">
        <v>1900008.4264</v>
      </c>
      <c r="J523" t="s">
        <v>204</v>
      </c>
      <c r="K523">
        <v>1710.00758376</v>
      </c>
    </row>
    <row r="524" spans="1:11" x14ac:dyDescent="0.2">
      <c r="A524" t="s">
        <v>184</v>
      </c>
      <c r="B524" t="s">
        <v>198</v>
      </c>
      <c r="C524" t="s">
        <v>202</v>
      </c>
      <c r="D524" t="s">
        <v>190</v>
      </c>
      <c r="E524">
        <v>322158</v>
      </c>
      <c r="F524">
        <v>4.3456999999999999</v>
      </c>
      <c r="G524">
        <v>44819</v>
      </c>
      <c r="H524">
        <v>44805</v>
      </c>
      <c r="I524">
        <v>1400002.0205999999</v>
      </c>
      <c r="J524" t="s">
        <v>193</v>
      </c>
      <c r="K524">
        <v>1400.0020206000002</v>
      </c>
    </row>
    <row r="525" spans="1:11" x14ac:dyDescent="0.2">
      <c r="A525" t="s">
        <v>184</v>
      </c>
      <c r="B525" t="s">
        <v>185</v>
      </c>
      <c r="C525" t="s">
        <v>232</v>
      </c>
      <c r="D525" t="s">
        <v>190</v>
      </c>
      <c r="E525">
        <v>170529</v>
      </c>
      <c r="F525">
        <v>25.802</v>
      </c>
      <c r="G525">
        <v>44819</v>
      </c>
      <c r="H525">
        <v>44805</v>
      </c>
      <c r="I525">
        <v>4399989.2580000004</v>
      </c>
      <c r="J525" t="s">
        <v>204</v>
      </c>
      <c r="K525">
        <v>3959.9903322000005</v>
      </c>
    </row>
    <row r="526" spans="1:11" x14ac:dyDescent="0.2">
      <c r="A526" t="s">
        <v>184</v>
      </c>
      <c r="B526" t="s">
        <v>185</v>
      </c>
      <c r="C526" t="s">
        <v>244</v>
      </c>
      <c r="D526" t="s">
        <v>200</v>
      </c>
      <c r="E526">
        <v>321690</v>
      </c>
      <c r="F526">
        <v>25.490400000000001</v>
      </c>
      <c r="G526">
        <v>44819</v>
      </c>
      <c r="H526">
        <v>44805</v>
      </c>
      <c r="I526">
        <v>8200006.7760000005</v>
      </c>
      <c r="J526" t="s">
        <v>207</v>
      </c>
      <c r="K526">
        <v>7380.0060984000002</v>
      </c>
    </row>
    <row r="527" spans="1:11" x14ac:dyDescent="0.2">
      <c r="A527" t="s">
        <v>184</v>
      </c>
      <c r="B527" t="s">
        <v>198</v>
      </c>
      <c r="C527" t="s">
        <v>234</v>
      </c>
      <c r="D527" t="s">
        <v>200</v>
      </c>
      <c r="E527">
        <v>75832</v>
      </c>
      <c r="F527">
        <v>97.584000000000003</v>
      </c>
      <c r="G527">
        <v>44820</v>
      </c>
      <c r="H527">
        <v>44805</v>
      </c>
      <c r="I527">
        <v>7399989.8880000003</v>
      </c>
      <c r="J527" t="s">
        <v>204</v>
      </c>
      <c r="K527">
        <v>6659.9908992000001</v>
      </c>
    </row>
    <row r="528" spans="1:11" x14ac:dyDescent="0.2">
      <c r="A528" t="s">
        <v>184</v>
      </c>
      <c r="B528" t="s">
        <v>198</v>
      </c>
      <c r="C528" t="s">
        <v>243</v>
      </c>
      <c r="D528" t="s">
        <v>187</v>
      </c>
      <c r="E528">
        <v>1157049</v>
      </c>
      <c r="F528">
        <v>6.1363000000000003</v>
      </c>
      <c r="G528">
        <v>44820</v>
      </c>
      <c r="H528">
        <v>44805</v>
      </c>
      <c r="I528">
        <v>7099999.7787000006</v>
      </c>
      <c r="J528" t="s">
        <v>215</v>
      </c>
      <c r="K528">
        <v>7809.9997565700014</v>
      </c>
    </row>
    <row r="529" spans="1:11" x14ac:dyDescent="0.2">
      <c r="A529" t="s">
        <v>184</v>
      </c>
      <c r="B529" t="s">
        <v>198</v>
      </c>
      <c r="C529" t="s">
        <v>114</v>
      </c>
      <c r="D529" t="s">
        <v>190</v>
      </c>
      <c r="E529">
        <v>47531</v>
      </c>
      <c r="F529">
        <v>14.7273</v>
      </c>
      <c r="G529">
        <v>44820</v>
      </c>
      <c r="H529">
        <v>44805</v>
      </c>
      <c r="I529">
        <v>700003.29629999993</v>
      </c>
      <c r="J529" t="s">
        <v>215</v>
      </c>
      <c r="K529">
        <v>770.00362593</v>
      </c>
    </row>
    <row r="530" spans="1:11" x14ac:dyDescent="0.2">
      <c r="A530" t="s">
        <v>184</v>
      </c>
      <c r="B530" t="s">
        <v>185</v>
      </c>
      <c r="C530" t="s">
        <v>191</v>
      </c>
      <c r="D530" t="s">
        <v>200</v>
      </c>
      <c r="E530">
        <v>1363942</v>
      </c>
      <c r="F530">
        <v>5.6454000000000004</v>
      </c>
      <c r="G530">
        <v>44820</v>
      </c>
      <c r="H530">
        <v>44805</v>
      </c>
      <c r="I530">
        <v>7699998.1668000007</v>
      </c>
      <c r="J530" t="s">
        <v>193</v>
      </c>
      <c r="K530">
        <v>7699.9981668000019</v>
      </c>
    </row>
    <row r="531" spans="1:11" x14ac:dyDescent="0.2">
      <c r="A531" t="s">
        <v>184</v>
      </c>
      <c r="B531" t="s">
        <v>185</v>
      </c>
      <c r="C531" t="s">
        <v>233</v>
      </c>
      <c r="D531" t="s">
        <v>190</v>
      </c>
      <c r="E531">
        <v>76796</v>
      </c>
      <c r="F531">
        <v>92.453199999999995</v>
      </c>
      <c r="G531">
        <v>44820</v>
      </c>
      <c r="H531">
        <v>44805</v>
      </c>
      <c r="I531">
        <v>7100035.9471999994</v>
      </c>
      <c r="J531" t="s">
        <v>204</v>
      </c>
      <c r="K531">
        <v>6390.0323524799996</v>
      </c>
    </row>
    <row r="532" spans="1:11" x14ac:dyDescent="0.2">
      <c r="A532" t="s">
        <v>184</v>
      </c>
      <c r="B532" t="s">
        <v>198</v>
      </c>
      <c r="C532" t="s">
        <v>226</v>
      </c>
      <c r="D532" t="s">
        <v>190</v>
      </c>
      <c r="E532">
        <v>106984</v>
      </c>
      <c r="F532">
        <v>48.605200000000004</v>
      </c>
      <c r="G532">
        <v>44820</v>
      </c>
      <c r="H532">
        <v>44805</v>
      </c>
      <c r="I532">
        <v>5199978.7168000005</v>
      </c>
      <c r="J532" t="s">
        <v>188</v>
      </c>
      <c r="K532">
        <v>4679.9808451200015</v>
      </c>
    </row>
    <row r="533" spans="1:11" x14ac:dyDescent="0.2">
      <c r="A533" t="s">
        <v>184</v>
      </c>
      <c r="B533" t="s">
        <v>198</v>
      </c>
      <c r="C533" t="s">
        <v>202</v>
      </c>
      <c r="D533" t="s">
        <v>187</v>
      </c>
      <c r="E533">
        <v>1538279</v>
      </c>
      <c r="F533">
        <v>4.2255000000000003</v>
      </c>
      <c r="G533">
        <v>44821</v>
      </c>
      <c r="H533">
        <v>44805</v>
      </c>
      <c r="I533">
        <v>6499997.9145</v>
      </c>
      <c r="J533" t="s">
        <v>193</v>
      </c>
      <c r="K533">
        <v>6499.9979144999998</v>
      </c>
    </row>
    <row r="534" spans="1:11" x14ac:dyDescent="0.2">
      <c r="A534" t="s">
        <v>184</v>
      </c>
      <c r="B534" t="s">
        <v>185</v>
      </c>
      <c r="C534" t="s">
        <v>209</v>
      </c>
      <c r="D534" t="s">
        <v>212</v>
      </c>
      <c r="E534">
        <v>140334</v>
      </c>
      <c r="F534">
        <v>21.377600000000001</v>
      </c>
      <c r="G534">
        <v>44821</v>
      </c>
      <c r="H534">
        <v>44805</v>
      </c>
      <c r="I534">
        <v>3000004.1184</v>
      </c>
      <c r="J534" t="s">
        <v>188</v>
      </c>
      <c r="K534">
        <v>2700.00370656</v>
      </c>
    </row>
    <row r="535" spans="1:11" x14ac:dyDescent="0.2">
      <c r="A535" t="s">
        <v>184</v>
      </c>
      <c r="B535" t="s">
        <v>198</v>
      </c>
      <c r="C535" t="s">
        <v>234</v>
      </c>
      <c r="D535" t="s">
        <v>190</v>
      </c>
      <c r="E535">
        <v>38467</v>
      </c>
      <c r="F535">
        <v>90.985900000000001</v>
      </c>
      <c r="G535">
        <v>44821</v>
      </c>
      <c r="H535">
        <v>44805</v>
      </c>
      <c r="I535">
        <v>3499954.6153000002</v>
      </c>
      <c r="J535" t="s">
        <v>204</v>
      </c>
      <c r="K535">
        <v>3149.9591537700003</v>
      </c>
    </row>
    <row r="536" spans="1:11" x14ac:dyDescent="0.2">
      <c r="A536" t="s">
        <v>184</v>
      </c>
      <c r="B536" t="s">
        <v>185</v>
      </c>
      <c r="C536" t="s">
        <v>222</v>
      </c>
      <c r="D536" t="s">
        <v>190</v>
      </c>
      <c r="E536">
        <v>553042</v>
      </c>
      <c r="F536">
        <v>17.901</v>
      </c>
      <c r="G536">
        <v>44822</v>
      </c>
      <c r="H536">
        <v>44805</v>
      </c>
      <c r="I536">
        <v>9900004.8420000002</v>
      </c>
      <c r="J536" t="s">
        <v>193</v>
      </c>
      <c r="K536">
        <v>9900.0048420000003</v>
      </c>
    </row>
    <row r="537" spans="1:11" x14ac:dyDescent="0.2">
      <c r="A537" t="s">
        <v>184</v>
      </c>
      <c r="B537" t="s">
        <v>198</v>
      </c>
      <c r="C537" t="s">
        <v>238</v>
      </c>
      <c r="D537" t="s">
        <v>190</v>
      </c>
      <c r="E537">
        <v>27014</v>
      </c>
      <c r="F537">
        <v>233.21209999999999</v>
      </c>
      <c r="G537">
        <v>44822</v>
      </c>
      <c r="H537">
        <v>44805</v>
      </c>
      <c r="I537">
        <v>6299991.6694</v>
      </c>
      <c r="J537" t="s">
        <v>204</v>
      </c>
      <c r="K537">
        <v>5669.9925024599997</v>
      </c>
    </row>
    <row r="538" spans="1:11" x14ac:dyDescent="0.2">
      <c r="A538" t="s">
        <v>184</v>
      </c>
      <c r="B538" t="s">
        <v>185</v>
      </c>
      <c r="C538" t="s">
        <v>244</v>
      </c>
      <c r="D538" t="s">
        <v>200</v>
      </c>
      <c r="E538">
        <v>320057</v>
      </c>
      <c r="F538">
        <v>28.432400000000001</v>
      </c>
      <c r="G538">
        <v>44823</v>
      </c>
      <c r="H538">
        <v>44805</v>
      </c>
      <c r="I538">
        <v>9099988.6468000002</v>
      </c>
      <c r="J538" t="s">
        <v>207</v>
      </c>
      <c r="K538">
        <v>8189.9897821200002</v>
      </c>
    </row>
    <row r="539" spans="1:11" x14ac:dyDescent="0.2">
      <c r="A539" t="s">
        <v>184</v>
      </c>
      <c r="B539" t="s">
        <v>198</v>
      </c>
      <c r="C539" t="s">
        <v>221</v>
      </c>
      <c r="D539" t="s">
        <v>190</v>
      </c>
      <c r="E539">
        <v>204193</v>
      </c>
      <c r="F539">
        <v>42.116999999999997</v>
      </c>
      <c r="G539">
        <v>44823</v>
      </c>
      <c r="H539">
        <v>44805</v>
      </c>
      <c r="I539">
        <v>8599996.5810000002</v>
      </c>
      <c r="J539" t="s">
        <v>207</v>
      </c>
      <c r="K539">
        <v>7739.9969229000008</v>
      </c>
    </row>
    <row r="540" spans="1:11" x14ac:dyDescent="0.2">
      <c r="A540" t="s">
        <v>184</v>
      </c>
      <c r="B540" t="s">
        <v>185</v>
      </c>
      <c r="C540" t="s">
        <v>236</v>
      </c>
      <c r="D540" t="s">
        <v>187</v>
      </c>
      <c r="E540">
        <v>160816</v>
      </c>
      <c r="F540">
        <v>6.8400999999999996</v>
      </c>
      <c r="G540">
        <v>44823</v>
      </c>
      <c r="H540">
        <v>44805</v>
      </c>
      <c r="I540">
        <v>1099997.5215999999</v>
      </c>
      <c r="J540" t="s">
        <v>215</v>
      </c>
      <c r="K540">
        <v>1209.9972737599999</v>
      </c>
    </row>
    <row r="541" spans="1:11" x14ac:dyDescent="0.2">
      <c r="A541" t="s">
        <v>184</v>
      </c>
      <c r="B541" t="s">
        <v>185</v>
      </c>
      <c r="C541" t="s">
        <v>227</v>
      </c>
      <c r="D541" t="s">
        <v>192</v>
      </c>
      <c r="E541">
        <v>14724</v>
      </c>
      <c r="F541">
        <v>142.62860000000001</v>
      </c>
      <c r="G541">
        <v>44823</v>
      </c>
      <c r="H541">
        <v>44805</v>
      </c>
      <c r="I541">
        <v>2100063.5064000003</v>
      </c>
      <c r="J541" t="s">
        <v>204</v>
      </c>
      <c r="K541">
        <v>1890.0571557600003</v>
      </c>
    </row>
    <row r="542" spans="1:11" x14ac:dyDescent="0.2">
      <c r="A542" t="s">
        <v>184</v>
      </c>
      <c r="B542" t="s">
        <v>185</v>
      </c>
      <c r="C542" t="s">
        <v>114</v>
      </c>
      <c r="D542" t="s">
        <v>190</v>
      </c>
      <c r="E542">
        <v>39615</v>
      </c>
      <c r="F542">
        <v>15.1456</v>
      </c>
      <c r="G542">
        <v>44823</v>
      </c>
      <c r="H542">
        <v>44805</v>
      </c>
      <c r="I542">
        <v>599992.94400000002</v>
      </c>
      <c r="J542" t="s">
        <v>215</v>
      </c>
      <c r="K542">
        <v>659.99223840000013</v>
      </c>
    </row>
    <row r="543" spans="1:11" x14ac:dyDescent="0.2">
      <c r="A543" t="s">
        <v>184</v>
      </c>
      <c r="B543" t="s">
        <v>185</v>
      </c>
      <c r="C543" t="s">
        <v>232</v>
      </c>
      <c r="D543" t="s">
        <v>192</v>
      </c>
      <c r="E543">
        <v>231863</v>
      </c>
      <c r="F543">
        <v>27.171199999999999</v>
      </c>
      <c r="G543">
        <v>44826</v>
      </c>
      <c r="H543">
        <v>44805</v>
      </c>
      <c r="I543">
        <v>6299995.9456000002</v>
      </c>
      <c r="J543" t="s">
        <v>204</v>
      </c>
      <c r="K543">
        <v>5669.9963510400012</v>
      </c>
    </row>
    <row r="544" spans="1:11" x14ac:dyDescent="0.2">
      <c r="A544" t="s">
        <v>184</v>
      </c>
      <c r="B544" t="s">
        <v>185</v>
      </c>
      <c r="C544" t="s">
        <v>246</v>
      </c>
      <c r="D544" t="s">
        <v>200</v>
      </c>
      <c r="E544">
        <v>42088</v>
      </c>
      <c r="F544">
        <v>135.43049999999999</v>
      </c>
      <c r="G544">
        <v>44826</v>
      </c>
      <c r="H544">
        <v>44805</v>
      </c>
      <c r="I544">
        <v>5699998.8839999996</v>
      </c>
      <c r="J544" t="s">
        <v>204</v>
      </c>
      <c r="K544">
        <v>5129.9989955999999</v>
      </c>
    </row>
    <row r="545" spans="1:11" x14ac:dyDescent="0.2">
      <c r="A545" t="s">
        <v>184</v>
      </c>
      <c r="B545" t="s">
        <v>185</v>
      </c>
      <c r="C545" t="s">
        <v>218</v>
      </c>
      <c r="D545" t="s">
        <v>212</v>
      </c>
      <c r="E545">
        <v>114348</v>
      </c>
      <c r="F545">
        <v>62.965699999999998</v>
      </c>
      <c r="G545">
        <v>44826</v>
      </c>
      <c r="H545">
        <v>44805</v>
      </c>
      <c r="I545">
        <v>7200001.8635999998</v>
      </c>
      <c r="J545" t="s">
        <v>204</v>
      </c>
      <c r="K545">
        <v>6480.0016772400004</v>
      </c>
    </row>
    <row r="546" spans="1:11" x14ac:dyDescent="0.2">
      <c r="A546" t="s">
        <v>184</v>
      </c>
      <c r="B546" t="s">
        <v>198</v>
      </c>
      <c r="C546" t="s">
        <v>225</v>
      </c>
      <c r="D546" t="s">
        <v>190</v>
      </c>
      <c r="E546">
        <v>12490</v>
      </c>
      <c r="F546">
        <v>88.068299999999994</v>
      </c>
      <c r="G546">
        <v>44826</v>
      </c>
      <c r="H546">
        <v>44805</v>
      </c>
      <c r="I546">
        <v>1099973.0669999998</v>
      </c>
      <c r="J546" t="s">
        <v>188</v>
      </c>
      <c r="K546">
        <v>989.97576029999982</v>
      </c>
    </row>
    <row r="547" spans="1:11" x14ac:dyDescent="0.2">
      <c r="A547" t="s">
        <v>184</v>
      </c>
      <c r="B547" t="s">
        <v>198</v>
      </c>
      <c r="C547" t="s">
        <v>191</v>
      </c>
      <c r="D547" t="s">
        <v>192</v>
      </c>
      <c r="E547">
        <v>1503181</v>
      </c>
      <c r="F547">
        <v>5.4550999999999998</v>
      </c>
      <c r="G547">
        <v>44826</v>
      </c>
      <c r="H547">
        <v>44805</v>
      </c>
      <c r="I547">
        <v>8200002.6730999993</v>
      </c>
      <c r="J547" t="s">
        <v>193</v>
      </c>
      <c r="K547">
        <v>8200.0026730999998</v>
      </c>
    </row>
    <row r="548" spans="1:11" x14ac:dyDescent="0.2">
      <c r="A548" t="s">
        <v>184</v>
      </c>
      <c r="B548" t="s">
        <v>185</v>
      </c>
      <c r="C548" t="s">
        <v>194</v>
      </c>
      <c r="D548" t="s">
        <v>190</v>
      </c>
      <c r="E548">
        <v>189765</v>
      </c>
      <c r="F548">
        <v>46.373100000000001</v>
      </c>
      <c r="G548">
        <v>44826</v>
      </c>
      <c r="H548">
        <v>44805</v>
      </c>
      <c r="I548">
        <v>8799991.3214999996</v>
      </c>
      <c r="J548" t="s">
        <v>188</v>
      </c>
      <c r="K548">
        <v>7919.9921893500004</v>
      </c>
    </row>
    <row r="549" spans="1:11" x14ac:dyDescent="0.2">
      <c r="A549" t="s">
        <v>184</v>
      </c>
      <c r="B549" t="s">
        <v>185</v>
      </c>
      <c r="C549" t="s">
        <v>236</v>
      </c>
      <c r="D549" t="s">
        <v>190</v>
      </c>
      <c r="E549">
        <v>402181</v>
      </c>
      <c r="F549">
        <v>6.2161</v>
      </c>
      <c r="G549">
        <v>44826</v>
      </c>
      <c r="H549">
        <v>44805</v>
      </c>
      <c r="I549">
        <v>2499997.3141000001</v>
      </c>
      <c r="J549" t="s">
        <v>215</v>
      </c>
      <c r="K549">
        <v>2749.9970455100001</v>
      </c>
    </row>
    <row r="550" spans="1:11" x14ac:dyDescent="0.2">
      <c r="A550" t="s">
        <v>184</v>
      </c>
      <c r="B550" t="s">
        <v>198</v>
      </c>
      <c r="C550" t="s">
        <v>217</v>
      </c>
      <c r="D550" t="s">
        <v>200</v>
      </c>
      <c r="E550">
        <v>631453</v>
      </c>
      <c r="F550">
        <v>8.5517000000000003</v>
      </c>
      <c r="G550">
        <v>44826</v>
      </c>
      <c r="H550">
        <v>44805</v>
      </c>
      <c r="I550">
        <v>5399996.6200999999</v>
      </c>
      <c r="J550" t="s">
        <v>215</v>
      </c>
      <c r="K550">
        <v>5939.9962821099998</v>
      </c>
    </row>
    <row r="551" spans="1:11" x14ac:dyDescent="0.2">
      <c r="A551" t="s">
        <v>184</v>
      </c>
      <c r="B551" t="s">
        <v>185</v>
      </c>
      <c r="C551" t="s">
        <v>209</v>
      </c>
      <c r="D551" t="s">
        <v>190</v>
      </c>
      <c r="E551">
        <v>344853</v>
      </c>
      <c r="F551">
        <v>20.5885</v>
      </c>
      <c r="G551">
        <v>44826</v>
      </c>
      <c r="H551">
        <v>44805</v>
      </c>
      <c r="I551">
        <v>7100005.9905000003</v>
      </c>
      <c r="J551" t="s">
        <v>188</v>
      </c>
      <c r="K551">
        <v>6390.0053914500013</v>
      </c>
    </row>
    <row r="552" spans="1:11" x14ac:dyDescent="0.2">
      <c r="A552" t="s">
        <v>184</v>
      </c>
      <c r="B552" t="s">
        <v>198</v>
      </c>
      <c r="C552" t="s">
        <v>194</v>
      </c>
      <c r="D552" t="s">
        <v>192</v>
      </c>
      <c r="E552">
        <v>92995</v>
      </c>
      <c r="F552">
        <v>50.540599999999998</v>
      </c>
      <c r="G552">
        <v>44826</v>
      </c>
      <c r="H552">
        <v>44805</v>
      </c>
      <c r="I552">
        <v>4700023.0970000001</v>
      </c>
      <c r="J552" t="s">
        <v>188</v>
      </c>
      <c r="K552">
        <v>4230.0207873000008</v>
      </c>
    </row>
    <row r="553" spans="1:11" x14ac:dyDescent="0.2">
      <c r="A553" t="s">
        <v>184</v>
      </c>
      <c r="B553" t="s">
        <v>198</v>
      </c>
      <c r="C553" t="s">
        <v>245</v>
      </c>
      <c r="D553" t="s">
        <v>190</v>
      </c>
      <c r="E553">
        <v>29729</v>
      </c>
      <c r="F553">
        <v>57.183599999999998</v>
      </c>
      <c r="G553">
        <v>44826</v>
      </c>
      <c r="H553">
        <v>44805</v>
      </c>
      <c r="I553">
        <v>1700011.2444</v>
      </c>
      <c r="J553" t="s">
        <v>188</v>
      </c>
      <c r="K553">
        <v>1530.0101199600001</v>
      </c>
    </row>
    <row r="554" spans="1:11" x14ac:dyDescent="0.2">
      <c r="A554" t="s">
        <v>184</v>
      </c>
      <c r="B554" t="s">
        <v>198</v>
      </c>
      <c r="C554" t="s">
        <v>234</v>
      </c>
      <c r="D554" t="s">
        <v>190</v>
      </c>
      <c r="E554">
        <v>55720</v>
      </c>
      <c r="F554">
        <v>104.09229999999999</v>
      </c>
      <c r="G554">
        <v>44826</v>
      </c>
      <c r="H554">
        <v>44805</v>
      </c>
      <c r="I554">
        <v>5800022.9559999993</v>
      </c>
      <c r="J554" t="s">
        <v>204</v>
      </c>
      <c r="K554">
        <v>5220.0206603999995</v>
      </c>
    </row>
    <row r="555" spans="1:11" x14ac:dyDescent="0.2">
      <c r="A555" t="s">
        <v>184</v>
      </c>
      <c r="B555" t="s">
        <v>185</v>
      </c>
      <c r="C555" t="s">
        <v>244</v>
      </c>
      <c r="D555" t="s">
        <v>190</v>
      </c>
      <c r="E555">
        <v>215525</v>
      </c>
      <c r="F555">
        <v>28.766999999999999</v>
      </c>
      <c r="G555">
        <v>44826</v>
      </c>
      <c r="H555">
        <v>44805</v>
      </c>
      <c r="I555">
        <v>6200007.6749999998</v>
      </c>
      <c r="J555" t="s">
        <v>207</v>
      </c>
      <c r="K555">
        <v>5580.0069075000001</v>
      </c>
    </row>
    <row r="556" spans="1:11" x14ac:dyDescent="0.2">
      <c r="A556" t="s">
        <v>184</v>
      </c>
      <c r="B556" t="s">
        <v>185</v>
      </c>
      <c r="C556" t="s">
        <v>213</v>
      </c>
      <c r="D556" t="s">
        <v>200</v>
      </c>
      <c r="E556">
        <v>45993</v>
      </c>
      <c r="F556">
        <v>67.402100000000004</v>
      </c>
      <c r="G556">
        <v>44826</v>
      </c>
      <c r="H556">
        <v>44805</v>
      </c>
      <c r="I556">
        <v>3100024.7853000001</v>
      </c>
      <c r="J556" t="s">
        <v>188</v>
      </c>
      <c r="K556">
        <v>2790.0223067700003</v>
      </c>
    </row>
    <row r="557" spans="1:11" x14ac:dyDescent="0.2">
      <c r="A557" t="s">
        <v>184</v>
      </c>
      <c r="B557" t="s">
        <v>198</v>
      </c>
      <c r="C557" t="s">
        <v>239</v>
      </c>
      <c r="D557" t="s">
        <v>190</v>
      </c>
      <c r="E557">
        <v>285954</v>
      </c>
      <c r="F557">
        <v>16.086500000000001</v>
      </c>
      <c r="G557">
        <v>44826</v>
      </c>
      <c r="H557">
        <v>44805</v>
      </c>
      <c r="I557">
        <v>4599999.0210000006</v>
      </c>
      <c r="J557" t="s">
        <v>188</v>
      </c>
      <c r="K557">
        <v>4139.9991189000002</v>
      </c>
    </row>
    <row r="558" spans="1:11" x14ac:dyDescent="0.2">
      <c r="A558" t="s">
        <v>184</v>
      </c>
      <c r="B558" t="s">
        <v>198</v>
      </c>
      <c r="C558" t="s">
        <v>201</v>
      </c>
      <c r="D558" t="s">
        <v>200</v>
      </c>
      <c r="E558">
        <v>169442</v>
      </c>
      <c r="F558">
        <v>40.721800000000002</v>
      </c>
      <c r="G558">
        <v>44826</v>
      </c>
      <c r="H558">
        <v>44805</v>
      </c>
      <c r="I558">
        <v>6899983.2356000002</v>
      </c>
      <c r="J558" t="s">
        <v>188</v>
      </c>
      <c r="K558">
        <v>6209.9849120400004</v>
      </c>
    </row>
    <row r="559" spans="1:11" x14ac:dyDescent="0.2">
      <c r="A559" t="s">
        <v>184</v>
      </c>
      <c r="B559" t="s">
        <v>198</v>
      </c>
      <c r="C559" t="s">
        <v>208</v>
      </c>
      <c r="D559" t="s">
        <v>190</v>
      </c>
      <c r="E559">
        <v>108782</v>
      </c>
      <c r="F559">
        <v>56.994599999999998</v>
      </c>
      <c r="G559">
        <v>44826</v>
      </c>
      <c r="H559">
        <v>44805</v>
      </c>
      <c r="I559">
        <v>6199986.5772000002</v>
      </c>
      <c r="J559" t="s">
        <v>188</v>
      </c>
      <c r="K559">
        <v>5579.9879194800005</v>
      </c>
    </row>
    <row r="560" spans="1:11" x14ac:dyDescent="0.2">
      <c r="A560" t="s">
        <v>184</v>
      </c>
      <c r="B560" t="s">
        <v>198</v>
      </c>
      <c r="C560" t="s">
        <v>219</v>
      </c>
      <c r="D560" t="s">
        <v>192</v>
      </c>
      <c r="E560">
        <v>131692</v>
      </c>
      <c r="F560">
        <v>48.598100000000002</v>
      </c>
      <c r="G560">
        <v>44826</v>
      </c>
      <c r="H560">
        <v>44805</v>
      </c>
      <c r="I560">
        <v>6399980.9852</v>
      </c>
      <c r="J560" t="s">
        <v>188</v>
      </c>
      <c r="K560">
        <v>5759.9828866800008</v>
      </c>
    </row>
    <row r="561" spans="1:11" x14ac:dyDescent="0.2">
      <c r="A561" t="s">
        <v>184</v>
      </c>
      <c r="B561" t="s">
        <v>198</v>
      </c>
      <c r="C561" t="s">
        <v>222</v>
      </c>
      <c r="D561" t="s">
        <v>192</v>
      </c>
      <c r="E561">
        <v>435994</v>
      </c>
      <c r="F561">
        <v>18.119499999999999</v>
      </c>
      <c r="G561">
        <v>44826</v>
      </c>
      <c r="H561">
        <v>44805</v>
      </c>
      <c r="I561">
        <v>7899993.2829999998</v>
      </c>
      <c r="J561" t="s">
        <v>193</v>
      </c>
      <c r="K561">
        <v>7899.9932829999998</v>
      </c>
    </row>
    <row r="562" spans="1:11" x14ac:dyDescent="0.2">
      <c r="A562" t="s">
        <v>184</v>
      </c>
      <c r="B562" t="s">
        <v>185</v>
      </c>
      <c r="C562" t="s">
        <v>197</v>
      </c>
      <c r="D562" t="s">
        <v>190</v>
      </c>
      <c r="E562">
        <v>46163</v>
      </c>
      <c r="F562">
        <v>164.63509999999999</v>
      </c>
      <c r="G562">
        <v>44827</v>
      </c>
      <c r="H562">
        <v>44805</v>
      </c>
      <c r="I562">
        <v>7600050.1212999998</v>
      </c>
      <c r="J562" t="s">
        <v>188</v>
      </c>
      <c r="K562">
        <v>6840.0451091700006</v>
      </c>
    </row>
    <row r="563" spans="1:11" x14ac:dyDescent="0.2">
      <c r="A563" t="s">
        <v>184</v>
      </c>
      <c r="B563" t="s">
        <v>198</v>
      </c>
      <c r="C563" t="s">
        <v>237</v>
      </c>
      <c r="D563" t="s">
        <v>190</v>
      </c>
      <c r="E563">
        <v>110415</v>
      </c>
      <c r="F563">
        <v>15.3964</v>
      </c>
      <c r="G563">
        <v>44828</v>
      </c>
      <c r="H563">
        <v>44805</v>
      </c>
      <c r="I563">
        <v>1699993.5060000001</v>
      </c>
      <c r="J563" t="s">
        <v>204</v>
      </c>
      <c r="K563">
        <v>1529.9941554000002</v>
      </c>
    </row>
    <row r="564" spans="1:11" x14ac:dyDescent="0.2">
      <c r="A564" t="s">
        <v>184</v>
      </c>
      <c r="B564" t="s">
        <v>185</v>
      </c>
      <c r="C564" t="s">
        <v>238</v>
      </c>
      <c r="D564" t="s">
        <v>187</v>
      </c>
      <c r="E564">
        <v>6400</v>
      </c>
      <c r="F564">
        <v>234.38470000000001</v>
      </c>
      <c r="G564">
        <v>44828</v>
      </c>
      <c r="H564">
        <v>44805</v>
      </c>
      <c r="I564">
        <v>1500062.08</v>
      </c>
      <c r="J564" t="s">
        <v>204</v>
      </c>
      <c r="K564">
        <v>1350.0558720000001</v>
      </c>
    </row>
    <row r="565" spans="1:11" x14ac:dyDescent="0.2">
      <c r="A565" t="s">
        <v>184</v>
      </c>
      <c r="B565" t="s">
        <v>185</v>
      </c>
      <c r="C565" t="s">
        <v>227</v>
      </c>
      <c r="D565" t="s">
        <v>192</v>
      </c>
      <c r="E565">
        <v>32440</v>
      </c>
      <c r="F565">
        <v>160.29640000000001</v>
      </c>
      <c r="G565">
        <v>44829</v>
      </c>
      <c r="H565">
        <v>44805</v>
      </c>
      <c r="I565">
        <v>5200015.216</v>
      </c>
      <c r="J565" t="s">
        <v>204</v>
      </c>
      <c r="K565">
        <v>4680.0136943999996</v>
      </c>
    </row>
    <row r="566" spans="1:11" x14ac:dyDescent="0.2">
      <c r="A566" t="s">
        <v>184</v>
      </c>
      <c r="B566" t="s">
        <v>198</v>
      </c>
      <c r="C566" t="s">
        <v>209</v>
      </c>
      <c r="D566" t="s">
        <v>192</v>
      </c>
      <c r="E566">
        <v>273090</v>
      </c>
      <c r="F566">
        <v>21.238399999999999</v>
      </c>
      <c r="G566">
        <v>44833</v>
      </c>
      <c r="H566">
        <v>44805</v>
      </c>
      <c r="I566">
        <v>5799994.6559999995</v>
      </c>
      <c r="J566" t="s">
        <v>188</v>
      </c>
      <c r="K566">
        <v>5219.9951904</v>
      </c>
    </row>
    <row r="567" spans="1:11" x14ac:dyDescent="0.2">
      <c r="A567" t="s">
        <v>184</v>
      </c>
      <c r="B567" t="s">
        <v>198</v>
      </c>
      <c r="C567" t="s">
        <v>222</v>
      </c>
      <c r="D567" t="s">
        <v>200</v>
      </c>
      <c r="E567">
        <v>253484</v>
      </c>
      <c r="F567">
        <v>16.174600000000002</v>
      </c>
      <c r="G567">
        <v>44833</v>
      </c>
      <c r="H567">
        <v>44805</v>
      </c>
      <c r="I567">
        <v>4100002.3064000006</v>
      </c>
      <c r="J567" t="s">
        <v>193</v>
      </c>
      <c r="K567">
        <v>4100.0023064000006</v>
      </c>
    </row>
    <row r="568" spans="1:11" x14ac:dyDescent="0.2">
      <c r="A568" t="s">
        <v>184</v>
      </c>
      <c r="B568" t="s">
        <v>198</v>
      </c>
      <c r="C568" t="s">
        <v>221</v>
      </c>
      <c r="D568" t="s">
        <v>192</v>
      </c>
      <c r="E568">
        <v>136015</v>
      </c>
      <c r="F568">
        <v>40.436599999999999</v>
      </c>
      <c r="G568">
        <v>44833</v>
      </c>
      <c r="H568">
        <v>44805</v>
      </c>
      <c r="I568">
        <v>5499984.1490000002</v>
      </c>
      <c r="J568" t="s">
        <v>207</v>
      </c>
      <c r="K568">
        <v>4949.9857341000006</v>
      </c>
    </row>
    <row r="569" spans="1:11" x14ac:dyDescent="0.2">
      <c r="A569" t="s">
        <v>184</v>
      </c>
      <c r="B569" t="s">
        <v>198</v>
      </c>
      <c r="C569" t="s">
        <v>242</v>
      </c>
      <c r="D569" t="s">
        <v>190</v>
      </c>
      <c r="E569">
        <v>24145</v>
      </c>
      <c r="F569">
        <v>240.21199999999999</v>
      </c>
      <c r="G569">
        <v>44833</v>
      </c>
      <c r="H569">
        <v>44805</v>
      </c>
      <c r="I569">
        <v>5799918.7399999993</v>
      </c>
      <c r="J569" t="s">
        <v>207</v>
      </c>
      <c r="K569">
        <v>5219.9268659999998</v>
      </c>
    </row>
    <row r="570" spans="1:11" x14ac:dyDescent="0.2">
      <c r="A570" t="s">
        <v>184</v>
      </c>
      <c r="B570" t="s">
        <v>185</v>
      </c>
      <c r="C570" t="s">
        <v>197</v>
      </c>
      <c r="D570" t="s">
        <v>192</v>
      </c>
      <c r="E570">
        <v>59908</v>
      </c>
      <c r="F570">
        <v>166.9228</v>
      </c>
      <c r="G570">
        <v>44833</v>
      </c>
      <c r="H570">
        <v>44805</v>
      </c>
      <c r="I570">
        <v>10000011.102399999</v>
      </c>
      <c r="J570" t="s">
        <v>188</v>
      </c>
      <c r="K570">
        <v>9000.0099921599995</v>
      </c>
    </row>
    <row r="571" spans="1:11" x14ac:dyDescent="0.2">
      <c r="A571" t="s">
        <v>184</v>
      </c>
      <c r="B571" t="s">
        <v>198</v>
      </c>
      <c r="C571" t="s">
        <v>240</v>
      </c>
      <c r="D571" t="s">
        <v>200</v>
      </c>
      <c r="E571">
        <v>1279191</v>
      </c>
      <c r="F571">
        <v>6.7229999999999999</v>
      </c>
      <c r="G571">
        <v>44833</v>
      </c>
      <c r="H571">
        <v>44805</v>
      </c>
      <c r="I571">
        <v>8600001.0930000003</v>
      </c>
      <c r="J571" t="s">
        <v>241</v>
      </c>
      <c r="K571">
        <v>9460.0012022999999</v>
      </c>
    </row>
    <row r="572" spans="1:11" x14ac:dyDescent="0.2">
      <c r="A572" t="s">
        <v>184</v>
      </c>
      <c r="B572" t="s">
        <v>198</v>
      </c>
      <c r="C572" t="s">
        <v>234</v>
      </c>
      <c r="D572" t="s">
        <v>190</v>
      </c>
      <c r="E572">
        <v>50526</v>
      </c>
      <c r="F572">
        <v>100.938</v>
      </c>
      <c r="G572">
        <v>44833</v>
      </c>
      <c r="H572">
        <v>44805</v>
      </c>
      <c r="I572">
        <v>5099993.3880000003</v>
      </c>
      <c r="J572" t="s">
        <v>204</v>
      </c>
      <c r="K572">
        <v>4589.9940492000005</v>
      </c>
    </row>
    <row r="573" spans="1:11" x14ac:dyDescent="0.2">
      <c r="A573" t="s">
        <v>184</v>
      </c>
      <c r="B573" t="s">
        <v>198</v>
      </c>
      <c r="C573" t="s">
        <v>195</v>
      </c>
      <c r="D573" t="s">
        <v>212</v>
      </c>
      <c r="E573">
        <v>48523</v>
      </c>
      <c r="F573">
        <v>121.5908</v>
      </c>
      <c r="G573">
        <v>44833</v>
      </c>
      <c r="H573">
        <v>44805</v>
      </c>
      <c r="I573">
        <v>5899950.3884000005</v>
      </c>
      <c r="J573" t="s">
        <v>196</v>
      </c>
      <c r="K573">
        <v>6489.9454272400008</v>
      </c>
    </row>
    <row r="574" spans="1:11" x14ac:dyDescent="0.2">
      <c r="A574" t="s">
        <v>184</v>
      </c>
      <c r="B574" t="s">
        <v>185</v>
      </c>
      <c r="C574" t="s">
        <v>227</v>
      </c>
      <c r="D574" t="s">
        <v>190</v>
      </c>
      <c r="E574">
        <v>6204</v>
      </c>
      <c r="F574">
        <v>161.19399999999999</v>
      </c>
      <c r="G574">
        <v>44833</v>
      </c>
      <c r="H574">
        <v>44805</v>
      </c>
      <c r="I574">
        <v>1000047.5759999999</v>
      </c>
      <c r="J574" t="s">
        <v>204</v>
      </c>
      <c r="K574">
        <v>900.04281839999987</v>
      </c>
    </row>
    <row r="575" spans="1:11" x14ac:dyDescent="0.2">
      <c r="A575" t="s">
        <v>184</v>
      </c>
      <c r="B575" t="s">
        <v>185</v>
      </c>
      <c r="C575" t="s">
        <v>211</v>
      </c>
      <c r="D575" t="s">
        <v>190</v>
      </c>
      <c r="E575">
        <v>471376</v>
      </c>
      <c r="F575">
        <v>12.7287</v>
      </c>
      <c r="G575">
        <v>44833</v>
      </c>
      <c r="H575">
        <v>44805</v>
      </c>
      <c r="I575">
        <v>6000003.6912000002</v>
      </c>
      <c r="J575" t="s">
        <v>207</v>
      </c>
      <c r="K575">
        <v>5400.0033220800005</v>
      </c>
    </row>
    <row r="576" spans="1:11" x14ac:dyDescent="0.2">
      <c r="A576" t="s">
        <v>184</v>
      </c>
      <c r="B576" t="s">
        <v>198</v>
      </c>
      <c r="C576" t="s">
        <v>219</v>
      </c>
      <c r="D576" t="s">
        <v>190</v>
      </c>
      <c r="E576">
        <v>75979</v>
      </c>
      <c r="F576">
        <v>50.013800000000003</v>
      </c>
      <c r="G576">
        <v>44833</v>
      </c>
      <c r="H576">
        <v>44805</v>
      </c>
      <c r="I576">
        <v>3799998.5102000004</v>
      </c>
      <c r="J576" t="s">
        <v>188</v>
      </c>
      <c r="K576">
        <v>3419.9986591800007</v>
      </c>
    </row>
    <row r="577" spans="1:11" x14ac:dyDescent="0.2">
      <c r="A577" t="s">
        <v>184</v>
      </c>
      <c r="B577" t="s">
        <v>185</v>
      </c>
      <c r="C577" t="s">
        <v>219</v>
      </c>
      <c r="D577" t="s">
        <v>190</v>
      </c>
      <c r="E577">
        <v>129098</v>
      </c>
      <c r="F577">
        <v>55.771700000000003</v>
      </c>
      <c r="G577">
        <v>44833</v>
      </c>
      <c r="H577">
        <v>44805</v>
      </c>
      <c r="I577">
        <v>7200014.9265999999</v>
      </c>
      <c r="J577" t="s">
        <v>188</v>
      </c>
      <c r="K577">
        <v>6480.0134339400001</v>
      </c>
    </row>
    <row r="578" spans="1:11" x14ac:dyDescent="0.2">
      <c r="A578" t="s">
        <v>184</v>
      </c>
      <c r="B578" t="s">
        <v>185</v>
      </c>
      <c r="C578" t="s">
        <v>211</v>
      </c>
      <c r="D578" t="s">
        <v>192</v>
      </c>
      <c r="E578">
        <v>458697</v>
      </c>
      <c r="F578">
        <v>12.644500000000001</v>
      </c>
      <c r="G578">
        <v>44833</v>
      </c>
      <c r="H578">
        <v>44805</v>
      </c>
      <c r="I578">
        <v>5799994.2165000001</v>
      </c>
      <c r="J578" t="s">
        <v>207</v>
      </c>
      <c r="K578">
        <v>5219.9947948500003</v>
      </c>
    </row>
    <row r="579" spans="1:11" x14ac:dyDescent="0.2">
      <c r="A579" t="s">
        <v>184</v>
      </c>
      <c r="B579" t="s">
        <v>185</v>
      </c>
      <c r="C579" t="s">
        <v>213</v>
      </c>
      <c r="D579" t="s">
        <v>190</v>
      </c>
      <c r="E579">
        <v>103711</v>
      </c>
      <c r="F579">
        <v>65.566599999999994</v>
      </c>
      <c r="G579">
        <v>44834</v>
      </c>
      <c r="H579">
        <v>44805</v>
      </c>
      <c r="I579">
        <v>6799977.6525999997</v>
      </c>
      <c r="J579" t="s">
        <v>188</v>
      </c>
      <c r="K579">
        <v>6119.9798873399996</v>
      </c>
    </row>
    <row r="580" spans="1:11" x14ac:dyDescent="0.2">
      <c r="A580" t="s">
        <v>184</v>
      </c>
      <c r="B580" t="s">
        <v>198</v>
      </c>
      <c r="C580" t="s">
        <v>240</v>
      </c>
      <c r="D580" t="s">
        <v>200</v>
      </c>
      <c r="E580">
        <v>129782</v>
      </c>
      <c r="F580">
        <v>7.7051999999999996</v>
      </c>
      <c r="G580">
        <v>44834</v>
      </c>
      <c r="H580">
        <v>44805</v>
      </c>
      <c r="I580">
        <v>999996.26639999996</v>
      </c>
      <c r="J580" t="s">
        <v>241</v>
      </c>
      <c r="K580">
        <v>1099.9958930400001</v>
      </c>
    </row>
    <row r="581" spans="1:11" x14ac:dyDescent="0.2">
      <c r="A581" t="s">
        <v>184</v>
      </c>
      <c r="B581" t="s">
        <v>198</v>
      </c>
      <c r="C581" t="s">
        <v>214</v>
      </c>
      <c r="D581" t="s">
        <v>190</v>
      </c>
      <c r="E581">
        <v>319306</v>
      </c>
      <c r="F581">
        <v>27.559799999999999</v>
      </c>
      <c r="G581">
        <v>44834</v>
      </c>
      <c r="H581">
        <v>44805</v>
      </c>
      <c r="I581">
        <v>8800009.4988000002</v>
      </c>
      <c r="J581" t="s">
        <v>215</v>
      </c>
      <c r="K581">
        <v>9680.010448680001</v>
      </c>
    </row>
    <row r="582" spans="1:11" x14ac:dyDescent="0.2">
      <c r="A582" t="s">
        <v>184</v>
      </c>
      <c r="B582" t="s">
        <v>198</v>
      </c>
      <c r="C582" t="s">
        <v>210</v>
      </c>
      <c r="D582" t="s">
        <v>190</v>
      </c>
      <c r="E582">
        <v>162502</v>
      </c>
      <c r="F582">
        <v>31.3843</v>
      </c>
      <c r="G582">
        <v>44834</v>
      </c>
      <c r="H582">
        <v>44805</v>
      </c>
      <c r="I582">
        <v>5100011.5186000001</v>
      </c>
      <c r="J582" t="s">
        <v>204</v>
      </c>
      <c r="K582">
        <v>4590.0103667400008</v>
      </c>
    </row>
    <row r="583" spans="1:11" x14ac:dyDescent="0.2">
      <c r="A583" t="s">
        <v>184</v>
      </c>
      <c r="B583" t="s">
        <v>185</v>
      </c>
      <c r="C583" t="s">
        <v>205</v>
      </c>
      <c r="D583" t="s">
        <v>190</v>
      </c>
      <c r="E583">
        <v>410490</v>
      </c>
      <c r="F583">
        <v>19.0017</v>
      </c>
      <c r="G583">
        <v>44834</v>
      </c>
      <c r="H583">
        <v>44805</v>
      </c>
      <c r="I583">
        <v>7800007.8329999996</v>
      </c>
      <c r="J583" t="s">
        <v>193</v>
      </c>
      <c r="K583">
        <v>7800.0078330000006</v>
      </c>
    </row>
    <row r="584" spans="1:11" x14ac:dyDescent="0.2">
      <c r="A584" t="s">
        <v>184</v>
      </c>
      <c r="B584" t="s">
        <v>198</v>
      </c>
      <c r="C584" t="s">
        <v>194</v>
      </c>
      <c r="D584" t="s">
        <v>192</v>
      </c>
      <c r="E584">
        <v>110744</v>
      </c>
      <c r="F584">
        <v>44.246000000000002</v>
      </c>
      <c r="G584">
        <v>44835</v>
      </c>
      <c r="H584">
        <v>44835</v>
      </c>
      <c r="I584">
        <v>4899979.0240000002</v>
      </c>
      <c r="J584" t="s">
        <v>188</v>
      </c>
      <c r="K584">
        <v>4409.9811216000007</v>
      </c>
    </row>
    <row r="585" spans="1:11" x14ac:dyDescent="0.2">
      <c r="A585" t="s">
        <v>184</v>
      </c>
      <c r="B585" t="s">
        <v>198</v>
      </c>
      <c r="C585" t="s">
        <v>229</v>
      </c>
      <c r="D585" t="s">
        <v>192</v>
      </c>
      <c r="E585">
        <v>30502</v>
      </c>
      <c r="F585">
        <v>104.9096</v>
      </c>
      <c r="G585">
        <v>44836</v>
      </c>
      <c r="H585">
        <v>44835</v>
      </c>
      <c r="I585">
        <v>3199952.6192000001</v>
      </c>
      <c r="J585" t="s">
        <v>188</v>
      </c>
      <c r="K585">
        <v>2879.95735728</v>
      </c>
    </row>
    <row r="586" spans="1:11" x14ac:dyDescent="0.2">
      <c r="A586" t="s">
        <v>184</v>
      </c>
      <c r="B586" t="s">
        <v>185</v>
      </c>
      <c r="C586" t="s">
        <v>227</v>
      </c>
      <c r="D586" t="s">
        <v>187</v>
      </c>
      <c r="E586">
        <v>54123</v>
      </c>
      <c r="F586">
        <v>138.5745</v>
      </c>
      <c r="G586">
        <v>44836</v>
      </c>
      <c r="H586">
        <v>44835</v>
      </c>
      <c r="I586">
        <v>7500067.6634999998</v>
      </c>
      <c r="J586" t="s">
        <v>204</v>
      </c>
      <c r="K586">
        <v>6750.0608971499996</v>
      </c>
    </row>
    <row r="587" spans="1:11" x14ac:dyDescent="0.2">
      <c r="A587" t="s">
        <v>184</v>
      </c>
      <c r="B587" t="s">
        <v>185</v>
      </c>
      <c r="C587" t="s">
        <v>197</v>
      </c>
      <c r="D587" t="s">
        <v>190</v>
      </c>
      <c r="E587">
        <v>40469</v>
      </c>
      <c r="F587">
        <v>158.14510000000001</v>
      </c>
      <c r="G587">
        <v>44837</v>
      </c>
      <c r="H587">
        <v>44835</v>
      </c>
      <c r="I587">
        <v>6399974.0519000003</v>
      </c>
      <c r="J587" t="s">
        <v>188</v>
      </c>
      <c r="K587">
        <v>5759.9766467100008</v>
      </c>
    </row>
    <row r="588" spans="1:11" x14ac:dyDescent="0.2">
      <c r="A588" t="s">
        <v>184</v>
      </c>
      <c r="B588" t="s">
        <v>198</v>
      </c>
      <c r="C588" t="s">
        <v>238</v>
      </c>
      <c r="D588" t="s">
        <v>192</v>
      </c>
      <c r="E588">
        <v>25202</v>
      </c>
      <c r="F588">
        <v>210.3013</v>
      </c>
      <c r="G588">
        <v>44840</v>
      </c>
      <c r="H588">
        <v>44835</v>
      </c>
      <c r="I588">
        <v>5300013.3625999996</v>
      </c>
      <c r="J588" t="s">
        <v>204</v>
      </c>
      <c r="K588">
        <v>4770.0120263399995</v>
      </c>
    </row>
    <row r="589" spans="1:11" x14ac:dyDescent="0.2">
      <c r="A589" t="s">
        <v>184</v>
      </c>
      <c r="B589" t="s">
        <v>185</v>
      </c>
      <c r="C589" t="s">
        <v>210</v>
      </c>
      <c r="D589" t="s">
        <v>200</v>
      </c>
      <c r="E589">
        <v>38799</v>
      </c>
      <c r="F589">
        <v>30.928899999999999</v>
      </c>
      <c r="G589">
        <v>44840</v>
      </c>
      <c r="H589">
        <v>44835</v>
      </c>
      <c r="I589">
        <v>1200010.3910999999</v>
      </c>
      <c r="J589" t="s">
        <v>204</v>
      </c>
      <c r="K589">
        <v>1080.0093519899999</v>
      </c>
    </row>
    <row r="590" spans="1:11" x14ac:dyDescent="0.2">
      <c r="A590" t="s">
        <v>184</v>
      </c>
      <c r="B590" t="s">
        <v>185</v>
      </c>
      <c r="C590" t="s">
        <v>199</v>
      </c>
      <c r="D590" t="s">
        <v>200</v>
      </c>
      <c r="E590">
        <v>1759359</v>
      </c>
      <c r="F590">
        <v>3.0693000000000001</v>
      </c>
      <c r="G590">
        <v>44840</v>
      </c>
      <c r="H590">
        <v>44835</v>
      </c>
      <c r="I590">
        <v>5400000.5787000004</v>
      </c>
      <c r="J590" t="s">
        <v>193</v>
      </c>
      <c r="K590">
        <v>5400.0005787</v>
      </c>
    </row>
    <row r="591" spans="1:11" x14ac:dyDescent="0.2">
      <c r="A591" t="s">
        <v>184</v>
      </c>
      <c r="B591" t="s">
        <v>198</v>
      </c>
      <c r="C591" t="s">
        <v>219</v>
      </c>
      <c r="D591" t="s">
        <v>190</v>
      </c>
      <c r="E591">
        <v>26196</v>
      </c>
      <c r="F591">
        <v>57.261600000000001</v>
      </c>
      <c r="G591">
        <v>44840</v>
      </c>
      <c r="H591">
        <v>44835</v>
      </c>
      <c r="I591">
        <v>1500024.8736</v>
      </c>
      <c r="J591" t="s">
        <v>188</v>
      </c>
      <c r="K591">
        <v>1350.0223862400001</v>
      </c>
    </row>
    <row r="592" spans="1:11" x14ac:dyDescent="0.2">
      <c r="A592" t="s">
        <v>184</v>
      </c>
      <c r="B592" t="s">
        <v>185</v>
      </c>
      <c r="C592" t="s">
        <v>226</v>
      </c>
      <c r="D592" t="s">
        <v>187</v>
      </c>
      <c r="E592">
        <v>157899</v>
      </c>
      <c r="F592">
        <v>54.465299999999999</v>
      </c>
      <c r="G592">
        <v>44840</v>
      </c>
      <c r="H592">
        <v>44835</v>
      </c>
      <c r="I592">
        <v>8600016.4046999998</v>
      </c>
      <c r="J592" t="s">
        <v>188</v>
      </c>
      <c r="K592">
        <v>7740.0147642299999</v>
      </c>
    </row>
    <row r="593" spans="1:11" x14ac:dyDescent="0.2">
      <c r="A593" t="s">
        <v>184</v>
      </c>
      <c r="B593" t="s">
        <v>198</v>
      </c>
      <c r="C593" t="s">
        <v>243</v>
      </c>
      <c r="D593" t="s">
        <v>190</v>
      </c>
      <c r="E593">
        <v>1098046</v>
      </c>
      <c r="F593">
        <v>6.5571000000000002</v>
      </c>
      <c r="G593">
        <v>44840</v>
      </c>
      <c r="H593">
        <v>44835</v>
      </c>
      <c r="I593">
        <v>7199997.4265999999</v>
      </c>
      <c r="J593" t="s">
        <v>215</v>
      </c>
      <c r="K593">
        <v>7919.9971692600002</v>
      </c>
    </row>
    <row r="594" spans="1:11" x14ac:dyDescent="0.2">
      <c r="A594" t="s">
        <v>184</v>
      </c>
      <c r="B594" t="s">
        <v>198</v>
      </c>
      <c r="C594" t="s">
        <v>202</v>
      </c>
      <c r="D594" t="s">
        <v>190</v>
      </c>
      <c r="E594">
        <v>330711</v>
      </c>
      <c r="F594">
        <v>4.2332999999999998</v>
      </c>
      <c r="G594">
        <v>44840</v>
      </c>
      <c r="H594">
        <v>44835</v>
      </c>
      <c r="I594">
        <v>1399998.8762999999</v>
      </c>
      <c r="J594" t="s">
        <v>193</v>
      </c>
      <c r="K594">
        <v>1399.9988762999999</v>
      </c>
    </row>
    <row r="595" spans="1:11" x14ac:dyDescent="0.2">
      <c r="A595" t="s">
        <v>184</v>
      </c>
      <c r="B595" t="s">
        <v>198</v>
      </c>
      <c r="C595" t="s">
        <v>233</v>
      </c>
      <c r="D595" t="s">
        <v>190</v>
      </c>
      <c r="E595">
        <v>93763</v>
      </c>
      <c r="F595">
        <v>90.653800000000004</v>
      </c>
      <c r="G595">
        <v>44840</v>
      </c>
      <c r="H595">
        <v>44835</v>
      </c>
      <c r="I595">
        <v>8499972.249400001</v>
      </c>
      <c r="J595" t="s">
        <v>204</v>
      </c>
      <c r="K595">
        <v>7649.9750244600018</v>
      </c>
    </row>
    <row r="596" spans="1:11" x14ac:dyDescent="0.2">
      <c r="A596" t="s">
        <v>184</v>
      </c>
      <c r="B596" t="s">
        <v>198</v>
      </c>
      <c r="C596" t="s">
        <v>210</v>
      </c>
      <c r="D596" t="s">
        <v>192</v>
      </c>
      <c r="E596">
        <v>266565</v>
      </c>
      <c r="F596">
        <v>27.010300000000001</v>
      </c>
      <c r="G596">
        <v>44840</v>
      </c>
      <c r="H596">
        <v>44835</v>
      </c>
      <c r="I596">
        <v>7200000.6195</v>
      </c>
      <c r="J596" t="s">
        <v>204</v>
      </c>
      <c r="K596">
        <v>6480.0005575499999</v>
      </c>
    </row>
    <row r="597" spans="1:11" x14ac:dyDescent="0.2">
      <c r="A597" t="s">
        <v>184</v>
      </c>
      <c r="B597" t="s">
        <v>198</v>
      </c>
      <c r="C597" t="s">
        <v>197</v>
      </c>
      <c r="D597" t="s">
        <v>200</v>
      </c>
      <c r="E597">
        <v>14663</v>
      </c>
      <c r="F597">
        <v>170.4923</v>
      </c>
      <c r="G597">
        <v>44840</v>
      </c>
      <c r="H597">
        <v>44835</v>
      </c>
      <c r="I597">
        <v>2499928.5948999999</v>
      </c>
      <c r="J597" t="s">
        <v>188</v>
      </c>
      <c r="K597">
        <v>2249.9357354100002</v>
      </c>
    </row>
    <row r="598" spans="1:11" x14ac:dyDescent="0.2">
      <c r="A598" t="s">
        <v>184</v>
      </c>
      <c r="B598" t="s">
        <v>185</v>
      </c>
      <c r="C598" t="s">
        <v>214</v>
      </c>
      <c r="D598" t="s">
        <v>190</v>
      </c>
      <c r="E598">
        <v>31731</v>
      </c>
      <c r="F598">
        <v>28.363</v>
      </c>
      <c r="G598">
        <v>44840</v>
      </c>
      <c r="H598">
        <v>44835</v>
      </c>
      <c r="I598">
        <v>899986.353</v>
      </c>
      <c r="J598" t="s">
        <v>215</v>
      </c>
      <c r="K598">
        <v>989.98498829999994</v>
      </c>
    </row>
    <row r="599" spans="1:11" x14ac:dyDescent="0.2">
      <c r="A599" t="s">
        <v>184</v>
      </c>
      <c r="B599" t="s">
        <v>185</v>
      </c>
      <c r="C599" t="s">
        <v>222</v>
      </c>
      <c r="D599" t="s">
        <v>200</v>
      </c>
      <c r="E599">
        <v>57735</v>
      </c>
      <c r="F599">
        <v>17.320499999999999</v>
      </c>
      <c r="G599">
        <v>44840</v>
      </c>
      <c r="H599">
        <v>44835</v>
      </c>
      <c r="I599">
        <v>999999.0675</v>
      </c>
      <c r="J599" t="s">
        <v>193</v>
      </c>
      <c r="K599">
        <v>999.99906750000014</v>
      </c>
    </row>
    <row r="600" spans="1:11" x14ac:dyDescent="0.2">
      <c r="A600" t="s">
        <v>184</v>
      </c>
      <c r="B600" t="s">
        <v>185</v>
      </c>
      <c r="C600" t="s">
        <v>194</v>
      </c>
      <c r="D600" t="s">
        <v>190</v>
      </c>
      <c r="E600">
        <v>70191</v>
      </c>
      <c r="F600">
        <v>47.014699999999998</v>
      </c>
      <c r="G600">
        <v>44840</v>
      </c>
      <c r="H600">
        <v>44835</v>
      </c>
      <c r="I600">
        <v>3300008.8076999998</v>
      </c>
      <c r="J600" t="s">
        <v>188</v>
      </c>
      <c r="K600">
        <v>2970.0079269299999</v>
      </c>
    </row>
    <row r="601" spans="1:11" x14ac:dyDescent="0.2">
      <c r="A601" t="s">
        <v>184</v>
      </c>
      <c r="B601" t="s">
        <v>185</v>
      </c>
      <c r="C601" t="s">
        <v>239</v>
      </c>
      <c r="D601" t="s">
        <v>192</v>
      </c>
      <c r="E601">
        <v>382422</v>
      </c>
      <c r="F601">
        <v>17.258400000000002</v>
      </c>
      <c r="G601">
        <v>44840</v>
      </c>
      <c r="H601">
        <v>44835</v>
      </c>
      <c r="I601">
        <v>6599991.844800001</v>
      </c>
      <c r="J601" t="s">
        <v>188</v>
      </c>
      <c r="K601">
        <v>5939.9926603200011</v>
      </c>
    </row>
    <row r="602" spans="1:11" x14ac:dyDescent="0.2">
      <c r="A602" t="s">
        <v>184</v>
      </c>
      <c r="B602" t="s">
        <v>185</v>
      </c>
      <c r="C602" t="s">
        <v>189</v>
      </c>
      <c r="D602" t="s">
        <v>192</v>
      </c>
      <c r="E602">
        <v>194940</v>
      </c>
      <c r="F602">
        <v>31.291599999999999</v>
      </c>
      <c r="G602">
        <v>44840</v>
      </c>
      <c r="H602">
        <v>44835</v>
      </c>
      <c r="I602">
        <v>6099984.5039999997</v>
      </c>
      <c r="J602" t="s">
        <v>188</v>
      </c>
      <c r="K602">
        <v>5489.9860536000006</v>
      </c>
    </row>
    <row r="603" spans="1:11" x14ac:dyDescent="0.2">
      <c r="A603" t="s">
        <v>184</v>
      </c>
      <c r="B603" t="s">
        <v>198</v>
      </c>
      <c r="C603" t="s">
        <v>246</v>
      </c>
      <c r="D603" t="s">
        <v>192</v>
      </c>
      <c r="E603">
        <v>62779</v>
      </c>
      <c r="F603">
        <v>124.2458</v>
      </c>
      <c r="G603">
        <v>44840</v>
      </c>
      <c r="H603">
        <v>44835</v>
      </c>
      <c r="I603">
        <v>7800027.0782000003</v>
      </c>
      <c r="J603" t="s">
        <v>204</v>
      </c>
      <c r="K603">
        <v>7020.0243703800015</v>
      </c>
    </row>
    <row r="604" spans="1:11" x14ac:dyDescent="0.2">
      <c r="A604" t="s">
        <v>184</v>
      </c>
      <c r="B604" t="s">
        <v>198</v>
      </c>
      <c r="C604" t="s">
        <v>206</v>
      </c>
      <c r="D604" t="s">
        <v>190</v>
      </c>
      <c r="E604">
        <v>62291</v>
      </c>
      <c r="F604">
        <v>94.716399999999993</v>
      </c>
      <c r="G604">
        <v>44840</v>
      </c>
      <c r="H604">
        <v>44835</v>
      </c>
      <c r="I604">
        <v>5899979.2723999992</v>
      </c>
      <c r="J604" t="s">
        <v>207</v>
      </c>
      <c r="K604">
        <v>5309.9813451599994</v>
      </c>
    </row>
    <row r="605" spans="1:11" x14ac:dyDescent="0.2">
      <c r="A605" t="s">
        <v>184</v>
      </c>
      <c r="B605" t="s">
        <v>185</v>
      </c>
      <c r="C605" t="s">
        <v>219</v>
      </c>
      <c r="D605" t="s">
        <v>190</v>
      </c>
      <c r="E605">
        <v>146897</v>
      </c>
      <c r="F605">
        <v>51.736899999999999</v>
      </c>
      <c r="G605">
        <v>44840</v>
      </c>
      <c r="H605">
        <v>44835</v>
      </c>
      <c r="I605">
        <v>7599995.3992999997</v>
      </c>
      <c r="J605" t="s">
        <v>188</v>
      </c>
      <c r="K605">
        <v>6839.9958593699994</v>
      </c>
    </row>
    <row r="606" spans="1:11" x14ac:dyDescent="0.2">
      <c r="A606" t="s">
        <v>184</v>
      </c>
      <c r="B606" t="s">
        <v>198</v>
      </c>
      <c r="C606" t="s">
        <v>186</v>
      </c>
      <c r="D606" t="s">
        <v>190</v>
      </c>
      <c r="E606">
        <v>249714</v>
      </c>
      <c r="F606">
        <v>22.025200000000002</v>
      </c>
      <c r="G606">
        <v>44841</v>
      </c>
      <c r="H606">
        <v>44835</v>
      </c>
      <c r="I606">
        <v>5500000.7928000009</v>
      </c>
      <c r="J606" t="s">
        <v>188</v>
      </c>
      <c r="K606">
        <v>4950.0007135200012</v>
      </c>
    </row>
    <row r="607" spans="1:11" x14ac:dyDescent="0.2">
      <c r="A607" t="s">
        <v>184</v>
      </c>
      <c r="B607" t="s">
        <v>198</v>
      </c>
      <c r="C607" t="s">
        <v>232</v>
      </c>
      <c r="D607" t="s">
        <v>187</v>
      </c>
      <c r="E607">
        <v>246523</v>
      </c>
      <c r="F607">
        <v>26.366700000000002</v>
      </c>
      <c r="G607">
        <v>44841</v>
      </c>
      <c r="H607">
        <v>44835</v>
      </c>
      <c r="I607">
        <v>6499997.9841</v>
      </c>
      <c r="J607" t="s">
        <v>204</v>
      </c>
      <c r="K607">
        <v>5849.9981856900004</v>
      </c>
    </row>
    <row r="608" spans="1:11" x14ac:dyDescent="0.2">
      <c r="A608" t="s">
        <v>184</v>
      </c>
      <c r="B608" t="s">
        <v>198</v>
      </c>
      <c r="C608" t="s">
        <v>240</v>
      </c>
      <c r="D608" t="s">
        <v>192</v>
      </c>
      <c r="E608">
        <v>574021</v>
      </c>
      <c r="F608">
        <v>7.1425999999999998</v>
      </c>
      <c r="G608">
        <v>44841</v>
      </c>
      <c r="H608">
        <v>44835</v>
      </c>
      <c r="I608">
        <v>4100002.3945999998</v>
      </c>
      <c r="J608" t="s">
        <v>241</v>
      </c>
      <c r="K608">
        <v>4510.0026340599998</v>
      </c>
    </row>
    <row r="609" spans="1:11" x14ac:dyDescent="0.2">
      <c r="A609" t="s">
        <v>184</v>
      </c>
      <c r="B609" t="s">
        <v>185</v>
      </c>
      <c r="C609" t="s">
        <v>231</v>
      </c>
      <c r="D609" t="s">
        <v>192</v>
      </c>
      <c r="E609">
        <v>247521</v>
      </c>
      <c r="F609">
        <v>20.604299999999999</v>
      </c>
      <c r="G609">
        <v>44841</v>
      </c>
      <c r="H609">
        <v>44835</v>
      </c>
      <c r="I609">
        <v>5099996.9402999999</v>
      </c>
      <c r="J609" t="s">
        <v>188</v>
      </c>
      <c r="K609">
        <v>4589.9972462700007</v>
      </c>
    </row>
    <row r="610" spans="1:11" x14ac:dyDescent="0.2">
      <c r="A610" t="s">
        <v>184</v>
      </c>
      <c r="B610" t="s">
        <v>185</v>
      </c>
      <c r="C610" t="s">
        <v>244</v>
      </c>
      <c r="D610" t="s">
        <v>187</v>
      </c>
      <c r="E610">
        <v>278028</v>
      </c>
      <c r="F610">
        <v>29.133800000000001</v>
      </c>
      <c r="G610">
        <v>44841</v>
      </c>
      <c r="H610">
        <v>44835</v>
      </c>
      <c r="I610">
        <v>8100012.1464</v>
      </c>
      <c r="J610" t="s">
        <v>207</v>
      </c>
      <c r="K610">
        <v>7290.0109317599999</v>
      </c>
    </row>
    <row r="611" spans="1:11" x14ac:dyDescent="0.2">
      <c r="A611" t="s">
        <v>184</v>
      </c>
      <c r="B611" t="s">
        <v>198</v>
      </c>
      <c r="C611" t="s">
        <v>211</v>
      </c>
      <c r="D611" t="s">
        <v>190</v>
      </c>
      <c r="E611">
        <v>175103</v>
      </c>
      <c r="F611">
        <v>13.706200000000001</v>
      </c>
      <c r="G611">
        <v>44842</v>
      </c>
      <c r="H611">
        <v>44835</v>
      </c>
      <c r="I611">
        <v>2399996.7386000003</v>
      </c>
      <c r="J611" t="s">
        <v>207</v>
      </c>
      <c r="K611">
        <v>2159.9970647400005</v>
      </c>
    </row>
    <row r="612" spans="1:11" x14ac:dyDescent="0.2">
      <c r="A612" t="s">
        <v>184</v>
      </c>
      <c r="B612" t="s">
        <v>198</v>
      </c>
      <c r="C612" t="s">
        <v>230</v>
      </c>
      <c r="D612" t="s">
        <v>200</v>
      </c>
      <c r="E612">
        <v>68923</v>
      </c>
      <c r="F612">
        <v>118.9739</v>
      </c>
      <c r="G612">
        <v>44842</v>
      </c>
      <c r="H612">
        <v>44835</v>
      </c>
      <c r="I612">
        <v>8200038.1096999999</v>
      </c>
      <c r="J612" t="s">
        <v>188</v>
      </c>
      <c r="K612">
        <v>7380.03429873</v>
      </c>
    </row>
    <row r="613" spans="1:11" x14ac:dyDescent="0.2">
      <c r="A613" t="s">
        <v>184</v>
      </c>
      <c r="B613" t="s">
        <v>185</v>
      </c>
      <c r="C613" t="s">
        <v>213</v>
      </c>
      <c r="D613" t="s">
        <v>212</v>
      </c>
      <c r="E613">
        <v>39633</v>
      </c>
      <c r="F613">
        <v>65.602599999999995</v>
      </c>
      <c r="G613">
        <v>44842</v>
      </c>
      <c r="H613">
        <v>44835</v>
      </c>
      <c r="I613">
        <v>2600027.8457999998</v>
      </c>
      <c r="J613" t="s">
        <v>188</v>
      </c>
      <c r="K613">
        <v>2340.0250612200002</v>
      </c>
    </row>
    <row r="614" spans="1:11" x14ac:dyDescent="0.2">
      <c r="A614" t="s">
        <v>184</v>
      </c>
      <c r="B614" t="s">
        <v>185</v>
      </c>
      <c r="C614" t="s">
        <v>232</v>
      </c>
      <c r="D614" t="s">
        <v>190</v>
      </c>
      <c r="E614">
        <v>180136</v>
      </c>
      <c r="F614">
        <v>26.6465</v>
      </c>
      <c r="G614">
        <v>44842</v>
      </c>
      <c r="H614">
        <v>44835</v>
      </c>
      <c r="I614">
        <v>4799993.9239999996</v>
      </c>
      <c r="J614" t="s">
        <v>204</v>
      </c>
      <c r="K614">
        <v>4319.9945316000003</v>
      </c>
    </row>
    <row r="615" spans="1:11" x14ac:dyDescent="0.2">
      <c r="A615" t="s">
        <v>184</v>
      </c>
      <c r="B615" t="s">
        <v>198</v>
      </c>
      <c r="C615" t="s">
        <v>195</v>
      </c>
      <c r="D615" t="s">
        <v>192</v>
      </c>
      <c r="E615">
        <v>36245</v>
      </c>
      <c r="F615">
        <v>121.39749999999999</v>
      </c>
      <c r="G615">
        <v>44842</v>
      </c>
      <c r="H615">
        <v>44835</v>
      </c>
      <c r="I615">
        <v>4400052.3875000002</v>
      </c>
      <c r="J615" t="s">
        <v>196</v>
      </c>
      <c r="K615">
        <v>4840.0576262500008</v>
      </c>
    </row>
    <row r="616" spans="1:11" x14ac:dyDescent="0.2">
      <c r="A616" t="s">
        <v>184</v>
      </c>
      <c r="B616" t="s">
        <v>198</v>
      </c>
      <c r="C616" t="s">
        <v>235</v>
      </c>
      <c r="D616" t="s">
        <v>190</v>
      </c>
      <c r="E616">
        <v>600398</v>
      </c>
      <c r="F616">
        <v>14.823499999999999</v>
      </c>
      <c r="G616">
        <v>44843</v>
      </c>
      <c r="H616">
        <v>44835</v>
      </c>
      <c r="I616">
        <v>8899999.7529999986</v>
      </c>
      <c r="J616" t="s">
        <v>204</v>
      </c>
      <c r="K616">
        <v>8009.999777699998</v>
      </c>
    </row>
    <row r="617" spans="1:11" x14ac:dyDescent="0.2">
      <c r="A617" t="s">
        <v>184</v>
      </c>
      <c r="B617" t="s">
        <v>185</v>
      </c>
      <c r="C617" t="s">
        <v>209</v>
      </c>
      <c r="D617" t="s">
        <v>192</v>
      </c>
      <c r="E617">
        <v>337933</v>
      </c>
      <c r="F617">
        <v>21.306000000000001</v>
      </c>
      <c r="G617">
        <v>44843</v>
      </c>
      <c r="H617">
        <v>44835</v>
      </c>
      <c r="I617">
        <v>7200000.4980000006</v>
      </c>
      <c r="J617" t="s">
        <v>188</v>
      </c>
      <c r="K617">
        <v>6480.0004482000013</v>
      </c>
    </row>
    <row r="618" spans="1:11" x14ac:dyDescent="0.2">
      <c r="A618" t="s">
        <v>184</v>
      </c>
      <c r="B618" t="s">
        <v>198</v>
      </c>
      <c r="C618" t="s">
        <v>226</v>
      </c>
      <c r="D618" t="s">
        <v>190</v>
      </c>
      <c r="E618">
        <v>56151</v>
      </c>
      <c r="F618">
        <v>48.084299999999999</v>
      </c>
      <c r="G618">
        <v>44843</v>
      </c>
      <c r="H618">
        <v>44835</v>
      </c>
      <c r="I618">
        <v>2699981.5293000001</v>
      </c>
      <c r="J618" t="s">
        <v>188</v>
      </c>
      <c r="K618">
        <v>2429.9833763700003</v>
      </c>
    </row>
    <row r="619" spans="1:11" x14ac:dyDescent="0.2">
      <c r="A619" t="s">
        <v>184</v>
      </c>
      <c r="B619" t="s">
        <v>185</v>
      </c>
      <c r="C619" t="s">
        <v>201</v>
      </c>
      <c r="D619" t="s">
        <v>192</v>
      </c>
      <c r="E619">
        <v>30004</v>
      </c>
      <c r="F619">
        <v>36.662100000000002</v>
      </c>
      <c r="G619">
        <v>44843</v>
      </c>
      <c r="H619">
        <v>44835</v>
      </c>
      <c r="I619">
        <v>1100009.6484000001</v>
      </c>
      <c r="J619" t="s">
        <v>188</v>
      </c>
      <c r="K619">
        <v>990.00868356000001</v>
      </c>
    </row>
    <row r="620" spans="1:11" x14ac:dyDescent="0.2">
      <c r="A620" t="s">
        <v>184</v>
      </c>
      <c r="B620" t="s">
        <v>198</v>
      </c>
      <c r="C620" t="s">
        <v>237</v>
      </c>
      <c r="D620" t="s">
        <v>200</v>
      </c>
      <c r="E620">
        <v>428924</v>
      </c>
      <c r="F620">
        <v>16.319900000000001</v>
      </c>
      <c r="G620">
        <v>44843</v>
      </c>
      <c r="H620">
        <v>44835</v>
      </c>
      <c r="I620">
        <v>6999996.7876000004</v>
      </c>
      <c r="J620" t="s">
        <v>204</v>
      </c>
      <c r="K620">
        <v>6299.9971088400007</v>
      </c>
    </row>
    <row r="621" spans="1:11" x14ac:dyDescent="0.2">
      <c r="A621" t="s">
        <v>184</v>
      </c>
      <c r="B621" t="s">
        <v>198</v>
      </c>
      <c r="C621" t="s">
        <v>246</v>
      </c>
      <c r="D621" t="s">
        <v>192</v>
      </c>
      <c r="E621">
        <v>14325</v>
      </c>
      <c r="F621">
        <v>125.6588</v>
      </c>
      <c r="G621">
        <v>44844</v>
      </c>
      <c r="H621">
        <v>44835</v>
      </c>
      <c r="I621">
        <v>1800062.31</v>
      </c>
      <c r="J621" t="s">
        <v>204</v>
      </c>
      <c r="K621">
        <v>1620.0560790000002</v>
      </c>
    </row>
    <row r="622" spans="1:11" x14ac:dyDescent="0.2">
      <c r="A622" t="s">
        <v>184</v>
      </c>
      <c r="B622" t="s">
        <v>185</v>
      </c>
      <c r="C622" t="s">
        <v>197</v>
      </c>
      <c r="D622" t="s">
        <v>212</v>
      </c>
      <c r="E622">
        <v>61385</v>
      </c>
      <c r="F622">
        <v>153.13159999999999</v>
      </c>
      <c r="G622">
        <v>44844</v>
      </c>
      <c r="H622">
        <v>44835</v>
      </c>
      <c r="I622">
        <v>9399983.2659999989</v>
      </c>
      <c r="J622" t="s">
        <v>188</v>
      </c>
      <c r="K622">
        <v>8459.9849393999993</v>
      </c>
    </row>
    <row r="623" spans="1:11" x14ac:dyDescent="0.2">
      <c r="A623" t="s">
        <v>184</v>
      </c>
      <c r="B623" t="s">
        <v>185</v>
      </c>
      <c r="C623" t="s">
        <v>243</v>
      </c>
      <c r="D623" t="s">
        <v>192</v>
      </c>
      <c r="E623">
        <v>1033689</v>
      </c>
      <c r="F623">
        <v>6.3849</v>
      </c>
      <c r="G623">
        <v>44844</v>
      </c>
      <c r="H623">
        <v>44835</v>
      </c>
      <c r="I623">
        <v>6600000.8961000005</v>
      </c>
      <c r="J623" t="s">
        <v>215</v>
      </c>
      <c r="K623">
        <v>7260.0009857100013</v>
      </c>
    </row>
    <row r="624" spans="1:11" x14ac:dyDescent="0.2">
      <c r="A624" t="s">
        <v>184</v>
      </c>
      <c r="B624" t="s">
        <v>198</v>
      </c>
      <c r="C624" t="s">
        <v>114</v>
      </c>
      <c r="D624" t="s">
        <v>190</v>
      </c>
      <c r="E624">
        <v>98962</v>
      </c>
      <c r="F624">
        <v>13.1363</v>
      </c>
      <c r="G624">
        <v>44844</v>
      </c>
      <c r="H624">
        <v>44835</v>
      </c>
      <c r="I624">
        <v>1299994.5205999999</v>
      </c>
      <c r="J624" t="s">
        <v>215</v>
      </c>
      <c r="K624">
        <v>1429.9939726600001</v>
      </c>
    </row>
    <row r="625" spans="1:11" x14ac:dyDescent="0.2">
      <c r="A625" t="s">
        <v>184</v>
      </c>
      <c r="B625" t="s">
        <v>198</v>
      </c>
      <c r="C625" t="s">
        <v>218</v>
      </c>
      <c r="D625" t="s">
        <v>187</v>
      </c>
      <c r="E625">
        <v>54436</v>
      </c>
      <c r="F625">
        <v>66.132800000000003</v>
      </c>
      <c r="G625">
        <v>44844</v>
      </c>
      <c r="H625">
        <v>44835</v>
      </c>
      <c r="I625">
        <v>3600005.1008000001</v>
      </c>
      <c r="J625" t="s">
        <v>204</v>
      </c>
      <c r="K625">
        <v>3240.0045907200001</v>
      </c>
    </row>
    <row r="626" spans="1:11" x14ac:dyDescent="0.2">
      <c r="A626" t="s">
        <v>184</v>
      </c>
      <c r="B626" t="s">
        <v>198</v>
      </c>
      <c r="C626" t="s">
        <v>195</v>
      </c>
      <c r="D626" t="s">
        <v>190</v>
      </c>
      <c r="E626">
        <v>47324</v>
      </c>
      <c r="F626">
        <v>111.9945</v>
      </c>
      <c r="G626">
        <v>44844</v>
      </c>
      <c r="H626">
        <v>44835</v>
      </c>
      <c r="I626">
        <v>5300027.7180000003</v>
      </c>
      <c r="J626" t="s">
        <v>196</v>
      </c>
      <c r="K626">
        <v>5830.0304898000004</v>
      </c>
    </row>
    <row r="627" spans="1:11" x14ac:dyDescent="0.2">
      <c r="A627" t="s">
        <v>184</v>
      </c>
      <c r="B627" t="s">
        <v>198</v>
      </c>
      <c r="C627" t="s">
        <v>233</v>
      </c>
      <c r="D627" t="s">
        <v>192</v>
      </c>
      <c r="E627">
        <v>103801</v>
      </c>
      <c r="F627">
        <v>82.8506</v>
      </c>
      <c r="G627">
        <v>44844</v>
      </c>
      <c r="H627">
        <v>44835</v>
      </c>
      <c r="I627">
        <v>8599975.1305999998</v>
      </c>
      <c r="J627" t="s">
        <v>204</v>
      </c>
      <c r="K627">
        <v>7739.9776175400011</v>
      </c>
    </row>
    <row r="628" spans="1:11" x14ac:dyDescent="0.2">
      <c r="A628" t="s">
        <v>184</v>
      </c>
      <c r="B628" t="s">
        <v>185</v>
      </c>
      <c r="C628" t="s">
        <v>197</v>
      </c>
      <c r="D628" t="s">
        <v>200</v>
      </c>
      <c r="E628">
        <v>35030</v>
      </c>
      <c r="F628">
        <v>157.0093</v>
      </c>
      <c r="G628">
        <v>44847</v>
      </c>
      <c r="H628">
        <v>44835</v>
      </c>
      <c r="I628">
        <v>5500035.7790000001</v>
      </c>
      <c r="J628" t="s">
        <v>188</v>
      </c>
      <c r="K628">
        <v>4950.0322010999998</v>
      </c>
    </row>
    <row r="629" spans="1:11" x14ac:dyDescent="0.2">
      <c r="A629" t="s">
        <v>184</v>
      </c>
      <c r="B629" t="s">
        <v>185</v>
      </c>
      <c r="C629" t="s">
        <v>216</v>
      </c>
      <c r="D629" t="s">
        <v>190</v>
      </c>
      <c r="E629">
        <v>101058</v>
      </c>
      <c r="F629">
        <v>15.8325</v>
      </c>
      <c r="G629">
        <v>44847</v>
      </c>
      <c r="H629">
        <v>44835</v>
      </c>
      <c r="I629">
        <v>1600000.7849999999</v>
      </c>
      <c r="J629" t="s">
        <v>215</v>
      </c>
      <c r="K629">
        <v>1760.0008634999999</v>
      </c>
    </row>
    <row r="630" spans="1:11" x14ac:dyDescent="0.2">
      <c r="A630" t="s">
        <v>184</v>
      </c>
      <c r="B630" t="s">
        <v>198</v>
      </c>
      <c r="C630" t="s">
        <v>242</v>
      </c>
      <c r="D630" t="s">
        <v>187</v>
      </c>
      <c r="E630">
        <v>11620</v>
      </c>
      <c r="F630">
        <v>258.16669999999999</v>
      </c>
      <c r="G630">
        <v>44847</v>
      </c>
      <c r="H630">
        <v>44835</v>
      </c>
      <c r="I630">
        <v>2999897.054</v>
      </c>
      <c r="J630" t="s">
        <v>207</v>
      </c>
      <c r="K630">
        <v>2699.9073486000002</v>
      </c>
    </row>
    <row r="631" spans="1:11" x14ac:dyDescent="0.2">
      <c r="A631" t="s">
        <v>184</v>
      </c>
      <c r="B631" t="s">
        <v>198</v>
      </c>
      <c r="C631" t="s">
        <v>232</v>
      </c>
      <c r="D631" t="s">
        <v>200</v>
      </c>
      <c r="E631">
        <v>346444</v>
      </c>
      <c r="F631">
        <v>25.689599999999999</v>
      </c>
      <c r="G631">
        <v>44847</v>
      </c>
      <c r="H631">
        <v>44835</v>
      </c>
      <c r="I631">
        <v>8900007.782399999</v>
      </c>
      <c r="J631" t="s">
        <v>204</v>
      </c>
      <c r="K631">
        <v>8010.0070041599993</v>
      </c>
    </row>
    <row r="632" spans="1:11" x14ac:dyDescent="0.2">
      <c r="A632" t="s">
        <v>184</v>
      </c>
      <c r="B632" t="s">
        <v>198</v>
      </c>
      <c r="C632" t="s">
        <v>214</v>
      </c>
      <c r="D632" t="s">
        <v>187</v>
      </c>
      <c r="E632">
        <v>207032</v>
      </c>
      <c r="F632">
        <v>29.463999999999999</v>
      </c>
      <c r="G632">
        <v>44847</v>
      </c>
      <c r="H632">
        <v>44835</v>
      </c>
      <c r="I632">
        <v>6099990.8479999993</v>
      </c>
      <c r="J632" t="s">
        <v>215</v>
      </c>
      <c r="K632">
        <v>6709.9899328000001</v>
      </c>
    </row>
    <row r="633" spans="1:11" x14ac:dyDescent="0.2">
      <c r="A633" t="s">
        <v>184</v>
      </c>
      <c r="B633" t="s">
        <v>185</v>
      </c>
      <c r="C633" t="s">
        <v>242</v>
      </c>
      <c r="D633" t="s">
        <v>200</v>
      </c>
      <c r="E633">
        <v>22622</v>
      </c>
      <c r="F633">
        <v>265.22500000000002</v>
      </c>
      <c r="G633">
        <v>44847</v>
      </c>
      <c r="H633">
        <v>44835</v>
      </c>
      <c r="I633">
        <v>5999919.9500000002</v>
      </c>
      <c r="J633" t="s">
        <v>207</v>
      </c>
      <c r="K633">
        <v>5399.927955000001</v>
      </c>
    </row>
    <row r="634" spans="1:11" x14ac:dyDescent="0.2">
      <c r="A634" t="s">
        <v>184</v>
      </c>
      <c r="B634" t="s">
        <v>185</v>
      </c>
      <c r="C634" t="s">
        <v>239</v>
      </c>
      <c r="D634" t="s">
        <v>212</v>
      </c>
      <c r="E634">
        <v>568705</v>
      </c>
      <c r="F634">
        <v>17.0563</v>
      </c>
      <c r="G634">
        <v>44847</v>
      </c>
      <c r="H634">
        <v>44835</v>
      </c>
      <c r="I634">
        <v>9700003.091500001</v>
      </c>
      <c r="J634" t="s">
        <v>188</v>
      </c>
      <c r="K634">
        <v>8730.0027823500004</v>
      </c>
    </row>
    <row r="635" spans="1:11" x14ac:dyDescent="0.2">
      <c r="A635" t="s">
        <v>184</v>
      </c>
      <c r="B635" t="s">
        <v>198</v>
      </c>
      <c r="C635" t="s">
        <v>222</v>
      </c>
      <c r="D635" t="s">
        <v>192</v>
      </c>
      <c r="E635">
        <v>447309</v>
      </c>
      <c r="F635">
        <v>15.8727</v>
      </c>
      <c r="G635">
        <v>44847</v>
      </c>
      <c r="H635">
        <v>44835</v>
      </c>
      <c r="I635">
        <v>7100001.5642999997</v>
      </c>
      <c r="J635" t="s">
        <v>193</v>
      </c>
      <c r="K635">
        <v>7100.0015642999997</v>
      </c>
    </row>
    <row r="636" spans="1:11" x14ac:dyDescent="0.2">
      <c r="A636" t="s">
        <v>184</v>
      </c>
      <c r="B636" t="s">
        <v>198</v>
      </c>
      <c r="C636" t="s">
        <v>206</v>
      </c>
      <c r="D636" t="s">
        <v>190</v>
      </c>
      <c r="E636">
        <v>47006</v>
      </c>
      <c r="F636">
        <v>104.2422</v>
      </c>
      <c r="G636">
        <v>44847</v>
      </c>
      <c r="H636">
        <v>44835</v>
      </c>
      <c r="I636">
        <v>4900008.8531999998</v>
      </c>
      <c r="J636" t="s">
        <v>207</v>
      </c>
      <c r="K636">
        <v>4410.0079678800003</v>
      </c>
    </row>
    <row r="637" spans="1:11" x14ac:dyDescent="0.2">
      <c r="A637" t="s">
        <v>184</v>
      </c>
      <c r="B637" t="s">
        <v>198</v>
      </c>
      <c r="C637" t="s">
        <v>231</v>
      </c>
      <c r="D637" t="s">
        <v>190</v>
      </c>
      <c r="E637">
        <v>301229</v>
      </c>
      <c r="F637">
        <v>22.574200000000001</v>
      </c>
      <c r="G637">
        <v>44847</v>
      </c>
      <c r="H637">
        <v>44835</v>
      </c>
      <c r="I637">
        <v>6800003.6918000001</v>
      </c>
      <c r="J637" t="s">
        <v>188</v>
      </c>
      <c r="K637">
        <v>6120.0033226200003</v>
      </c>
    </row>
    <row r="638" spans="1:11" x14ac:dyDescent="0.2">
      <c r="A638" t="s">
        <v>184</v>
      </c>
      <c r="B638" t="s">
        <v>185</v>
      </c>
      <c r="C638" t="s">
        <v>218</v>
      </c>
      <c r="D638" t="s">
        <v>200</v>
      </c>
      <c r="E638">
        <v>143350</v>
      </c>
      <c r="F638">
        <v>62.7834</v>
      </c>
      <c r="G638">
        <v>44847</v>
      </c>
      <c r="H638">
        <v>44835</v>
      </c>
      <c r="I638">
        <v>9000000.3900000006</v>
      </c>
      <c r="J638" t="s">
        <v>204</v>
      </c>
      <c r="K638">
        <v>8100.0003510000006</v>
      </c>
    </row>
    <row r="639" spans="1:11" x14ac:dyDescent="0.2">
      <c r="A639" t="s">
        <v>184</v>
      </c>
      <c r="B639" t="s">
        <v>198</v>
      </c>
      <c r="C639" t="s">
        <v>245</v>
      </c>
      <c r="D639" t="s">
        <v>200</v>
      </c>
      <c r="E639">
        <v>82126</v>
      </c>
      <c r="F639">
        <v>52.358800000000002</v>
      </c>
      <c r="G639">
        <v>44847</v>
      </c>
      <c r="H639">
        <v>44835</v>
      </c>
      <c r="I639">
        <v>4300018.8087999998</v>
      </c>
      <c r="J639" t="s">
        <v>188</v>
      </c>
      <c r="K639">
        <v>3870.0169279199995</v>
      </c>
    </row>
    <row r="640" spans="1:11" x14ac:dyDescent="0.2">
      <c r="A640" t="s">
        <v>184</v>
      </c>
      <c r="B640" t="s">
        <v>198</v>
      </c>
      <c r="C640" t="s">
        <v>242</v>
      </c>
      <c r="D640" t="s">
        <v>200</v>
      </c>
      <c r="E640">
        <v>16101</v>
      </c>
      <c r="F640">
        <v>254.63759999999999</v>
      </c>
      <c r="G640">
        <v>44847</v>
      </c>
      <c r="H640">
        <v>44835</v>
      </c>
      <c r="I640">
        <v>4099919.9975999999</v>
      </c>
      <c r="J640" t="s">
        <v>207</v>
      </c>
      <c r="K640">
        <v>3689.92799784</v>
      </c>
    </row>
    <row r="641" spans="1:11" x14ac:dyDescent="0.2">
      <c r="A641" t="s">
        <v>184</v>
      </c>
      <c r="B641" t="s">
        <v>185</v>
      </c>
      <c r="C641" t="s">
        <v>219</v>
      </c>
      <c r="D641" t="s">
        <v>190</v>
      </c>
      <c r="E641">
        <v>53436</v>
      </c>
      <c r="F641">
        <v>48.656500000000001</v>
      </c>
      <c r="G641">
        <v>44847</v>
      </c>
      <c r="H641">
        <v>44835</v>
      </c>
      <c r="I641">
        <v>2600008.7340000002</v>
      </c>
      <c r="J641" t="s">
        <v>188</v>
      </c>
      <c r="K641">
        <v>2340.0078606000002</v>
      </c>
    </row>
    <row r="642" spans="1:11" x14ac:dyDescent="0.2">
      <c r="A642" t="s">
        <v>184</v>
      </c>
      <c r="B642" t="s">
        <v>185</v>
      </c>
      <c r="C642" t="s">
        <v>245</v>
      </c>
      <c r="D642" t="s">
        <v>212</v>
      </c>
      <c r="E642">
        <v>129726</v>
      </c>
      <c r="F642">
        <v>55.5015</v>
      </c>
      <c r="G642">
        <v>44848</v>
      </c>
      <c r="H642">
        <v>44835</v>
      </c>
      <c r="I642">
        <v>7199987.5889999997</v>
      </c>
      <c r="J642" t="s">
        <v>188</v>
      </c>
      <c r="K642">
        <v>6479.9888301000001</v>
      </c>
    </row>
    <row r="643" spans="1:11" x14ac:dyDescent="0.2">
      <c r="A643" t="s">
        <v>184</v>
      </c>
      <c r="B643" t="s">
        <v>185</v>
      </c>
      <c r="C643" t="s">
        <v>186</v>
      </c>
      <c r="D643" t="s">
        <v>190</v>
      </c>
      <c r="E643">
        <v>53571</v>
      </c>
      <c r="F643">
        <v>24.266999999999999</v>
      </c>
      <c r="G643">
        <v>44848</v>
      </c>
      <c r="H643">
        <v>44835</v>
      </c>
      <c r="I643">
        <v>1300007.4569999999</v>
      </c>
      <c r="J643" t="s">
        <v>188</v>
      </c>
      <c r="K643">
        <v>1170.0067113</v>
      </c>
    </row>
    <row r="644" spans="1:11" x14ac:dyDescent="0.2">
      <c r="A644" t="s">
        <v>184</v>
      </c>
      <c r="B644" t="s">
        <v>198</v>
      </c>
      <c r="C644" t="s">
        <v>245</v>
      </c>
      <c r="D644" t="s">
        <v>192</v>
      </c>
      <c r="E644">
        <v>191937</v>
      </c>
      <c r="F644">
        <v>51.058500000000002</v>
      </c>
      <c r="G644">
        <v>44848</v>
      </c>
      <c r="H644">
        <v>44835</v>
      </c>
      <c r="I644">
        <v>9800015.3145000003</v>
      </c>
      <c r="J644" t="s">
        <v>188</v>
      </c>
      <c r="K644">
        <v>8820.0137830500007</v>
      </c>
    </row>
    <row r="645" spans="1:11" x14ac:dyDescent="0.2">
      <c r="A645" t="s">
        <v>184</v>
      </c>
      <c r="B645" t="s">
        <v>198</v>
      </c>
      <c r="C645" t="s">
        <v>246</v>
      </c>
      <c r="D645" t="s">
        <v>192</v>
      </c>
      <c r="E645">
        <v>68890</v>
      </c>
      <c r="F645">
        <v>140.8049</v>
      </c>
      <c r="G645">
        <v>44849</v>
      </c>
      <c r="H645">
        <v>44835</v>
      </c>
      <c r="I645">
        <v>9700049.5610000007</v>
      </c>
      <c r="J645" t="s">
        <v>204</v>
      </c>
      <c r="K645">
        <v>8730.044604900002</v>
      </c>
    </row>
    <row r="646" spans="1:11" x14ac:dyDescent="0.2">
      <c r="A646" t="s">
        <v>184</v>
      </c>
      <c r="B646" t="s">
        <v>198</v>
      </c>
      <c r="C646" t="s">
        <v>243</v>
      </c>
      <c r="D646" t="s">
        <v>200</v>
      </c>
      <c r="E646">
        <v>139167</v>
      </c>
      <c r="F646">
        <v>5.7484999999999999</v>
      </c>
      <c r="G646">
        <v>44849</v>
      </c>
      <c r="H646">
        <v>44835</v>
      </c>
      <c r="I646">
        <v>800001.49950000003</v>
      </c>
      <c r="J646" t="s">
        <v>215</v>
      </c>
      <c r="K646">
        <v>880.00164945000006</v>
      </c>
    </row>
    <row r="647" spans="1:11" x14ac:dyDescent="0.2">
      <c r="A647" t="s">
        <v>184</v>
      </c>
      <c r="B647" t="s">
        <v>185</v>
      </c>
      <c r="C647" t="s">
        <v>218</v>
      </c>
      <c r="D647" t="s">
        <v>187</v>
      </c>
      <c r="E647">
        <v>76346</v>
      </c>
      <c r="F647">
        <v>62.871400000000001</v>
      </c>
      <c r="G647">
        <v>44850</v>
      </c>
      <c r="H647">
        <v>44835</v>
      </c>
      <c r="I647">
        <v>4799979.9044000003</v>
      </c>
      <c r="J647" t="s">
        <v>204</v>
      </c>
      <c r="K647">
        <v>4319.9819139600004</v>
      </c>
    </row>
    <row r="648" spans="1:11" x14ac:dyDescent="0.2">
      <c r="A648" t="s">
        <v>184</v>
      </c>
      <c r="B648" t="s">
        <v>185</v>
      </c>
      <c r="C648" t="s">
        <v>243</v>
      </c>
      <c r="D648" t="s">
        <v>190</v>
      </c>
      <c r="E648">
        <v>601212</v>
      </c>
      <c r="F648">
        <v>6.4869000000000003</v>
      </c>
      <c r="G648">
        <v>44850</v>
      </c>
      <c r="H648">
        <v>44835</v>
      </c>
      <c r="I648">
        <v>3900002.1228</v>
      </c>
      <c r="J648" t="s">
        <v>215</v>
      </c>
      <c r="K648">
        <v>4290.0023350800002</v>
      </c>
    </row>
    <row r="649" spans="1:11" x14ac:dyDescent="0.2">
      <c r="A649" t="s">
        <v>184</v>
      </c>
      <c r="B649" t="s">
        <v>198</v>
      </c>
      <c r="C649" t="s">
        <v>114</v>
      </c>
      <c r="D649" t="s">
        <v>190</v>
      </c>
      <c r="E649">
        <v>696017</v>
      </c>
      <c r="F649">
        <v>13.649100000000001</v>
      </c>
      <c r="G649">
        <v>44850</v>
      </c>
      <c r="H649">
        <v>44835</v>
      </c>
      <c r="I649">
        <v>9500005.6347000003</v>
      </c>
      <c r="J649" t="s">
        <v>215</v>
      </c>
      <c r="K649">
        <v>10450.00619817</v>
      </c>
    </row>
    <row r="650" spans="1:11" x14ac:dyDescent="0.2">
      <c r="A650" t="s">
        <v>184</v>
      </c>
      <c r="B650" t="s">
        <v>198</v>
      </c>
      <c r="C650" t="s">
        <v>231</v>
      </c>
      <c r="D650" t="s">
        <v>190</v>
      </c>
      <c r="E650">
        <v>226322</v>
      </c>
      <c r="F650">
        <v>20.324999999999999</v>
      </c>
      <c r="G650">
        <v>44854</v>
      </c>
      <c r="H650">
        <v>44835</v>
      </c>
      <c r="I650">
        <v>4599994.6499999994</v>
      </c>
      <c r="J650" t="s">
        <v>188</v>
      </c>
      <c r="K650">
        <v>4139.9951849999998</v>
      </c>
    </row>
    <row r="651" spans="1:11" x14ac:dyDescent="0.2">
      <c r="A651" t="s">
        <v>184</v>
      </c>
      <c r="B651" t="s">
        <v>198</v>
      </c>
      <c r="C651" t="s">
        <v>209</v>
      </c>
      <c r="D651" t="s">
        <v>200</v>
      </c>
      <c r="E651">
        <v>226778</v>
      </c>
      <c r="F651">
        <v>19.8432</v>
      </c>
      <c r="G651">
        <v>44854</v>
      </c>
      <c r="H651">
        <v>44835</v>
      </c>
      <c r="I651">
        <v>4500001.2095999997</v>
      </c>
      <c r="J651" t="s">
        <v>188</v>
      </c>
      <c r="K651">
        <v>4050.00108864</v>
      </c>
    </row>
    <row r="652" spans="1:11" x14ac:dyDescent="0.2">
      <c r="A652" t="s">
        <v>184</v>
      </c>
      <c r="B652" t="s">
        <v>185</v>
      </c>
      <c r="C652" t="s">
        <v>223</v>
      </c>
      <c r="D652" t="s">
        <v>190</v>
      </c>
      <c r="E652">
        <v>35723</v>
      </c>
      <c r="F652">
        <v>81.179100000000005</v>
      </c>
      <c r="G652">
        <v>44854</v>
      </c>
      <c r="H652">
        <v>44835</v>
      </c>
      <c r="I652">
        <v>2899960.9893</v>
      </c>
      <c r="J652" t="s">
        <v>204</v>
      </c>
      <c r="K652">
        <v>2609.9648903700004</v>
      </c>
    </row>
    <row r="653" spans="1:11" x14ac:dyDescent="0.2">
      <c r="A653" t="s">
        <v>184</v>
      </c>
      <c r="B653" t="s">
        <v>198</v>
      </c>
      <c r="C653" t="s">
        <v>224</v>
      </c>
      <c r="D653" t="s">
        <v>192</v>
      </c>
      <c r="E653">
        <v>38612</v>
      </c>
      <c r="F653">
        <v>202.0095</v>
      </c>
      <c r="G653">
        <v>44854</v>
      </c>
      <c r="H653">
        <v>44835</v>
      </c>
      <c r="I653">
        <v>7799990.8140000002</v>
      </c>
      <c r="J653" t="s">
        <v>204</v>
      </c>
      <c r="K653">
        <v>7019.9917326000004</v>
      </c>
    </row>
    <row r="654" spans="1:11" x14ac:dyDescent="0.2">
      <c r="A654" t="s">
        <v>184</v>
      </c>
      <c r="B654" t="s">
        <v>185</v>
      </c>
      <c r="C654" t="s">
        <v>203</v>
      </c>
      <c r="D654" t="s">
        <v>212</v>
      </c>
      <c r="E654">
        <v>43165</v>
      </c>
      <c r="F654">
        <v>120.4693</v>
      </c>
      <c r="G654">
        <v>44854</v>
      </c>
      <c r="H654">
        <v>44835</v>
      </c>
      <c r="I654">
        <v>5200057.3344999999</v>
      </c>
      <c r="J654" t="s">
        <v>204</v>
      </c>
      <c r="K654">
        <v>4680.0516010500005</v>
      </c>
    </row>
    <row r="655" spans="1:11" x14ac:dyDescent="0.2">
      <c r="A655" t="s">
        <v>184</v>
      </c>
      <c r="B655" t="s">
        <v>185</v>
      </c>
      <c r="C655" t="s">
        <v>223</v>
      </c>
      <c r="D655" t="s">
        <v>200</v>
      </c>
      <c r="E655">
        <v>98858</v>
      </c>
      <c r="F655">
        <v>78.900800000000004</v>
      </c>
      <c r="G655">
        <v>44854</v>
      </c>
      <c r="H655">
        <v>44835</v>
      </c>
      <c r="I655">
        <v>7799975.2864000006</v>
      </c>
      <c r="J655" t="s">
        <v>204</v>
      </c>
      <c r="K655">
        <v>7019.9777577600007</v>
      </c>
    </row>
    <row r="656" spans="1:11" x14ac:dyDescent="0.2">
      <c r="A656" t="s">
        <v>184</v>
      </c>
      <c r="B656" t="s">
        <v>185</v>
      </c>
      <c r="C656" t="s">
        <v>220</v>
      </c>
      <c r="D656" t="s">
        <v>190</v>
      </c>
      <c r="E656">
        <v>24981</v>
      </c>
      <c r="F656">
        <v>152.1156</v>
      </c>
      <c r="G656">
        <v>44854</v>
      </c>
      <c r="H656">
        <v>44835</v>
      </c>
      <c r="I656">
        <v>3799999.8036000002</v>
      </c>
      <c r="J656" t="s">
        <v>188</v>
      </c>
      <c r="K656">
        <v>3419.9998232400003</v>
      </c>
    </row>
    <row r="657" spans="1:11" x14ac:dyDescent="0.2">
      <c r="A657" t="s">
        <v>184</v>
      </c>
      <c r="B657" t="s">
        <v>185</v>
      </c>
      <c r="C657" t="s">
        <v>201</v>
      </c>
      <c r="D657" t="s">
        <v>190</v>
      </c>
      <c r="E657">
        <v>42104</v>
      </c>
      <c r="F657">
        <v>40.375799999999998</v>
      </c>
      <c r="G657">
        <v>44854</v>
      </c>
      <c r="H657">
        <v>44835</v>
      </c>
      <c r="I657">
        <v>1699982.6831999999</v>
      </c>
      <c r="J657" t="s">
        <v>188</v>
      </c>
      <c r="K657">
        <v>1529.98441488</v>
      </c>
    </row>
    <row r="658" spans="1:11" x14ac:dyDescent="0.2">
      <c r="A658" t="s">
        <v>184</v>
      </c>
      <c r="B658" t="s">
        <v>198</v>
      </c>
      <c r="C658" t="s">
        <v>208</v>
      </c>
      <c r="D658" t="s">
        <v>200</v>
      </c>
      <c r="E658">
        <v>10574</v>
      </c>
      <c r="F658">
        <v>56.745199999999997</v>
      </c>
      <c r="G658">
        <v>44854</v>
      </c>
      <c r="H658">
        <v>44835</v>
      </c>
      <c r="I658">
        <v>600023.74479999999</v>
      </c>
      <c r="J658" t="s">
        <v>188</v>
      </c>
      <c r="K658">
        <v>540.02137031999996</v>
      </c>
    </row>
    <row r="659" spans="1:11" x14ac:dyDescent="0.2">
      <c r="A659" t="s">
        <v>184</v>
      </c>
      <c r="B659" t="s">
        <v>198</v>
      </c>
      <c r="C659" t="s">
        <v>191</v>
      </c>
      <c r="D659" t="s">
        <v>187</v>
      </c>
      <c r="E659">
        <v>973067</v>
      </c>
      <c r="F659">
        <v>6.0632999999999999</v>
      </c>
      <c r="G659">
        <v>44854</v>
      </c>
      <c r="H659">
        <v>44835</v>
      </c>
      <c r="I659">
        <v>5899997.1410999997</v>
      </c>
      <c r="J659" t="s">
        <v>193</v>
      </c>
      <c r="K659">
        <v>5899.9971410999997</v>
      </c>
    </row>
    <row r="660" spans="1:11" x14ac:dyDescent="0.2">
      <c r="A660" t="s">
        <v>184</v>
      </c>
      <c r="B660" t="s">
        <v>185</v>
      </c>
      <c r="C660" t="s">
        <v>240</v>
      </c>
      <c r="D660" t="s">
        <v>190</v>
      </c>
      <c r="E660">
        <v>620235</v>
      </c>
      <c r="F660">
        <v>7.7389999999999999</v>
      </c>
      <c r="G660">
        <v>44854</v>
      </c>
      <c r="H660">
        <v>44835</v>
      </c>
      <c r="I660">
        <v>4799998.665</v>
      </c>
      <c r="J660" t="s">
        <v>241</v>
      </c>
      <c r="K660">
        <v>5279.9985315000004</v>
      </c>
    </row>
    <row r="661" spans="1:11" x14ac:dyDescent="0.2">
      <c r="A661" t="s">
        <v>184</v>
      </c>
      <c r="B661" t="s">
        <v>198</v>
      </c>
      <c r="C661" t="s">
        <v>242</v>
      </c>
      <c r="D661" t="s">
        <v>187</v>
      </c>
      <c r="E661">
        <v>32732</v>
      </c>
      <c r="F661">
        <v>274.9622</v>
      </c>
      <c r="G661">
        <v>44855</v>
      </c>
      <c r="H661">
        <v>44835</v>
      </c>
      <c r="I661">
        <v>9000062.7303999998</v>
      </c>
      <c r="J661" t="s">
        <v>207</v>
      </c>
      <c r="K661">
        <v>8100.0564573599995</v>
      </c>
    </row>
    <row r="662" spans="1:11" x14ac:dyDescent="0.2">
      <c r="A662" t="s">
        <v>184</v>
      </c>
      <c r="B662" t="s">
        <v>185</v>
      </c>
      <c r="C662" t="s">
        <v>199</v>
      </c>
      <c r="D662" t="s">
        <v>190</v>
      </c>
      <c r="E662">
        <v>293141</v>
      </c>
      <c r="F662">
        <v>3.0701999999999998</v>
      </c>
      <c r="G662">
        <v>44855</v>
      </c>
      <c r="H662">
        <v>44835</v>
      </c>
      <c r="I662">
        <v>900001.49819999991</v>
      </c>
      <c r="J662" t="s">
        <v>193</v>
      </c>
      <c r="K662">
        <v>900.0014981999999</v>
      </c>
    </row>
    <row r="663" spans="1:11" x14ac:dyDescent="0.2">
      <c r="A663" t="s">
        <v>184</v>
      </c>
      <c r="B663" t="s">
        <v>198</v>
      </c>
      <c r="C663" t="s">
        <v>210</v>
      </c>
      <c r="D663" t="s">
        <v>192</v>
      </c>
      <c r="E663">
        <v>129451</v>
      </c>
      <c r="F663">
        <v>31.6721</v>
      </c>
      <c r="G663">
        <v>44855</v>
      </c>
      <c r="H663">
        <v>44835</v>
      </c>
      <c r="I663">
        <v>4099985.0170999998</v>
      </c>
      <c r="J663" t="s">
        <v>204</v>
      </c>
      <c r="K663">
        <v>3689.98651539</v>
      </c>
    </row>
    <row r="664" spans="1:11" x14ac:dyDescent="0.2">
      <c r="A664" t="s">
        <v>184</v>
      </c>
      <c r="B664" t="s">
        <v>198</v>
      </c>
      <c r="C664" t="s">
        <v>199</v>
      </c>
      <c r="D664" t="s">
        <v>190</v>
      </c>
      <c r="E664">
        <v>923191</v>
      </c>
      <c r="F664">
        <v>3.2496</v>
      </c>
      <c r="G664">
        <v>44856</v>
      </c>
      <c r="H664">
        <v>44835</v>
      </c>
      <c r="I664">
        <v>3000001.4736000001</v>
      </c>
      <c r="J664" t="s">
        <v>193</v>
      </c>
      <c r="K664">
        <v>3000.0014736000003</v>
      </c>
    </row>
    <row r="665" spans="1:11" x14ac:dyDescent="0.2">
      <c r="A665" t="s">
        <v>184</v>
      </c>
      <c r="B665" t="s">
        <v>198</v>
      </c>
      <c r="C665" t="s">
        <v>242</v>
      </c>
      <c r="D665" t="s">
        <v>190</v>
      </c>
      <c r="E665">
        <v>28851</v>
      </c>
      <c r="F665">
        <v>239.1558</v>
      </c>
      <c r="G665">
        <v>44856</v>
      </c>
      <c r="H665">
        <v>44835</v>
      </c>
      <c r="I665">
        <v>6899883.9857999999</v>
      </c>
      <c r="J665" t="s">
        <v>207</v>
      </c>
      <c r="K665">
        <v>6209.8955872200004</v>
      </c>
    </row>
    <row r="666" spans="1:11" x14ac:dyDescent="0.2">
      <c r="A666" t="s">
        <v>184</v>
      </c>
      <c r="B666" t="s">
        <v>198</v>
      </c>
      <c r="C666" t="s">
        <v>223</v>
      </c>
      <c r="D666" t="s">
        <v>187</v>
      </c>
      <c r="E666">
        <v>100308</v>
      </c>
      <c r="F666">
        <v>85.735699999999994</v>
      </c>
      <c r="G666">
        <v>44856</v>
      </c>
      <c r="H666">
        <v>44835</v>
      </c>
      <c r="I666">
        <v>8599976.5955999997</v>
      </c>
      <c r="J666" t="s">
        <v>204</v>
      </c>
      <c r="K666">
        <v>7739.9789360399991</v>
      </c>
    </row>
    <row r="667" spans="1:11" x14ac:dyDescent="0.2">
      <c r="A667" t="s">
        <v>184</v>
      </c>
      <c r="B667" t="s">
        <v>185</v>
      </c>
      <c r="C667" t="s">
        <v>186</v>
      </c>
      <c r="D667" t="s">
        <v>192</v>
      </c>
      <c r="E667">
        <v>340827</v>
      </c>
      <c r="F667">
        <v>20.831700000000001</v>
      </c>
      <c r="G667">
        <v>44856</v>
      </c>
      <c r="H667">
        <v>44835</v>
      </c>
      <c r="I667">
        <v>7100005.8159000007</v>
      </c>
      <c r="J667" t="s">
        <v>188</v>
      </c>
      <c r="K667">
        <v>6390.0052343100006</v>
      </c>
    </row>
    <row r="668" spans="1:11" x14ac:dyDescent="0.2">
      <c r="A668" t="s">
        <v>184</v>
      </c>
      <c r="B668" t="s">
        <v>198</v>
      </c>
      <c r="C668" t="s">
        <v>202</v>
      </c>
      <c r="D668" t="s">
        <v>190</v>
      </c>
      <c r="E668">
        <v>1432665</v>
      </c>
      <c r="F668">
        <v>4.4672000000000001</v>
      </c>
      <c r="G668">
        <v>44856</v>
      </c>
      <c r="H668">
        <v>44835</v>
      </c>
      <c r="I668">
        <v>6400001.0880000005</v>
      </c>
      <c r="J668" t="s">
        <v>193</v>
      </c>
      <c r="K668">
        <v>6400.0010880000009</v>
      </c>
    </row>
    <row r="669" spans="1:11" x14ac:dyDescent="0.2">
      <c r="A669" t="s">
        <v>184</v>
      </c>
      <c r="B669" t="s">
        <v>185</v>
      </c>
      <c r="C669" t="s">
        <v>236</v>
      </c>
      <c r="D669" t="s">
        <v>192</v>
      </c>
      <c r="E669">
        <v>1031107</v>
      </c>
      <c r="F669">
        <v>6.8857999999999997</v>
      </c>
      <c r="G669">
        <v>44856</v>
      </c>
      <c r="H669">
        <v>44835</v>
      </c>
      <c r="I669">
        <v>7099996.5806</v>
      </c>
      <c r="J669" t="s">
        <v>215</v>
      </c>
      <c r="K669">
        <v>7809.9962386600009</v>
      </c>
    </row>
    <row r="670" spans="1:11" x14ac:dyDescent="0.2">
      <c r="A670" t="s">
        <v>184</v>
      </c>
      <c r="B670" t="s">
        <v>198</v>
      </c>
      <c r="C670" t="s">
        <v>244</v>
      </c>
      <c r="D670" t="s">
        <v>192</v>
      </c>
      <c r="E670">
        <v>33512</v>
      </c>
      <c r="F670">
        <v>26.855699999999999</v>
      </c>
      <c r="G670">
        <v>44857</v>
      </c>
      <c r="H670">
        <v>44835</v>
      </c>
      <c r="I670">
        <v>899988.21840000001</v>
      </c>
      <c r="J670" t="s">
        <v>207</v>
      </c>
      <c r="K670">
        <v>809.98939656000005</v>
      </c>
    </row>
    <row r="671" spans="1:11" x14ac:dyDescent="0.2">
      <c r="A671" t="s">
        <v>184</v>
      </c>
      <c r="B671" t="s">
        <v>185</v>
      </c>
      <c r="C671" t="s">
        <v>220</v>
      </c>
      <c r="D671" t="s">
        <v>190</v>
      </c>
      <c r="E671">
        <v>37645</v>
      </c>
      <c r="F671">
        <v>175.32380000000001</v>
      </c>
      <c r="G671">
        <v>44857</v>
      </c>
      <c r="H671">
        <v>44835</v>
      </c>
      <c r="I671">
        <v>6600064.4510000004</v>
      </c>
      <c r="J671" t="s">
        <v>188</v>
      </c>
      <c r="K671">
        <v>5940.0580059000004</v>
      </c>
    </row>
    <row r="672" spans="1:11" x14ac:dyDescent="0.2">
      <c r="A672" t="s">
        <v>184</v>
      </c>
      <c r="B672" t="s">
        <v>198</v>
      </c>
      <c r="C672" t="s">
        <v>199</v>
      </c>
      <c r="D672" t="s">
        <v>200</v>
      </c>
      <c r="E672">
        <v>1085276</v>
      </c>
      <c r="F672">
        <v>3.0407000000000002</v>
      </c>
      <c r="G672">
        <v>44857</v>
      </c>
      <c r="H672">
        <v>44835</v>
      </c>
      <c r="I672">
        <v>3299998.7332000001</v>
      </c>
      <c r="J672" t="s">
        <v>193</v>
      </c>
      <c r="K672">
        <v>3299.9987332000005</v>
      </c>
    </row>
    <row r="673" spans="1:11" x14ac:dyDescent="0.2">
      <c r="A673" t="s">
        <v>184</v>
      </c>
      <c r="B673" t="s">
        <v>198</v>
      </c>
      <c r="C673" t="s">
        <v>205</v>
      </c>
      <c r="D673" t="s">
        <v>192</v>
      </c>
      <c r="E673">
        <v>428015</v>
      </c>
      <c r="F673">
        <v>19.859100000000002</v>
      </c>
      <c r="G673">
        <v>44857</v>
      </c>
      <c r="H673">
        <v>44835</v>
      </c>
      <c r="I673">
        <v>8499992.6864999998</v>
      </c>
      <c r="J673" t="s">
        <v>193</v>
      </c>
      <c r="K673">
        <v>8499.9926864999998</v>
      </c>
    </row>
    <row r="674" spans="1:11" x14ac:dyDescent="0.2">
      <c r="A674" t="s">
        <v>184</v>
      </c>
      <c r="B674" t="s">
        <v>198</v>
      </c>
      <c r="C674" t="s">
        <v>227</v>
      </c>
      <c r="D674" t="s">
        <v>190</v>
      </c>
      <c r="E674">
        <v>13617</v>
      </c>
      <c r="F674">
        <v>161.56800000000001</v>
      </c>
      <c r="G674">
        <v>44857</v>
      </c>
      <c r="H674">
        <v>44835</v>
      </c>
      <c r="I674">
        <v>2200071.4560000002</v>
      </c>
      <c r="J674" t="s">
        <v>204</v>
      </c>
      <c r="K674">
        <v>1980.0643104000003</v>
      </c>
    </row>
    <row r="675" spans="1:11" x14ac:dyDescent="0.2">
      <c r="A675" t="s">
        <v>184</v>
      </c>
      <c r="B675" t="s">
        <v>185</v>
      </c>
      <c r="C675" t="s">
        <v>228</v>
      </c>
      <c r="D675" t="s">
        <v>190</v>
      </c>
      <c r="E675">
        <v>236826</v>
      </c>
      <c r="F675">
        <v>28.290800000000001</v>
      </c>
      <c r="G675">
        <v>44857</v>
      </c>
      <c r="H675">
        <v>44835</v>
      </c>
      <c r="I675">
        <v>6699997.0008000005</v>
      </c>
      <c r="J675" t="s">
        <v>204</v>
      </c>
      <c r="K675">
        <v>6029.9973007200006</v>
      </c>
    </row>
    <row r="676" spans="1:11" x14ac:dyDescent="0.2">
      <c r="A676" t="s">
        <v>184</v>
      </c>
      <c r="B676" t="s">
        <v>198</v>
      </c>
      <c r="C676" t="s">
        <v>220</v>
      </c>
      <c r="D676" t="s">
        <v>190</v>
      </c>
      <c r="E676">
        <v>43125</v>
      </c>
      <c r="F676">
        <v>178.55269999999999</v>
      </c>
      <c r="G676">
        <v>44858</v>
      </c>
      <c r="H676">
        <v>44835</v>
      </c>
      <c r="I676">
        <v>7700085.1874999991</v>
      </c>
      <c r="J676" t="s">
        <v>188</v>
      </c>
      <c r="K676">
        <v>6930.076668749999</v>
      </c>
    </row>
    <row r="677" spans="1:11" x14ac:dyDescent="0.2">
      <c r="A677" t="s">
        <v>184</v>
      </c>
      <c r="B677" t="s">
        <v>198</v>
      </c>
      <c r="C677" t="s">
        <v>194</v>
      </c>
      <c r="D677" t="s">
        <v>192</v>
      </c>
      <c r="E677">
        <v>67922</v>
      </c>
      <c r="F677">
        <v>51.529499999999999</v>
      </c>
      <c r="G677">
        <v>44858</v>
      </c>
      <c r="H677">
        <v>44835</v>
      </c>
      <c r="I677">
        <v>3499986.699</v>
      </c>
      <c r="J677" t="s">
        <v>188</v>
      </c>
      <c r="K677">
        <v>3149.9880291000004</v>
      </c>
    </row>
    <row r="678" spans="1:11" x14ac:dyDescent="0.2">
      <c r="A678" t="s">
        <v>184</v>
      </c>
      <c r="B678" t="s">
        <v>185</v>
      </c>
      <c r="C678" t="s">
        <v>238</v>
      </c>
      <c r="D678" t="s">
        <v>190</v>
      </c>
      <c r="E678">
        <v>5660</v>
      </c>
      <c r="F678">
        <v>229.6943</v>
      </c>
      <c r="G678">
        <v>44858</v>
      </c>
      <c r="H678">
        <v>44835</v>
      </c>
      <c r="I678">
        <v>1300069.7379999999</v>
      </c>
      <c r="J678" t="s">
        <v>204</v>
      </c>
      <c r="K678">
        <v>1170.0627641999999</v>
      </c>
    </row>
    <row r="679" spans="1:11" x14ac:dyDescent="0.2">
      <c r="A679" t="s">
        <v>184</v>
      </c>
      <c r="B679" t="s">
        <v>185</v>
      </c>
      <c r="C679" t="s">
        <v>211</v>
      </c>
      <c r="D679" t="s">
        <v>190</v>
      </c>
      <c r="E679">
        <v>325029</v>
      </c>
      <c r="F679">
        <v>12.3066</v>
      </c>
      <c r="G679">
        <v>44858</v>
      </c>
      <c r="H679">
        <v>44835</v>
      </c>
      <c r="I679">
        <v>4000001.8914000001</v>
      </c>
      <c r="J679" t="s">
        <v>207</v>
      </c>
      <c r="K679">
        <v>3600.0017022600005</v>
      </c>
    </row>
    <row r="680" spans="1:11" x14ac:dyDescent="0.2">
      <c r="A680" t="s">
        <v>184</v>
      </c>
      <c r="B680" t="s">
        <v>185</v>
      </c>
      <c r="C680" t="s">
        <v>239</v>
      </c>
      <c r="D680" t="s">
        <v>187</v>
      </c>
      <c r="E680">
        <v>605232</v>
      </c>
      <c r="F680">
        <v>15.366</v>
      </c>
      <c r="G680">
        <v>44858</v>
      </c>
      <c r="H680">
        <v>44835</v>
      </c>
      <c r="I680">
        <v>9299994.9120000005</v>
      </c>
      <c r="J680" t="s">
        <v>188</v>
      </c>
      <c r="K680">
        <v>8369.9954208000017</v>
      </c>
    </row>
    <row r="681" spans="1:11" x14ac:dyDescent="0.2">
      <c r="A681" t="s">
        <v>184</v>
      </c>
      <c r="B681" t="s">
        <v>198</v>
      </c>
      <c r="C681" t="s">
        <v>209</v>
      </c>
      <c r="D681" t="s">
        <v>187</v>
      </c>
      <c r="E681">
        <v>110520</v>
      </c>
      <c r="F681">
        <v>18.0962</v>
      </c>
      <c r="G681">
        <v>44858</v>
      </c>
      <c r="H681">
        <v>44835</v>
      </c>
      <c r="I681">
        <v>1999992.024</v>
      </c>
      <c r="J681" t="s">
        <v>188</v>
      </c>
      <c r="K681">
        <v>1799.9928215999998</v>
      </c>
    </row>
    <row r="682" spans="1:11" x14ac:dyDescent="0.2">
      <c r="A682" t="s">
        <v>184</v>
      </c>
      <c r="B682" t="s">
        <v>198</v>
      </c>
      <c r="C682" t="s">
        <v>232</v>
      </c>
      <c r="D682" t="s">
        <v>192</v>
      </c>
      <c r="E682">
        <v>172517</v>
      </c>
      <c r="F682">
        <v>23.1861</v>
      </c>
      <c r="G682">
        <v>44861</v>
      </c>
      <c r="H682">
        <v>44835</v>
      </c>
      <c r="I682">
        <v>3999996.4136999999</v>
      </c>
      <c r="J682" t="s">
        <v>204</v>
      </c>
      <c r="K682">
        <v>3599.9967723300006</v>
      </c>
    </row>
    <row r="683" spans="1:11" x14ac:dyDescent="0.2">
      <c r="A683" t="s">
        <v>184</v>
      </c>
      <c r="B683" t="s">
        <v>198</v>
      </c>
      <c r="C683" t="s">
        <v>239</v>
      </c>
      <c r="D683" t="s">
        <v>200</v>
      </c>
      <c r="E683">
        <v>197008</v>
      </c>
      <c r="F683">
        <v>16.242999999999999</v>
      </c>
      <c r="G683">
        <v>44861</v>
      </c>
      <c r="H683">
        <v>44835</v>
      </c>
      <c r="I683">
        <v>3200000.9439999997</v>
      </c>
      <c r="J683" t="s">
        <v>188</v>
      </c>
      <c r="K683">
        <v>2880.0008495999996</v>
      </c>
    </row>
    <row r="684" spans="1:11" x14ac:dyDescent="0.2">
      <c r="A684" t="s">
        <v>184</v>
      </c>
      <c r="B684" t="s">
        <v>185</v>
      </c>
      <c r="C684" t="s">
        <v>224</v>
      </c>
      <c r="D684" t="s">
        <v>190</v>
      </c>
      <c r="E684">
        <v>52018</v>
      </c>
      <c r="F684">
        <v>173.01589999999999</v>
      </c>
      <c r="G684">
        <v>44861</v>
      </c>
      <c r="H684">
        <v>44835</v>
      </c>
      <c r="I684">
        <v>8999941.0861999989</v>
      </c>
      <c r="J684" t="s">
        <v>204</v>
      </c>
      <c r="K684">
        <v>8099.9469775799989</v>
      </c>
    </row>
    <row r="685" spans="1:11" x14ac:dyDescent="0.2">
      <c r="A685" t="s">
        <v>184</v>
      </c>
      <c r="B685" t="s">
        <v>185</v>
      </c>
      <c r="C685" t="s">
        <v>208</v>
      </c>
      <c r="D685" t="s">
        <v>212</v>
      </c>
      <c r="E685">
        <v>36729</v>
      </c>
      <c r="F685">
        <v>57.1753</v>
      </c>
      <c r="G685">
        <v>44861</v>
      </c>
      <c r="H685">
        <v>44835</v>
      </c>
      <c r="I685">
        <v>2099991.5937000001</v>
      </c>
      <c r="J685" t="s">
        <v>188</v>
      </c>
      <c r="K685">
        <v>1889.9924343300002</v>
      </c>
    </row>
    <row r="686" spans="1:11" x14ac:dyDescent="0.2">
      <c r="A686" t="s">
        <v>184</v>
      </c>
      <c r="B686" t="s">
        <v>185</v>
      </c>
      <c r="C686" t="s">
        <v>234</v>
      </c>
      <c r="D686" t="s">
        <v>187</v>
      </c>
      <c r="E686">
        <v>53938</v>
      </c>
      <c r="F686">
        <v>96.406199999999998</v>
      </c>
      <c r="G686">
        <v>44861</v>
      </c>
      <c r="H686">
        <v>44835</v>
      </c>
      <c r="I686">
        <v>5199957.6156000001</v>
      </c>
      <c r="J686" t="s">
        <v>204</v>
      </c>
      <c r="K686">
        <v>4679.9618540399997</v>
      </c>
    </row>
    <row r="687" spans="1:11" x14ac:dyDescent="0.2">
      <c r="A687" t="s">
        <v>184</v>
      </c>
      <c r="B687" t="s">
        <v>185</v>
      </c>
      <c r="C687" t="s">
        <v>223</v>
      </c>
      <c r="D687" t="s">
        <v>200</v>
      </c>
      <c r="E687">
        <v>64317</v>
      </c>
      <c r="F687">
        <v>79.294799999999995</v>
      </c>
      <c r="G687">
        <v>44861</v>
      </c>
      <c r="H687">
        <v>44835</v>
      </c>
      <c r="I687">
        <v>5100003.6515999995</v>
      </c>
      <c r="J687" t="s">
        <v>204</v>
      </c>
      <c r="K687">
        <v>4590.00328644</v>
      </c>
    </row>
    <row r="688" spans="1:11" x14ac:dyDescent="0.2">
      <c r="A688" t="s">
        <v>184</v>
      </c>
      <c r="B688" t="s">
        <v>198</v>
      </c>
      <c r="C688" t="s">
        <v>238</v>
      </c>
      <c r="D688" t="s">
        <v>190</v>
      </c>
      <c r="E688">
        <v>19691</v>
      </c>
      <c r="F688">
        <v>218.3742</v>
      </c>
      <c r="G688">
        <v>44861</v>
      </c>
      <c r="H688">
        <v>44835</v>
      </c>
      <c r="I688">
        <v>4300006.3722000001</v>
      </c>
      <c r="J688" t="s">
        <v>204</v>
      </c>
      <c r="K688">
        <v>3870.0057349799999</v>
      </c>
    </row>
    <row r="689" spans="1:11" x14ac:dyDescent="0.2">
      <c r="A689" t="s">
        <v>184</v>
      </c>
      <c r="B689" t="s">
        <v>185</v>
      </c>
      <c r="C689" t="s">
        <v>218</v>
      </c>
      <c r="D689" t="s">
        <v>187</v>
      </c>
      <c r="E689">
        <v>98455</v>
      </c>
      <c r="F689">
        <v>57.894500000000001</v>
      </c>
      <c r="G689">
        <v>44861</v>
      </c>
      <c r="H689">
        <v>44835</v>
      </c>
      <c r="I689">
        <v>5700002.9975000005</v>
      </c>
      <c r="J689" t="s">
        <v>204</v>
      </c>
      <c r="K689">
        <v>5130.0026977500011</v>
      </c>
    </row>
    <row r="690" spans="1:11" x14ac:dyDescent="0.2">
      <c r="A690" t="s">
        <v>184</v>
      </c>
      <c r="B690" t="s">
        <v>185</v>
      </c>
      <c r="C690" t="s">
        <v>112</v>
      </c>
      <c r="D690" t="s">
        <v>200</v>
      </c>
      <c r="E690">
        <v>186820</v>
      </c>
      <c r="F690">
        <v>44.963099999999997</v>
      </c>
      <c r="G690">
        <v>44861</v>
      </c>
      <c r="H690">
        <v>44835</v>
      </c>
      <c r="I690">
        <v>8400006.3420000002</v>
      </c>
      <c r="J690" t="s">
        <v>188</v>
      </c>
      <c r="K690">
        <v>7560.0057078000009</v>
      </c>
    </row>
    <row r="691" spans="1:11" x14ac:dyDescent="0.2">
      <c r="A691" t="s">
        <v>184</v>
      </c>
      <c r="B691" t="s">
        <v>198</v>
      </c>
      <c r="C691" t="s">
        <v>209</v>
      </c>
      <c r="D691" t="s">
        <v>200</v>
      </c>
      <c r="E691">
        <v>213220</v>
      </c>
      <c r="F691">
        <v>18.760000000000002</v>
      </c>
      <c r="G691">
        <v>44861</v>
      </c>
      <c r="H691">
        <v>44835</v>
      </c>
      <c r="I691">
        <v>4000007.2</v>
      </c>
      <c r="J691" t="s">
        <v>188</v>
      </c>
      <c r="K691">
        <v>3600.0064800000005</v>
      </c>
    </row>
    <row r="692" spans="1:11" x14ac:dyDescent="0.2">
      <c r="A692" t="s">
        <v>184</v>
      </c>
      <c r="B692" t="s">
        <v>198</v>
      </c>
      <c r="C692" t="s">
        <v>206</v>
      </c>
      <c r="D692" t="s">
        <v>190</v>
      </c>
      <c r="E692">
        <v>34574</v>
      </c>
      <c r="F692">
        <v>98.339299999999994</v>
      </c>
      <c r="G692">
        <v>44861</v>
      </c>
      <c r="H692">
        <v>44835</v>
      </c>
      <c r="I692">
        <v>3399982.9581999998</v>
      </c>
      <c r="J692" t="s">
        <v>207</v>
      </c>
      <c r="K692">
        <v>3059.9846623799999</v>
      </c>
    </row>
    <row r="693" spans="1:11" x14ac:dyDescent="0.2">
      <c r="A693" t="s">
        <v>184</v>
      </c>
      <c r="B693" t="s">
        <v>185</v>
      </c>
      <c r="C693" t="s">
        <v>219</v>
      </c>
      <c r="D693" t="s">
        <v>190</v>
      </c>
      <c r="E693">
        <v>96533</v>
      </c>
      <c r="F693">
        <v>56.975299999999997</v>
      </c>
      <c r="G693">
        <v>44861</v>
      </c>
      <c r="H693">
        <v>44835</v>
      </c>
      <c r="I693">
        <v>5499996.6348999999</v>
      </c>
      <c r="J693" t="s">
        <v>188</v>
      </c>
      <c r="K693">
        <v>4949.9969714100007</v>
      </c>
    </row>
    <row r="694" spans="1:11" x14ac:dyDescent="0.2">
      <c r="A694" t="s">
        <v>184</v>
      </c>
      <c r="B694" t="s">
        <v>198</v>
      </c>
      <c r="C694" t="s">
        <v>234</v>
      </c>
      <c r="D694" t="s">
        <v>190</v>
      </c>
      <c r="E694">
        <v>41734</v>
      </c>
      <c r="F694">
        <v>107.82559999999999</v>
      </c>
      <c r="G694">
        <v>44863</v>
      </c>
      <c r="H694">
        <v>44835</v>
      </c>
      <c r="I694">
        <v>4499993.5904000001</v>
      </c>
      <c r="J694" t="s">
        <v>204</v>
      </c>
      <c r="K694">
        <v>4049.9942313600004</v>
      </c>
    </row>
    <row r="695" spans="1:11" x14ac:dyDescent="0.2">
      <c r="A695" t="s">
        <v>184</v>
      </c>
      <c r="B695" t="s">
        <v>185</v>
      </c>
      <c r="C695" t="s">
        <v>235</v>
      </c>
      <c r="D695" t="s">
        <v>192</v>
      </c>
      <c r="E695">
        <v>672398</v>
      </c>
      <c r="F695">
        <v>13.831099999999999</v>
      </c>
      <c r="G695">
        <v>44863</v>
      </c>
      <c r="H695">
        <v>44835</v>
      </c>
      <c r="I695">
        <v>9300003.9777999986</v>
      </c>
      <c r="J695" t="s">
        <v>204</v>
      </c>
      <c r="K695">
        <v>8370.0035800199985</v>
      </c>
    </row>
    <row r="696" spans="1:11" x14ac:dyDescent="0.2">
      <c r="A696" t="s">
        <v>184</v>
      </c>
      <c r="B696" t="s">
        <v>198</v>
      </c>
      <c r="C696" t="s">
        <v>211</v>
      </c>
      <c r="D696" t="s">
        <v>192</v>
      </c>
      <c r="E696">
        <v>465322</v>
      </c>
      <c r="F696">
        <v>12.894299999999999</v>
      </c>
      <c r="G696">
        <v>44863</v>
      </c>
      <c r="H696">
        <v>44835</v>
      </c>
      <c r="I696">
        <v>6000001.4645999996</v>
      </c>
      <c r="J696" t="s">
        <v>207</v>
      </c>
      <c r="K696">
        <v>5400.00131814</v>
      </c>
    </row>
    <row r="697" spans="1:11" x14ac:dyDescent="0.2">
      <c r="A697" t="s">
        <v>184</v>
      </c>
      <c r="B697" t="s">
        <v>198</v>
      </c>
      <c r="C697" t="s">
        <v>223</v>
      </c>
      <c r="D697" t="s">
        <v>192</v>
      </c>
      <c r="E697">
        <v>55399</v>
      </c>
      <c r="F697">
        <v>86.643500000000003</v>
      </c>
      <c r="G697">
        <v>44864</v>
      </c>
      <c r="H697">
        <v>44835</v>
      </c>
      <c r="I697">
        <v>4799963.2565000001</v>
      </c>
      <c r="J697" t="s">
        <v>204</v>
      </c>
      <c r="K697">
        <v>4319.9669308499997</v>
      </c>
    </row>
    <row r="698" spans="1:11" x14ac:dyDescent="0.2">
      <c r="A698" t="s">
        <v>184</v>
      </c>
      <c r="B698" t="s">
        <v>185</v>
      </c>
      <c r="C698" t="s">
        <v>240</v>
      </c>
      <c r="D698" t="s">
        <v>192</v>
      </c>
      <c r="E698">
        <v>1427010</v>
      </c>
      <c r="F698">
        <v>6.5872000000000002</v>
      </c>
      <c r="G698">
        <v>44864</v>
      </c>
      <c r="H698">
        <v>44835</v>
      </c>
      <c r="I698">
        <v>9400000.2719999999</v>
      </c>
      <c r="J698" t="s">
        <v>241</v>
      </c>
      <c r="K698">
        <v>10340.000299200001</v>
      </c>
    </row>
    <row r="699" spans="1:11" x14ac:dyDescent="0.2">
      <c r="A699" t="s">
        <v>184</v>
      </c>
      <c r="B699" t="s">
        <v>185</v>
      </c>
      <c r="C699" t="s">
        <v>235</v>
      </c>
      <c r="D699" t="s">
        <v>190</v>
      </c>
      <c r="E699">
        <v>211549</v>
      </c>
      <c r="F699">
        <v>15.5992</v>
      </c>
      <c r="G699">
        <v>44864</v>
      </c>
      <c r="H699">
        <v>44835</v>
      </c>
      <c r="I699">
        <v>3299995.1607999997</v>
      </c>
      <c r="J699" t="s">
        <v>204</v>
      </c>
      <c r="K699">
        <v>2969.9956447199997</v>
      </c>
    </row>
    <row r="700" spans="1:11" x14ac:dyDescent="0.2">
      <c r="A700" t="s">
        <v>184</v>
      </c>
      <c r="B700" t="s">
        <v>198</v>
      </c>
      <c r="C700" t="s">
        <v>199</v>
      </c>
      <c r="D700" t="s">
        <v>187</v>
      </c>
      <c r="E700">
        <v>1640112</v>
      </c>
      <c r="F700">
        <v>2.9876</v>
      </c>
      <c r="G700">
        <v>44865</v>
      </c>
      <c r="H700">
        <v>44835</v>
      </c>
      <c r="I700">
        <v>4899998.6112000002</v>
      </c>
      <c r="J700" t="s">
        <v>193</v>
      </c>
      <c r="K700">
        <v>4899.9986112000006</v>
      </c>
    </row>
    <row r="701" spans="1:11" x14ac:dyDescent="0.2">
      <c r="A701" t="s">
        <v>184</v>
      </c>
      <c r="B701" t="s">
        <v>185</v>
      </c>
      <c r="C701" t="s">
        <v>210</v>
      </c>
      <c r="D701" t="s">
        <v>192</v>
      </c>
      <c r="E701">
        <v>338605</v>
      </c>
      <c r="F701">
        <v>27.465599999999998</v>
      </c>
      <c r="G701">
        <v>44865</v>
      </c>
      <c r="H701">
        <v>44835</v>
      </c>
      <c r="I701">
        <v>9299989.4879999999</v>
      </c>
      <c r="J701" t="s">
        <v>204</v>
      </c>
      <c r="K701">
        <v>8369.9905392000001</v>
      </c>
    </row>
    <row r="702" spans="1:11" x14ac:dyDescent="0.2">
      <c r="A702" t="s">
        <v>184</v>
      </c>
      <c r="B702" t="s">
        <v>198</v>
      </c>
      <c r="C702" t="s">
        <v>218</v>
      </c>
      <c r="D702" t="s">
        <v>190</v>
      </c>
      <c r="E702">
        <v>37264</v>
      </c>
      <c r="F702">
        <v>67.087999999999994</v>
      </c>
      <c r="G702">
        <v>44868</v>
      </c>
      <c r="H702">
        <v>44866</v>
      </c>
      <c r="I702">
        <v>2499967.2319999998</v>
      </c>
      <c r="J702" t="s">
        <v>204</v>
      </c>
      <c r="K702">
        <v>2249.9705088000001</v>
      </c>
    </row>
    <row r="703" spans="1:11" x14ac:dyDescent="0.2">
      <c r="A703" t="s">
        <v>184</v>
      </c>
      <c r="B703" t="s">
        <v>198</v>
      </c>
      <c r="C703" t="s">
        <v>189</v>
      </c>
      <c r="D703" t="s">
        <v>212</v>
      </c>
      <c r="E703">
        <v>280587</v>
      </c>
      <c r="F703">
        <v>30.65</v>
      </c>
      <c r="G703">
        <v>44868</v>
      </c>
      <c r="H703">
        <v>44866</v>
      </c>
      <c r="I703">
        <v>8599991.5499999989</v>
      </c>
      <c r="J703" t="s">
        <v>188</v>
      </c>
      <c r="K703">
        <v>7739.9923949999993</v>
      </c>
    </row>
    <row r="704" spans="1:11" x14ac:dyDescent="0.2">
      <c r="A704" t="s">
        <v>184</v>
      </c>
      <c r="B704" t="s">
        <v>198</v>
      </c>
      <c r="C704" t="s">
        <v>218</v>
      </c>
      <c r="D704" t="s">
        <v>192</v>
      </c>
      <c r="E704">
        <v>131272</v>
      </c>
      <c r="F704">
        <v>67.798100000000005</v>
      </c>
      <c r="G704">
        <v>44868</v>
      </c>
      <c r="H704">
        <v>44866</v>
      </c>
      <c r="I704">
        <v>8899992.1831999999</v>
      </c>
      <c r="J704" t="s">
        <v>204</v>
      </c>
      <c r="K704">
        <v>8009.9929648800007</v>
      </c>
    </row>
    <row r="705" spans="1:11" x14ac:dyDescent="0.2">
      <c r="A705" t="s">
        <v>184</v>
      </c>
      <c r="B705" t="s">
        <v>185</v>
      </c>
      <c r="C705" t="s">
        <v>112</v>
      </c>
      <c r="D705" t="s">
        <v>212</v>
      </c>
      <c r="E705">
        <v>107406</v>
      </c>
      <c r="F705">
        <v>44.690399999999997</v>
      </c>
      <c r="G705">
        <v>44868</v>
      </c>
      <c r="H705">
        <v>44866</v>
      </c>
      <c r="I705">
        <v>4800017.1023999993</v>
      </c>
      <c r="J705" t="s">
        <v>188</v>
      </c>
      <c r="K705">
        <v>4320.0153921599995</v>
      </c>
    </row>
    <row r="706" spans="1:11" x14ac:dyDescent="0.2">
      <c r="A706" t="s">
        <v>184</v>
      </c>
      <c r="B706" t="s">
        <v>185</v>
      </c>
      <c r="C706" t="s">
        <v>223</v>
      </c>
      <c r="D706" t="s">
        <v>192</v>
      </c>
      <c r="E706">
        <v>93230</v>
      </c>
      <c r="F706">
        <v>78.301199999999994</v>
      </c>
      <c r="G706">
        <v>44868</v>
      </c>
      <c r="H706">
        <v>44866</v>
      </c>
      <c r="I706">
        <v>7300020.8759999992</v>
      </c>
      <c r="J706" t="s">
        <v>204</v>
      </c>
      <c r="K706">
        <v>6570.0187883999997</v>
      </c>
    </row>
    <row r="707" spans="1:11" x14ac:dyDescent="0.2">
      <c r="A707" t="s">
        <v>184</v>
      </c>
      <c r="B707" t="s">
        <v>198</v>
      </c>
      <c r="C707" t="s">
        <v>205</v>
      </c>
      <c r="D707" t="s">
        <v>187</v>
      </c>
      <c r="E707">
        <v>33669</v>
      </c>
      <c r="F707">
        <v>17.820399999999999</v>
      </c>
      <c r="G707">
        <v>44868</v>
      </c>
      <c r="H707">
        <v>44866</v>
      </c>
      <c r="I707">
        <v>599995.04759999993</v>
      </c>
      <c r="J707" t="s">
        <v>193</v>
      </c>
      <c r="K707">
        <v>599.99504760000002</v>
      </c>
    </row>
    <row r="708" spans="1:11" x14ac:dyDescent="0.2">
      <c r="A708" t="s">
        <v>184</v>
      </c>
      <c r="B708" t="s">
        <v>185</v>
      </c>
      <c r="C708" t="s">
        <v>245</v>
      </c>
      <c r="D708" t="s">
        <v>192</v>
      </c>
      <c r="E708">
        <v>82343</v>
      </c>
      <c r="F708">
        <v>52.220500000000001</v>
      </c>
      <c r="G708">
        <v>44868</v>
      </c>
      <c r="H708">
        <v>44866</v>
      </c>
      <c r="I708">
        <v>4299992.6315000001</v>
      </c>
      <c r="J708" t="s">
        <v>188</v>
      </c>
      <c r="K708">
        <v>3869.9933683500003</v>
      </c>
    </row>
    <row r="709" spans="1:11" x14ac:dyDescent="0.2">
      <c r="A709" t="s">
        <v>184</v>
      </c>
      <c r="B709" t="s">
        <v>198</v>
      </c>
      <c r="C709" t="s">
        <v>245</v>
      </c>
      <c r="D709" t="s">
        <v>192</v>
      </c>
      <c r="E709">
        <v>111410</v>
      </c>
      <c r="F709">
        <v>52.06</v>
      </c>
      <c r="G709">
        <v>44868</v>
      </c>
      <c r="H709">
        <v>44866</v>
      </c>
      <c r="I709">
        <v>5800004.6000000006</v>
      </c>
      <c r="J709" t="s">
        <v>188</v>
      </c>
      <c r="K709">
        <v>5220.0041400000009</v>
      </c>
    </row>
    <row r="710" spans="1:11" x14ac:dyDescent="0.2">
      <c r="A710" t="s">
        <v>184</v>
      </c>
      <c r="B710" t="s">
        <v>185</v>
      </c>
      <c r="C710" t="s">
        <v>189</v>
      </c>
      <c r="D710" t="s">
        <v>200</v>
      </c>
      <c r="E710">
        <v>63604</v>
      </c>
      <c r="F710">
        <v>29.872499999999999</v>
      </c>
      <c r="G710">
        <v>44868</v>
      </c>
      <c r="H710">
        <v>44866</v>
      </c>
      <c r="I710">
        <v>1900010.49</v>
      </c>
      <c r="J710" t="s">
        <v>188</v>
      </c>
      <c r="K710">
        <v>1710.0094410000002</v>
      </c>
    </row>
    <row r="711" spans="1:11" x14ac:dyDescent="0.2">
      <c r="A711" t="s">
        <v>184</v>
      </c>
      <c r="B711" t="s">
        <v>185</v>
      </c>
      <c r="C711" t="s">
        <v>226</v>
      </c>
      <c r="D711" t="s">
        <v>200</v>
      </c>
      <c r="E711">
        <v>77851</v>
      </c>
      <c r="F711">
        <v>47.526899999999998</v>
      </c>
      <c r="G711">
        <v>44869</v>
      </c>
      <c r="H711">
        <v>44866</v>
      </c>
      <c r="I711">
        <v>3700016.6919</v>
      </c>
      <c r="J711" t="s">
        <v>188</v>
      </c>
      <c r="K711">
        <v>3330.0150227100003</v>
      </c>
    </row>
    <row r="712" spans="1:11" x14ac:dyDescent="0.2">
      <c r="A712" t="s">
        <v>184</v>
      </c>
      <c r="B712" t="s">
        <v>185</v>
      </c>
      <c r="C712" t="s">
        <v>210</v>
      </c>
      <c r="D712" t="s">
        <v>190</v>
      </c>
      <c r="E712">
        <v>209372</v>
      </c>
      <c r="F712">
        <v>30.567599999999999</v>
      </c>
      <c r="G712">
        <v>44869</v>
      </c>
      <c r="H712">
        <v>44866</v>
      </c>
      <c r="I712">
        <v>6399999.5471999999</v>
      </c>
      <c r="J712" t="s">
        <v>204</v>
      </c>
      <c r="K712">
        <v>5759.9995924800005</v>
      </c>
    </row>
    <row r="713" spans="1:11" x14ac:dyDescent="0.2">
      <c r="A713" t="s">
        <v>184</v>
      </c>
      <c r="B713" t="s">
        <v>198</v>
      </c>
      <c r="C713" t="s">
        <v>231</v>
      </c>
      <c r="D713" t="s">
        <v>192</v>
      </c>
      <c r="E713">
        <v>212180</v>
      </c>
      <c r="F713">
        <v>22.151</v>
      </c>
      <c r="G713">
        <v>44870</v>
      </c>
      <c r="H713">
        <v>44866</v>
      </c>
      <c r="I713">
        <v>4699999.18</v>
      </c>
      <c r="J713" t="s">
        <v>188</v>
      </c>
      <c r="K713">
        <v>4229.9992620000003</v>
      </c>
    </row>
    <row r="714" spans="1:11" x14ac:dyDescent="0.2">
      <c r="A714" t="s">
        <v>184</v>
      </c>
      <c r="B714" t="s">
        <v>198</v>
      </c>
      <c r="C714" t="s">
        <v>209</v>
      </c>
      <c r="D714" t="s">
        <v>192</v>
      </c>
      <c r="E714">
        <v>293349</v>
      </c>
      <c r="F714">
        <v>19.0899</v>
      </c>
      <c r="G714">
        <v>44870</v>
      </c>
      <c r="H714">
        <v>44866</v>
      </c>
      <c r="I714">
        <v>5600003.0751</v>
      </c>
      <c r="J714" t="s">
        <v>188</v>
      </c>
      <c r="K714">
        <v>5040.0027675900001</v>
      </c>
    </row>
    <row r="715" spans="1:11" x14ac:dyDescent="0.2">
      <c r="A715" t="s">
        <v>184</v>
      </c>
      <c r="B715" t="s">
        <v>185</v>
      </c>
      <c r="C715" t="s">
        <v>210</v>
      </c>
      <c r="D715" t="s">
        <v>190</v>
      </c>
      <c r="E715">
        <v>148688</v>
      </c>
      <c r="F715">
        <v>28.247</v>
      </c>
      <c r="G715">
        <v>44870</v>
      </c>
      <c r="H715">
        <v>44866</v>
      </c>
      <c r="I715">
        <v>4199989.9359999998</v>
      </c>
      <c r="J715" t="s">
        <v>204</v>
      </c>
      <c r="K715">
        <v>3779.9909423999998</v>
      </c>
    </row>
    <row r="716" spans="1:11" x14ac:dyDescent="0.2">
      <c r="A716" t="s">
        <v>184</v>
      </c>
      <c r="B716" t="s">
        <v>198</v>
      </c>
      <c r="C716" t="s">
        <v>240</v>
      </c>
      <c r="D716" t="s">
        <v>192</v>
      </c>
      <c r="E716">
        <v>360221</v>
      </c>
      <c r="F716">
        <v>7.4954000000000001</v>
      </c>
      <c r="G716">
        <v>44870</v>
      </c>
      <c r="H716">
        <v>44866</v>
      </c>
      <c r="I716">
        <v>2700000.4833999998</v>
      </c>
      <c r="J716" t="s">
        <v>241</v>
      </c>
      <c r="K716">
        <v>2970.00053174</v>
      </c>
    </row>
    <row r="717" spans="1:11" x14ac:dyDescent="0.2">
      <c r="A717" t="s">
        <v>184</v>
      </c>
      <c r="B717" t="s">
        <v>198</v>
      </c>
      <c r="C717" t="s">
        <v>236</v>
      </c>
      <c r="D717" t="s">
        <v>200</v>
      </c>
      <c r="E717">
        <v>601728</v>
      </c>
      <c r="F717">
        <v>6.9798999999999998</v>
      </c>
      <c r="G717">
        <v>44870</v>
      </c>
      <c r="H717">
        <v>44866</v>
      </c>
      <c r="I717">
        <v>4200001.2671999997</v>
      </c>
      <c r="J717" t="s">
        <v>215</v>
      </c>
      <c r="K717">
        <v>4620.0013939199998</v>
      </c>
    </row>
    <row r="718" spans="1:11" x14ac:dyDescent="0.2">
      <c r="A718" t="s">
        <v>184</v>
      </c>
      <c r="B718" t="s">
        <v>198</v>
      </c>
      <c r="C718" t="s">
        <v>231</v>
      </c>
      <c r="D718" t="s">
        <v>190</v>
      </c>
      <c r="E718">
        <v>218285</v>
      </c>
      <c r="F718">
        <v>20.1571</v>
      </c>
      <c r="G718">
        <v>44871</v>
      </c>
      <c r="H718">
        <v>44866</v>
      </c>
      <c r="I718">
        <v>4399992.5734999999</v>
      </c>
      <c r="J718" t="s">
        <v>188</v>
      </c>
      <c r="K718">
        <v>3959.9933161500003</v>
      </c>
    </row>
    <row r="719" spans="1:11" x14ac:dyDescent="0.2">
      <c r="A719" t="s">
        <v>184</v>
      </c>
      <c r="B719" t="s">
        <v>185</v>
      </c>
      <c r="C719" t="s">
        <v>232</v>
      </c>
      <c r="D719" t="s">
        <v>200</v>
      </c>
      <c r="E719">
        <v>349336</v>
      </c>
      <c r="F719">
        <v>26.049399999999999</v>
      </c>
      <c r="G719">
        <v>44871</v>
      </c>
      <c r="H719">
        <v>44866</v>
      </c>
      <c r="I719">
        <v>9099993.1984000001</v>
      </c>
      <c r="J719" t="s">
        <v>204</v>
      </c>
      <c r="K719">
        <v>8189.9938785600007</v>
      </c>
    </row>
    <row r="720" spans="1:11" x14ac:dyDescent="0.2">
      <c r="A720" t="s">
        <v>184</v>
      </c>
      <c r="B720" t="s">
        <v>185</v>
      </c>
      <c r="C720" t="s">
        <v>243</v>
      </c>
      <c r="D720" t="s">
        <v>200</v>
      </c>
      <c r="E720">
        <v>1546437</v>
      </c>
      <c r="F720">
        <v>5.6905000000000001</v>
      </c>
      <c r="G720">
        <v>44871</v>
      </c>
      <c r="H720">
        <v>44866</v>
      </c>
      <c r="I720">
        <v>8799999.7485000007</v>
      </c>
      <c r="J720" t="s">
        <v>215</v>
      </c>
      <c r="K720">
        <v>9679.9997233500017</v>
      </c>
    </row>
    <row r="721" spans="1:11" x14ac:dyDescent="0.2">
      <c r="A721" t="s">
        <v>184</v>
      </c>
      <c r="B721" t="s">
        <v>185</v>
      </c>
      <c r="C721" t="s">
        <v>227</v>
      </c>
      <c r="D721" t="s">
        <v>192</v>
      </c>
      <c r="E721">
        <v>16980</v>
      </c>
      <c r="F721">
        <v>159.00980000000001</v>
      </c>
      <c r="G721">
        <v>44871</v>
      </c>
      <c r="H721">
        <v>44866</v>
      </c>
      <c r="I721">
        <v>2699986.4040000001</v>
      </c>
      <c r="J721" t="s">
        <v>204</v>
      </c>
      <c r="K721">
        <v>2429.9877636000001</v>
      </c>
    </row>
    <row r="722" spans="1:11" x14ac:dyDescent="0.2">
      <c r="A722" t="s">
        <v>184</v>
      </c>
      <c r="B722" t="s">
        <v>185</v>
      </c>
      <c r="C722" t="s">
        <v>206</v>
      </c>
      <c r="D722" t="s">
        <v>190</v>
      </c>
      <c r="E722">
        <v>20771</v>
      </c>
      <c r="F722">
        <v>101.1024</v>
      </c>
      <c r="G722">
        <v>44872</v>
      </c>
      <c r="H722">
        <v>44866</v>
      </c>
      <c r="I722">
        <v>2099997.9504</v>
      </c>
      <c r="J722" t="s">
        <v>207</v>
      </c>
      <c r="K722">
        <v>1889.9981553599998</v>
      </c>
    </row>
    <row r="723" spans="1:11" x14ac:dyDescent="0.2">
      <c r="A723" t="s">
        <v>184</v>
      </c>
      <c r="B723" t="s">
        <v>185</v>
      </c>
      <c r="C723" t="s">
        <v>221</v>
      </c>
      <c r="D723" t="s">
        <v>190</v>
      </c>
      <c r="E723">
        <v>115501</v>
      </c>
      <c r="F723">
        <v>38.094799999999999</v>
      </c>
      <c r="G723">
        <v>44872</v>
      </c>
      <c r="H723">
        <v>44866</v>
      </c>
      <c r="I723">
        <v>4399987.4947999995</v>
      </c>
      <c r="J723" t="s">
        <v>207</v>
      </c>
      <c r="K723">
        <v>3959.9887453199999</v>
      </c>
    </row>
    <row r="724" spans="1:11" x14ac:dyDescent="0.2">
      <c r="A724" t="s">
        <v>184</v>
      </c>
      <c r="B724" t="s">
        <v>185</v>
      </c>
      <c r="C724" t="s">
        <v>242</v>
      </c>
      <c r="D724" t="s">
        <v>190</v>
      </c>
      <c r="E724">
        <v>31081</v>
      </c>
      <c r="F724">
        <v>250.9539</v>
      </c>
      <c r="G724">
        <v>44875</v>
      </c>
      <c r="H724">
        <v>44866</v>
      </c>
      <c r="I724">
        <v>7799898.1659000004</v>
      </c>
      <c r="J724" t="s">
        <v>207</v>
      </c>
      <c r="K724">
        <v>7019.9083493100006</v>
      </c>
    </row>
    <row r="725" spans="1:11" x14ac:dyDescent="0.2">
      <c r="A725" t="s">
        <v>184</v>
      </c>
      <c r="B725" t="s">
        <v>198</v>
      </c>
      <c r="C725" t="s">
        <v>194</v>
      </c>
      <c r="D725" t="s">
        <v>190</v>
      </c>
      <c r="E725">
        <v>179420</v>
      </c>
      <c r="F725">
        <v>45.7027</v>
      </c>
      <c r="G725">
        <v>44875</v>
      </c>
      <c r="H725">
        <v>44866</v>
      </c>
      <c r="I725">
        <v>8199978.4340000004</v>
      </c>
      <c r="J725" t="s">
        <v>188</v>
      </c>
      <c r="K725">
        <v>7379.9805906000011</v>
      </c>
    </row>
    <row r="726" spans="1:11" x14ac:dyDescent="0.2">
      <c r="A726" t="s">
        <v>184</v>
      </c>
      <c r="B726" t="s">
        <v>198</v>
      </c>
      <c r="C726" t="s">
        <v>246</v>
      </c>
      <c r="D726" t="s">
        <v>192</v>
      </c>
      <c r="E726">
        <v>38537</v>
      </c>
      <c r="F726">
        <v>121.9614</v>
      </c>
      <c r="G726">
        <v>44875</v>
      </c>
      <c r="H726">
        <v>44866</v>
      </c>
      <c r="I726">
        <v>4700026.4717999995</v>
      </c>
      <c r="J726" t="s">
        <v>204</v>
      </c>
      <c r="K726">
        <v>4230.0238246199997</v>
      </c>
    </row>
    <row r="727" spans="1:11" x14ac:dyDescent="0.2">
      <c r="A727" t="s">
        <v>184</v>
      </c>
      <c r="B727" t="s">
        <v>198</v>
      </c>
      <c r="C727" t="s">
        <v>194</v>
      </c>
      <c r="D727" t="s">
        <v>187</v>
      </c>
      <c r="E727">
        <v>101131</v>
      </c>
      <c r="F727">
        <v>45.485599999999998</v>
      </c>
      <c r="G727">
        <v>44875</v>
      </c>
      <c r="H727">
        <v>44866</v>
      </c>
      <c r="I727">
        <v>4600004.2135999994</v>
      </c>
      <c r="J727" t="s">
        <v>188</v>
      </c>
      <c r="K727">
        <v>4140.0037922399997</v>
      </c>
    </row>
    <row r="728" spans="1:11" x14ac:dyDescent="0.2">
      <c r="A728" t="s">
        <v>184</v>
      </c>
      <c r="B728" t="s">
        <v>185</v>
      </c>
      <c r="C728" t="s">
        <v>232</v>
      </c>
      <c r="D728" t="s">
        <v>187</v>
      </c>
      <c r="E728">
        <v>194950</v>
      </c>
      <c r="F728">
        <v>23.595800000000001</v>
      </c>
      <c r="G728">
        <v>44875</v>
      </c>
      <c r="H728">
        <v>44866</v>
      </c>
      <c r="I728">
        <v>4600001.21</v>
      </c>
      <c r="J728" t="s">
        <v>204</v>
      </c>
      <c r="K728">
        <v>4140.0010890000003</v>
      </c>
    </row>
    <row r="729" spans="1:11" x14ac:dyDescent="0.2">
      <c r="A729" t="s">
        <v>184</v>
      </c>
      <c r="B729" t="s">
        <v>198</v>
      </c>
      <c r="C729" t="s">
        <v>213</v>
      </c>
      <c r="D729" t="s">
        <v>190</v>
      </c>
      <c r="E729">
        <v>111583</v>
      </c>
      <c r="F729">
        <v>72.591800000000006</v>
      </c>
      <c r="G729">
        <v>44875</v>
      </c>
      <c r="H729">
        <v>44866</v>
      </c>
      <c r="I729">
        <v>8100010.8194000004</v>
      </c>
      <c r="J729" t="s">
        <v>188</v>
      </c>
      <c r="K729">
        <v>7290.0097374600009</v>
      </c>
    </row>
    <row r="730" spans="1:11" x14ac:dyDescent="0.2">
      <c r="A730" t="s">
        <v>184</v>
      </c>
      <c r="B730" t="s">
        <v>198</v>
      </c>
      <c r="C730" t="s">
        <v>194</v>
      </c>
      <c r="D730" t="s">
        <v>190</v>
      </c>
      <c r="E730">
        <v>46786</v>
      </c>
      <c r="F730">
        <v>51.297899999999998</v>
      </c>
      <c r="G730">
        <v>44875</v>
      </c>
      <c r="H730">
        <v>44866</v>
      </c>
      <c r="I730">
        <v>2400023.5493999999</v>
      </c>
      <c r="J730" t="s">
        <v>188</v>
      </c>
      <c r="K730">
        <v>2160.0211944600001</v>
      </c>
    </row>
    <row r="731" spans="1:11" x14ac:dyDescent="0.2">
      <c r="A731" t="s">
        <v>184</v>
      </c>
      <c r="B731" t="s">
        <v>185</v>
      </c>
      <c r="C731" t="s">
        <v>237</v>
      </c>
      <c r="D731" t="s">
        <v>200</v>
      </c>
      <c r="E731">
        <v>328143</v>
      </c>
      <c r="F731">
        <v>17.6752</v>
      </c>
      <c r="G731">
        <v>44875</v>
      </c>
      <c r="H731">
        <v>44866</v>
      </c>
      <c r="I731">
        <v>5799993.1535999998</v>
      </c>
      <c r="J731" t="s">
        <v>204</v>
      </c>
      <c r="K731">
        <v>5219.9938382400005</v>
      </c>
    </row>
    <row r="732" spans="1:11" x14ac:dyDescent="0.2">
      <c r="A732" t="s">
        <v>184</v>
      </c>
      <c r="B732" t="s">
        <v>198</v>
      </c>
      <c r="C732" t="s">
        <v>245</v>
      </c>
      <c r="D732" t="s">
        <v>190</v>
      </c>
      <c r="E732">
        <v>8539</v>
      </c>
      <c r="F732">
        <v>58.555700000000002</v>
      </c>
      <c r="G732">
        <v>44875</v>
      </c>
      <c r="H732">
        <v>44866</v>
      </c>
      <c r="I732">
        <v>500007.12229999999</v>
      </c>
      <c r="J732" t="s">
        <v>188</v>
      </c>
      <c r="K732">
        <v>450.00641007000007</v>
      </c>
    </row>
    <row r="733" spans="1:11" x14ac:dyDescent="0.2">
      <c r="A733" t="s">
        <v>184</v>
      </c>
      <c r="B733" t="s">
        <v>185</v>
      </c>
      <c r="C733" t="s">
        <v>112</v>
      </c>
      <c r="D733" t="s">
        <v>187</v>
      </c>
      <c r="E733">
        <v>119764</v>
      </c>
      <c r="F733">
        <v>41.748800000000003</v>
      </c>
      <c r="G733">
        <v>44876</v>
      </c>
      <c r="H733">
        <v>44866</v>
      </c>
      <c r="I733">
        <v>5000003.2832000004</v>
      </c>
      <c r="J733" t="s">
        <v>188</v>
      </c>
      <c r="K733">
        <v>4500.0029548800012</v>
      </c>
    </row>
    <row r="734" spans="1:11" x14ac:dyDescent="0.2">
      <c r="A734" t="s">
        <v>184</v>
      </c>
      <c r="B734" t="s">
        <v>198</v>
      </c>
      <c r="C734" t="s">
        <v>225</v>
      </c>
      <c r="D734" t="s">
        <v>212</v>
      </c>
      <c r="E734">
        <v>59375</v>
      </c>
      <c r="F734">
        <v>82.525700000000001</v>
      </c>
      <c r="G734">
        <v>44876</v>
      </c>
      <c r="H734">
        <v>44866</v>
      </c>
      <c r="I734">
        <v>4899963.4375</v>
      </c>
      <c r="J734" t="s">
        <v>188</v>
      </c>
      <c r="K734">
        <v>4409.9670937500005</v>
      </c>
    </row>
    <row r="735" spans="1:11" x14ac:dyDescent="0.2">
      <c r="A735" t="s">
        <v>184</v>
      </c>
      <c r="B735" t="s">
        <v>198</v>
      </c>
      <c r="C735" t="s">
        <v>203</v>
      </c>
      <c r="D735" t="s">
        <v>190</v>
      </c>
      <c r="E735">
        <v>41116</v>
      </c>
      <c r="F735">
        <v>104.58150000000001</v>
      </c>
      <c r="G735">
        <v>44876</v>
      </c>
      <c r="H735">
        <v>44866</v>
      </c>
      <c r="I735">
        <v>4299972.9539999999</v>
      </c>
      <c r="J735" t="s">
        <v>204</v>
      </c>
      <c r="K735">
        <v>3869.9756585999999</v>
      </c>
    </row>
    <row r="736" spans="1:11" x14ac:dyDescent="0.2">
      <c r="A736" t="s">
        <v>184</v>
      </c>
      <c r="B736" t="s">
        <v>185</v>
      </c>
      <c r="C736" t="s">
        <v>221</v>
      </c>
      <c r="D736" t="s">
        <v>192</v>
      </c>
      <c r="E736">
        <v>119528</v>
      </c>
      <c r="F736">
        <v>35.974699999999999</v>
      </c>
      <c r="G736">
        <v>44876</v>
      </c>
      <c r="H736">
        <v>44866</v>
      </c>
      <c r="I736">
        <v>4299983.9415999996</v>
      </c>
      <c r="J736" t="s">
        <v>207</v>
      </c>
      <c r="K736">
        <v>3869.9855474400001</v>
      </c>
    </row>
    <row r="737" spans="1:11" x14ac:dyDescent="0.2">
      <c r="A737" t="s">
        <v>184</v>
      </c>
      <c r="B737" t="s">
        <v>198</v>
      </c>
      <c r="C737" t="s">
        <v>221</v>
      </c>
      <c r="D737" t="s">
        <v>187</v>
      </c>
      <c r="E737">
        <v>251344</v>
      </c>
      <c r="F737">
        <v>35.807499999999997</v>
      </c>
      <c r="G737">
        <v>44876</v>
      </c>
      <c r="H737">
        <v>44866</v>
      </c>
      <c r="I737">
        <v>9000000.2799999993</v>
      </c>
      <c r="J737" t="s">
        <v>207</v>
      </c>
      <c r="K737">
        <v>8100.0002519999998</v>
      </c>
    </row>
    <row r="738" spans="1:11" x14ac:dyDescent="0.2">
      <c r="A738" t="s">
        <v>184</v>
      </c>
      <c r="B738" t="s">
        <v>185</v>
      </c>
      <c r="C738" t="s">
        <v>191</v>
      </c>
      <c r="D738" t="s">
        <v>187</v>
      </c>
      <c r="E738">
        <v>1640031</v>
      </c>
      <c r="F738">
        <v>5.7316000000000003</v>
      </c>
      <c r="G738">
        <v>44877</v>
      </c>
      <c r="H738">
        <v>44866</v>
      </c>
      <c r="I738">
        <v>9400001.6796000004</v>
      </c>
      <c r="J738" t="s">
        <v>193</v>
      </c>
      <c r="K738">
        <v>9400.0016796</v>
      </c>
    </row>
    <row r="739" spans="1:11" x14ac:dyDescent="0.2">
      <c r="A739" t="s">
        <v>184</v>
      </c>
      <c r="B739" t="s">
        <v>185</v>
      </c>
      <c r="C739" t="s">
        <v>246</v>
      </c>
      <c r="D739" t="s">
        <v>190</v>
      </c>
      <c r="E739">
        <v>58792</v>
      </c>
      <c r="F739">
        <v>141.1747</v>
      </c>
      <c r="G739">
        <v>44877</v>
      </c>
      <c r="H739">
        <v>44866</v>
      </c>
      <c r="I739">
        <v>8299942.9624000005</v>
      </c>
      <c r="J739" t="s">
        <v>204</v>
      </c>
      <c r="K739">
        <v>7469.9486661600013</v>
      </c>
    </row>
    <row r="740" spans="1:11" x14ac:dyDescent="0.2">
      <c r="A740" t="s">
        <v>184</v>
      </c>
      <c r="B740" t="s">
        <v>198</v>
      </c>
      <c r="C740" t="s">
        <v>223</v>
      </c>
      <c r="D740" t="s">
        <v>200</v>
      </c>
      <c r="E740">
        <v>6080</v>
      </c>
      <c r="F740">
        <v>82.241100000000003</v>
      </c>
      <c r="G740">
        <v>44877</v>
      </c>
      <c r="H740">
        <v>44866</v>
      </c>
      <c r="I740">
        <v>500025.88800000004</v>
      </c>
      <c r="J740" t="s">
        <v>204</v>
      </c>
      <c r="K740">
        <v>450.02329920000005</v>
      </c>
    </row>
    <row r="741" spans="1:11" x14ac:dyDescent="0.2">
      <c r="A741" t="s">
        <v>184</v>
      </c>
      <c r="B741" t="s">
        <v>185</v>
      </c>
      <c r="C741" t="s">
        <v>236</v>
      </c>
      <c r="D741" t="s">
        <v>187</v>
      </c>
      <c r="E741">
        <v>1365009</v>
      </c>
      <c r="F741">
        <v>6.8864000000000001</v>
      </c>
      <c r="G741">
        <v>44877</v>
      </c>
      <c r="H741">
        <v>44866</v>
      </c>
      <c r="I741">
        <v>9399997.9776000008</v>
      </c>
      <c r="J741" t="s">
        <v>215</v>
      </c>
      <c r="K741">
        <v>10339.997775360001</v>
      </c>
    </row>
    <row r="742" spans="1:11" x14ac:dyDescent="0.2">
      <c r="A742" t="s">
        <v>184</v>
      </c>
      <c r="B742" t="s">
        <v>185</v>
      </c>
      <c r="C742" t="s">
        <v>210</v>
      </c>
      <c r="D742" t="s">
        <v>200</v>
      </c>
      <c r="E742">
        <v>216751</v>
      </c>
      <c r="F742">
        <v>31.8337</v>
      </c>
      <c r="G742">
        <v>44877</v>
      </c>
      <c r="H742">
        <v>44866</v>
      </c>
      <c r="I742">
        <v>6899986.3086999999</v>
      </c>
      <c r="J742" t="s">
        <v>204</v>
      </c>
      <c r="K742">
        <v>6209.9876778300004</v>
      </c>
    </row>
    <row r="743" spans="1:11" x14ac:dyDescent="0.2">
      <c r="A743" t="s">
        <v>184</v>
      </c>
      <c r="B743" t="s">
        <v>198</v>
      </c>
      <c r="C743" t="s">
        <v>233</v>
      </c>
      <c r="D743" t="s">
        <v>187</v>
      </c>
      <c r="E743">
        <v>16432</v>
      </c>
      <c r="F743">
        <v>91.285399999999996</v>
      </c>
      <c r="G743">
        <v>44877</v>
      </c>
      <c r="H743">
        <v>44866</v>
      </c>
      <c r="I743">
        <v>1500001.6927999998</v>
      </c>
      <c r="J743" t="s">
        <v>204</v>
      </c>
      <c r="K743">
        <v>1350.0015235199999</v>
      </c>
    </row>
    <row r="744" spans="1:11" x14ac:dyDescent="0.2">
      <c r="A744" t="s">
        <v>184</v>
      </c>
      <c r="B744" t="s">
        <v>185</v>
      </c>
      <c r="C744" t="s">
        <v>246</v>
      </c>
      <c r="D744" t="s">
        <v>192</v>
      </c>
      <c r="E744">
        <v>31936</v>
      </c>
      <c r="F744">
        <v>125.24939999999999</v>
      </c>
      <c r="G744">
        <v>44878</v>
      </c>
      <c r="H744">
        <v>44866</v>
      </c>
      <c r="I744">
        <v>3999964.8383999998</v>
      </c>
      <c r="J744" t="s">
        <v>204</v>
      </c>
      <c r="K744">
        <v>3599.9683545600001</v>
      </c>
    </row>
    <row r="745" spans="1:11" x14ac:dyDescent="0.2">
      <c r="A745" t="s">
        <v>184</v>
      </c>
      <c r="B745" t="s">
        <v>198</v>
      </c>
      <c r="C745" t="s">
        <v>211</v>
      </c>
      <c r="D745" t="s">
        <v>200</v>
      </c>
      <c r="E745">
        <v>541254</v>
      </c>
      <c r="F745">
        <v>13.4872</v>
      </c>
      <c r="G745">
        <v>44878</v>
      </c>
      <c r="H745">
        <v>44866</v>
      </c>
      <c r="I745">
        <v>7300000.9487999994</v>
      </c>
      <c r="J745" t="s">
        <v>207</v>
      </c>
      <c r="K745">
        <v>6570.0008539199998</v>
      </c>
    </row>
    <row r="746" spans="1:11" x14ac:dyDescent="0.2">
      <c r="A746" t="s">
        <v>184</v>
      </c>
      <c r="B746" t="s">
        <v>198</v>
      </c>
      <c r="C746" t="s">
        <v>209</v>
      </c>
      <c r="D746" t="s">
        <v>187</v>
      </c>
      <c r="E746">
        <v>452339</v>
      </c>
      <c r="F746">
        <v>18.128</v>
      </c>
      <c r="G746">
        <v>44878</v>
      </c>
      <c r="H746">
        <v>44866</v>
      </c>
      <c r="I746">
        <v>8200001.392</v>
      </c>
      <c r="J746" t="s">
        <v>188</v>
      </c>
      <c r="K746">
        <v>7380.0012527999997</v>
      </c>
    </row>
    <row r="747" spans="1:11" x14ac:dyDescent="0.2">
      <c r="A747" t="s">
        <v>184</v>
      </c>
      <c r="B747" t="s">
        <v>198</v>
      </c>
      <c r="C747" t="s">
        <v>222</v>
      </c>
      <c r="D747" t="s">
        <v>190</v>
      </c>
      <c r="E747">
        <v>142404</v>
      </c>
      <c r="F747">
        <v>16.151199999999999</v>
      </c>
      <c r="G747">
        <v>44878</v>
      </c>
      <c r="H747">
        <v>44866</v>
      </c>
      <c r="I747">
        <v>2299995.4847999997</v>
      </c>
      <c r="J747" t="s">
        <v>193</v>
      </c>
      <c r="K747">
        <v>2299.9954847999998</v>
      </c>
    </row>
    <row r="748" spans="1:11" x14ac:dyDescent="0.2">
      <c r="A748" t="s">
        <v>184</v>
      </c>
      <c r="B748" t="s">
        <v>198</v>
      </c>
      <c r="C748" t="s">
        <v>189</v>
      </c>
      <c r="D748" t="s">
        <v>200</v>
      </c>
      <c r="E748">
        <v>289060</v>
      </c>
      <c r="F748">
        <v>26.984000000000002</v>
      </c>
      <c r="G748">
        <v>44878</v>
      </c>
      <c r="H748">
        <v>44866</v>
      </c>
      <c r="I748">
        <v>7799995.040000001</v>
      </c>
      <c r="J748" t="s">
        <v>188</v>
      </c>
      <c r="K748">
        <v>7019.9955360000022</v>
      </c>
    </row>
    <row r="749" spans="1:11" x14ac:dyDescent="0.2">
      <c r="A749" t="s">
        <v>184</v>
      </c>
      <c r="B749" t="s">
        <v>198</v>
      </c>
      <c r="C749" t="s">
        <v>202</v>
      </c>
      <c r="D749" t="s">
        <v>200</v>
      </c>
      <c r="E749">
        <v>1060854</v>
      </c>
      <c r="F749">
        <v>4.1475999999999997</v>
      </c>
      <c r="G749">
        <v>44878</v>
      </c>
      <c r="H749">
        <v>44866</v>
      </c>
      <c r="I749">
        <v>4399998.0504000001</v>
      </c>
      <c r="J749" t="s">
        <v>193</v>
      </c>
      <c r="K749">
        <v>4399.9980504000005</v>
      </c>
    </row>
    <row r="750" spans="1:11" x14ac:dyDescent="0.2">
      <c r="A750" t="s">
        <v>184</v>
      </c>
      <c r="B750" t="s">
        <v>185</v>
      </c>
      <c r="C750" t="s">
        <v>114</v>
      </c>
      <c r="D750" t="s">
        <v>190</v>
      </c>
      <c r="E750">
        <v>55903</v>
      </c>
      <c r="F750">
        <v>14.310499999999999</v>
      </c>
      <c r="G750">
        <v>44878</v>
      </c>
      <c r="H750">
        <v>44866</v>
      </c>
      <c r="I750">
        <v>799999.88150000002</v>
      </c>
      <c r="J750" t="s">
        <v>215</v>
      </c>
      <c r="K750">
        <v>879.99986965000005</v>
      </c>
    </row>
    <row r="751" spans="1:11" x14ac:dyDescent="0.2">
      <c r="A751" t="s">
        <v>184</v>
      </c>
      <c r="B751" t="s">
        <v>185</v>
      </c>
      <c r="C751" t="s">
        <v>209</v>
      </c>
      <c r="D751" t="s">
        <v>192</v>
      </c>
      <c r="E751">
        <v>267683</v>
      </c>
      <c r="F751">
        <v>20.173100000000002</v>
      </c>
      <c r="G751">
        <v>44879</v>
      </c>
      <c r="H751">
        <v>44866</v>
      </c>
      <c r="I751">
        <v>5399995.9273000006</v>
      </c>
      <c r="J751" t="s">
        <v>188</v>
      </c>
      <c r="K751">
        <v>4859.9963345700007</v>
      </c>
    </row>
    <row r="752" spans="1:11" x14ac:dyDescent="0.2">
      <c r="A752" t="s">
        <v>184</v>
      </c>
      <c r="B752" t="s">
        <v>198</v>
      </c>
      <c r="C752" t="s">
        <v>205</v>
      </c>
      <c r="D752" t="s">
        <v>190</v>
      </c>
      <c r="E752">
        <v>329253</v>
      </c>
      <c r="F752">
        <v>19.1342</v>
      </c>
      <c r="G752">
        <v>44879</v>
      </c>
      <c r="H752">
        <v>44866</v>
      </c>
      <c r="I752">
        <v>6299992.7526000002</v>
      </c>
      <c r="J752" t="s">
        <v>193</v>
      </c>
      <c r="K752">
        <v>6299.9927526000001</v>
      </c>
    </row>
    <row r="753" spans="1:11" x14ac:dyDescent="0.2">
      <c r="A753" t="s">
        <v>184</v>
      </c>
      <c r="B753" t="s">
        <v>185</v>
      </c>
      <c r="C753" t="s">
        <v>222</v>
      </c>
      <c r="D753" t="s">
        <v>187</v>
      </c>
      <c r="E753">
        <v>148861</v>
      </c>
      <c r="F753">
        <v>15.450699999999999</v>
      </c>
      <c r="G753">
        <v>44879</v>
      </c>
      <c r="H753">
        <v>44866</v>
      </c>
      <c r="I753">
        <v>2300006.6527</v>
      </c>
      <c r="J753" t="s">
        <v>193</v>
      </c>
      <c r="K753">
        <v>2300.0066526999999</v>
      </c>
    </row>
    <row r="754" spans="1:11" x14ac:dyDescent="0.2">
      <c r="A754" t="s">
        <v>184</v>
      </c>
      <c r="B754" t="s">
        <v>198</v>
      </c>
      <c r="C754" t="s">
        <v>112</v>
      </c>
      <c r="D754" t="s">
        <v>200</v>
      </c>
      <c r="E754">
        <v>39981</v>
      </c>
      <c r="F754">
        <v>45.021000000000001</v>
      </c>
      <c r="G754">
        <v>44882</v>
      </c>
      <c r="H754">
        <v>44866</v>
      </c>
      <c r="I754">
        <v>1799984.601</v>
      </c>
      <c r="J754" t="s">
        <v>188</v>
      </c>
      <c r="K754">
        <v>1619.9861409</v>
      </c>
    </row>
    <row r="755" spans="1:11" x14ac:dyDescent="0.2">
      <c r="A755" t="s">
        <v>184</v>
      </c>
      <c r="B755" t="s">
        <v>198</v>
      </c>
      <c r="C755" t="s">
        <v>195</v>
      </c>
      <c r="D755" t="s">
        <v>192</v>
      </c>
      <c r="E755">
        <v>21504</v>
      </c>
      <c r="F755">
        <v>120.90860000000001</v>
      </c>
      <c r="G755">
        <v>44882</v>
      </c>
      <c r="H755">
        <v>44866</v>
      </c>
      <c r="I755">
        <v>2600018.5344000002</v>
      </c>
      <c r="J755" t="s">
        <v>196</v>
      </c>
      <c r="K755">
        <v>2860.0203878400002</v>
      </c>
    </row>
    <row r="756" spans="1:11" x14ac:dyDescent="0.2">
      <c r="A756" t="s">
        <v>184</v>
      </c>
      <c r="B756" t="s">
        <v>185</v>
      </c>
      <c r="C756" t="s">
        <v>220</v>
      </c>
      <c r="D756" t="s">
        <v>190</v>
      </c>
      <c r="E756">
        <v>23316</v>
      </c>
      <c r="F756">
        <v>175.84829999999999</v>
      </c>
      <c r="G756">
        <v>44882</v>
      </c>
      <c r="H756">
        <v>44866</v>
      </c>
      <c r="I756">
        <v>4100078.9627999999</v>
      </c>
      <c r="J756" t="s">
        <v>188</v>
      </c>
      <c r="K756">
        <v>3690.0710665199995</v>
      </c>
    </row>
    <row r="757" spans="1:11" x14ac:dyDescent="0.2">
      <c r="A757" t="s">
        <v>184</v>
      </c>
      <c r="B757" t="s">
        <v>198</v>
      </c>
      <c r="C757" t="s">
        <v>199</v>
      </c>
      <c r="D757" t="s">
        <v>190</v>
      </c>
      <c r="E757">
        <v>2005463</v>
      </c>
      <c r="F757">
        <v>2.8921000000000001</v>
      </c>
      <c r="G757">
        <v>44882</v>
      </c>
      <c r="H757">
        <v>44866</v>
      </c>
      <c r="I757">
        <v>5799999.5422999999</v>
      </c>
      <c r="J757" t="s">
        <v>193</v>
      </c>
      <c r="K757">
        <v>5799.9995423</v>
      </c>
    </row>
    <row r="758" spans="1:11" x14ac:dyDescent="0.2">
      <c r="A758" t="s">
        <v>184</v>
      </c>
      <c r="B758" t="s">
        <v>198</v>
      </c>
      <c r="C758" t="s">
        <v>243</v>
      </c>
      <c r="D758" t="s">
        <v>200</v>
      </c>
      <c r="E758">
        <v>149905</v>
      </c>
      <c r="F758">
        <v>6.0038</v>
      </c>
      <c r="G758">
        <v>44882</v>
      </c>
      <c r="H758">
        <v>44866</v>
      </c>
      <c r="I758">
        <v>899999.63899999997</v>
      </c>
      <c r="J758" t="s">
        <v>215</v>
      </c>
      <c r="K758">
        <v>989.99960290000001</v>
      </c>
    </row>
    <row r="759" spans="1:11" x14ac:dyDescent="0.2">
      <c r="A759" t="s">
        <v>184</v>
      </c>
      <c r="B759" t="s">
        <v>198</v>
      </c>
      <c r="C759" t="s">
        <v>112</v>
      </c>
      <c r="D759" t="s">
        <v>192</v>
      </c>
      <c r="E759">
        <v>126545</v>
      </c>
      <c r="F759">
        <v>37.9313</v>
      </c>
      <c r="G759">
        <v>44882</v>
      </c>
      <c r="H759">
        <v>44866</v>
      </c>
      <c r="I759">
        <v>4800016.3585000001</v>
      </c>
      <c r="J759" t="s">
        <v>188</v>
      </c>
      <c r="K759">
        <v>4320.0147226500003</v>
      </c>
    </row>
    <row r="760" spans="1:11" x14ac:dyDescent="0.2">
      <c r="A760" t="s">
        <v>184</v>
      </c>
      <c r="B760" t="s">
        <v>198</v>
      </c>
      <c r="C760" t="s">
        <v>211</v>
      </c>
      <c r="D760" t="s">
        <v>192</v>
      </c>
      <c r="E760">
        <v>78112</v>
      </c>
      <c r="F760">
        <v>12.802099999999999</v>
      </c>
      <c r="G760">
        <v>44882</v>
      </c>
      <c r="H760">
        <v>44866</v>
      </c>
      <c r="I760">
        <v>999997.6351999999</v>
      </c>
      <c r="J760" t="s">
        <v>207</v>
      </c>
      <c r="K760">
        <v>899.99787167999989</v>
      </c>
    </row>
    <row r="761" spans="1:11" x14ac:dyDescent="0.2">
      <c r="A761" t="s">
        <v>184</v>
      </c>
      <c r="B761" t="s">
        <v>198</v>
      </c>
      <c r="C761" t="s">
        <v>230</v>
      </c>
      <c r="D761" t="s">
        <v>200</v>
      </c>
      <c r="E761">
        <v>88928</v>
      </c>
      <c r="F761">
        <v>109.0772</v>
      </c>
      <c r="G761">
        <v>44882</v>
      </c>
      <c r="H761">
        <v>44866</v>
      </c>
      <c r="I761">
        <v>9700017.2416000012</v>
      </c>
      <c r="J761" t="s">
        <v>188</v>
      </c>
      <c r="K761">
        <v>8730.0155174400024</v>
      </c>
    </row>
    <row r="762" spans="1:11" x14ac:dyDescent="0.2">
      <c r="A762" t="s">
        <v>184</v>
      </c>
      <c r="B762" t="s">
        <v>185</v>
      </c>
      <c r="C762" t="s">
        <v>246</v>
      </c>
      <c r="D762" t="s">
        <v>190</v>
      </c>
      <c r="E762">
        <v>11178</v>
      </c>
      <c r="F762">
        <v>143.1422</v>
      </c>
      <c r="G762">
        <v>44882</v>
      </c>
      <c r="H762">
        <v>44866</v>
      </c>
      <c r="I762">
        <v>1600043.5116000001</v>
      </c>
      <c r="J762" t="s">
        <v>204</v>
      </c>
      <c r="K762">
        <v>1440.0391604400002</v>
      </c>
    </row>
    <row r="763" spans="1:11" x14ac:dyDescent="0.2">
      <c r="A763" t="s">
        <v>184</v>
      </c>
      <c r="B763" t="s">
        <v>185</v>
      </c>
      <c r="C763" t="s">
        <v>246</v>
      </c>
      <c r="D763" t="s">
        <v>190</v>
      </c>
      <c r="E763">
        <v>36693</v>
      </c>
      <c r="F763">
        <v>133.54220000000001</v>
      </c>
      <c r="G763">
        <v>44883</v>
      </c>
      <c r="H763">
        <v>44866</v>
      </c>
      <c r="I763">
        <v>4900063.9446</v>
      </c>
      <c r="J763" t="s">
        <v>204</v>
      </c>
      <c r="K763">
        <v>4410.0575501400008</v>
      </c>
    </row>
    <row r="764" spans="1:11" x14ac:dyDescent="0.2">
      <c r="A764" t="s">
        <v>184</v>
      </c>
      <c r="B764" t="s">
        <v>198</v>
      </c>
      <c r="C764" t="s">
        <v>199</v>
      </c>
      <c r="D764" t="s">
        <v>192</v>
      </c>
      <c r="E764">
        <v>1158203</v>
      </c>
      <c r="F764">
        <v>2.7629000000000001</v>
      </c>
      <c r="G764">
        <v>44883</v>
      </c>
      <c r="H764">
        <v>44866</v>
      </c>
      <c r="I764">
        <v>3199999.0687000002</v>
      </c>
      <c r="J764" t="s">
        <v>193</v>
      </c>
      <c r="K764">
        <v>3199.9990687000004</v>
      </c>
    </row>
    <row r="765" spans="1:11" x14ac:dyDescent="0.2">
      <c r="A765" t="s">
        <v>184</v>
      </c>
      <c r="B765" t="s">
        <v>185</v>
      </c>
      <c r="C765" t="s">
        <v>243</v>
      </c>
      <c r="D765" t="s">
        <v>190</v>
      </c>
      <c r="E765">
        <v>1453794</v>
      </c>
      <c r="F765">
        <v>6.1906999999999996</v>
      </c>
      <c r="G765">
        <v>44883</v>
      </c>
      <c r="H765">
        <v>44866</v>
      </c>
      <c r="I765">
        <v>9000002.5157999992</v>
      </c>
      <c r="J765" t="s">
        <v>215</v>
      </c>
      <c r="K765">
        <v>9900.0027673799996</v>
      </c>
    </row>
    <row r="766" spans="1:11" x14ac:dyDescent="0.2">
      <c r="A766" t="s">
        <v>184</v>
      </c>
      <c r="B766" t="s">
        <v>198</v>
      </c>
      <c r="C766" t="s">
        <v>237</v>
      </c>
      <c r="D766" t="s">
        <v>200</v>
      </c>
      <c r="E766">
        <v>380556</v>
      </c>
      <c r="F766">
        <v>17.868600000000001</v>
      </c>
      <c r="G766">
        <v>44883</v>
      </c>
      <c r="H766">
        <v>44866</v>
      </c>
      <c r="I766">
        <v>6800002.9416000005</v>
      </c>
      <c r="J766" t="s">
        <v>204</v>
      </c>
      <c r="K766">
        <v>6120.0026474400011</v>
      </c>
    </row>
    <row r="767" spans="1:11" x14ac:dyDescent="0.2">
      <c r="A767" t="s">
        <v>184</v>
      </c>
      <c r="B767" t="s">
        <v>185</v>
      </c>
      <c r="C767" t="s">
        <v>223</v>
      </c>
      <c r="D767" t="s">
        <v>200</v>
      </c>
      <c r="E767">
        <v>119039</v>
      </c>
      <c r="F767">
        <v>83.166200000000003</v>
      </c>
      <c r="G767">
        <v>44883</v>
      </c>
      <c r="H767">
        <v>44866</v>
      </c>
      <c r="I767">
        <v>9900021.2818</v>
      </c>
      <c r="J767" t="s">
        <v>204</v>
      </c>
      <c r="K767">
        <v>8910.01915362</v>
      </c>
    </row>
    <row r="768" spans="1:11" x14ac:dyDescent="0.2">
      <c r="A768" t="s">
        <v>184</v>
      </c>
      <c r="B768" t="s">
        <v>198</v>
      </c>
      <c r="C768" t="s">
        <v>238</v>
      </c>
      <c r="D768" t="s">
        <v>187</v>
      </c>
      <c r="E768">
        <v>19300</v>
      </c>
      <c r="F768">
        <v>222.79400000000001</v>
      </c>
      <c r="G768">
        <v>44883</v>
      </c>
      <c r="H768">
        <v>44866</v>
      </c>
      <c r="I768">
        <v>4299924.2</v>
      </c>
      <c r="J768" t="s">
        <v>204</v>
      </c>
      <c r="K768">
        <v>3869.9317800000008</v>
      </c>
    </row>
    <row r="769" spans="1:11" x14ac:dyDescent="0.2">
      <c r="A769" t="s">
        <v>184</v>
      </c>
      <c r="B769" t="s">
        <v>185</v>
      </c>
      <c r="C769" t="s">
        <v>213</v>
      </c>
      <c r="D769" t="s">
        <v>192</v>
      </c>
      <c r="E769">
        <v>66530</v>
      </c>
      <c r="F769">
        <v>66.135199999999998</v>
      </c>
      <c r="G769">
        <v>44885</v>
      </c>
      <c r="H769">
        <v>44866</v>
      </c>
      <c r="I769">
        <v>4399974.8559999997</v>
      </c>
      <c r="J769" t="s">
        <v>188</v>
      </c>
      <c r="K769">
        <v>3959.9773703999999</v>
      </c>
    </row>
    <row r="770" spans="1:11" x14ac:dyDescent="0.2">
      <c r="A770" t="s">
        <v>184</v>
      </c>
      <c r="B770" t="s">
        <v>185</v>
      </c>
      <c r="C770" t="s">
        <v>220</v>
      </c>
      <c r="D770" t="s">
        <v>200</v>
      </c>
      <c r="E770">
        <v>55329</v>
      </c>
      <c r="F770">
        <v>159.04859999999999</v>
      </c>
      <c r="G770">
        <v>44885</v>
      </c>
      <c r="H770">
        <v>44866</v>
      </c>
      <c r="I770">
        <v>8799999.9893999994</v>
      </c>
      <c r="J770" t="s">
        <v>188</v>
      </c>
      <c r="K770">
        <v>7919.9999904599999</v>
      </c>
    </row>
    <row r="771" spans="1:11" x14ac:dyDescent="0.2">
      <c r="A771" t="s">
        <v>184</v>
      </c>
      <c r="B771" t="s">
        <v>198</v>
      </c>
      <c r="C771" t="s">
        <v>236</v>
      </c>
      <c r="D771" t="s">
        <v>190</v>
      </c>
      <c r="E771">
        <v>367994</v>
      </c>
      <c r="F771">
        <v>6.2500999999999998</v>
      </c>
      <c r="G771">
        <v>44885</v>
      </c>
      <c r="H771">
        <v>44866</v>
      </c>
      <c r="I771">
        <v>2299999.2993999999</v>
      </c>
      <c r="J771" t="s">
        <v>215</v>
      </c>
      <c r="K771">
        <v>2529.9992293399996</v>
      </c>
    </row>
    <row r="772" spans="1:11" x14ac:dyDescent="0.2">
      <c r="A772" t="s">
        <v>184</v>
      </c>
      <c r="B772" t="s">
        <v>198</v>
      </c>
      <c r="C772" t="s">
        <v>211</v>
      </c>
      <c r="D772" t="s">
        <v>190</v>
      </c>
      <c r="E772">
        <v>372289</v>
      </c>
      <c r="F772">
        <v>12.356</v>
      </c>
      <c r="G772">
        <v>44885</v>
      </c>
      <c r="H772">
        <v>44866</v>
      </c>
      <c r="I772">
        <v>4600002.8839999996</v>
      </c>
      <c r="J772" t="s">
        <v>207</v>
      </c>
      <c r="K772">
        <v>4140.0025955999999</v>
      </c>
    </row>
    <row r="773" spans="1:11" x14ac:dyDescent="0.2">
      <c r="A773" t="s">
        <v>184</v>
      </c>
      <c r="B773" t="s">
        <v>198</v>
      </c>
      <c r="C773" t="s">
        <v>217</v>
      </c>
      <c r="D773" t="s">
        <v>200</v>
      </c>
      <c r="E773">
        <v>531626</v>
      </c>
      <c r="F773">
        <v>8.8407999999999998</v>
      </c>
      <c r="G773">
        <v>44886</v>
      </c>
      <c r="H773">
        <v>44866</v>
      </c>
      <c r="I773">
        <v>4699999.1408000002</v>
      </c>
      <c r="J773" t="s">
        <v>215</v>
      </c>
      <c r="K773">
        <v>5169.9990548800006</v>
      </c>
    </row>
    <row r="774" spans="1:11" x14ac:dyDescent="0.2">
      <c r="A774" t="s">
        <v>184</v>
      </c>
      <c r="B774" t="s">
        <v>185</v>
      </c>
      <c r="C774" t="s">
        <v>194</v>
      </c>
      <c r="D774" t="s">
        <v>192</v>
      </c>
      <c r="E774">
        <v>157452</v>
      </c>
      <c r="F774">
        <v>50.173999999999999</v>
      </c>
      <c r="G774">
        <v>44889</v>
      </c>
      <c r="H774">
        <v>44866</v>
      </c>
      <c r="I774">
        <v>7899996.648</v>
      </c>
      <c r="J774" t="s">
        <v>188</v>
      </c>
      <c r="K774">
        <v>7109.9969832000006</v>
      </c>
    </row>
    <row r="775" spans="1:11" x14ac:dyDescent="0.2">
      <c r="A775" t="s">
        <v>184</v>
      </c>
      <c r="B775" t="s">
        <v>198</v>
      </c>
      <c r="C775" t="s">
        <v>224</v>
      </c>
      <c r="D775" t="s">
        <v>200</v>
      </c>
      <c r="E775">
        <v>44263</v>
      </c>
      <c r="F775">
        <v>173.96190000000001</v>
      </c>
      <c r="G775">
        <v>44889</v>
      </c>
      <c r="H775">
        <v>44866</v>
      </c>
      <c r="I775">
        <v>7700075.5797000006</v>
      </c>
      <c r="J775" t="s">
        <v>204</v>
      </c>
      <c r="K775">
        <v>6930.0680217300005</v>
      </c>
    </row>
    <row r="776" spans="1:11" x14ac:dyDescent="0.2">
      <c r="A776" t="s">
        <v>184</v>
      </c>
      <c r="B776" t="s">
        <v>185</v>
      </c>
      <c r="C776" t="s">
        <v>201</v>
      </c>
      <c r="D776" t="s">
        <v>190</v>
      </c>
      <c r="E776">
        <v>14775</v>
      </c>
      <c r="F776">
        <v>40.609200000000001</v>
      </c>
      <c r="G776">
        <v>44889</v>
      </c>
      <c r="H776">
        <v>44866</v>
      </c>
      <c r="I776">
        <v>600000.93000000005</v>
      </c>
      <c r="J776" t="s">
        <v>188</v>
      </c>
      <c r="K776">
        <v>540.00083700000005</v>
      </c>
    </row>
    <row r="777" spans="1:11" x14ac:dyDescent="0.2">
      <c r="A777" t="s">
        <v>184</v>
      </c>
      <c r="B777" t="s">
        <v>185</v>
      </c>
      <c r="C777" t="s">
        <v>195</v>
      </c>
      <c r="D777" t="s">
        <v>200</v>
      </c>
      <c r="E777">
        <v>61699</v>
      </c>
      <c r="F777">
        <v>118.31619999999999</v>
      </c>
      <c r="G777">
        <v>44889</v>
      </c>
      <c r="H777">
        <v>44866</v>
      </c>
      <c r="I777">
        <v>7299991.2237999998</v>
      </c>
      <c r="J777" t="s">
        <v>196</v>
      </c>
      <c r="K777">
        <v>8029.9903461799995</v>
      </c>
    </row>
    <row r="778" spans="1:11" x14ac:dyDescent="0.2">
      <c r="A778" t="s">
        <v>184</v>
      </c>
      <c r="B778" t="s">
        <v>198</v>
      </c>
      <c r="C778" t="s">
        <v>216</v>
      </c>
      <c r="D778" t="s">
        <v>192</v>
      </c>
      <c r="E778">
        <v>146445</v>
      </c>
      <c r="F778">
        <v>17.071200000000001</v>
      </c>
      <c r="G778">
        <v>44889</v>
      </c>
      <c r="H778">
        <v>44866</v>
      </c>
      <c r="I778">
        <v>2499991.8840000001</v>
      </c>
      <c r="J778" t="s">
        <v>215</v>
      </c>
      <c r="K778">
        <v>2749.9910724000001</v>
      </c>
    </row>
    <row r="779" spans="1:11" x14ac:dyDescent="0.2">
      <c r="A779" t="s">
        <v>184</v>
      </c>
      <c r="B779" t="s">
        <v>185</v>
      </c>
      <c r="C779" t="s">
        <v>232</v>
      </c>
      <c r="D779" t="s">
        <v>187</v>
      </c>
      <c r="E779">
        <v>141642</v>
      </c>
      <c r="F779">
        <v>24.7102</v>
      </c>
      <c r="G779">
        <v>44889</v>
      </c>
      <c r="H779">
        <v>44866</v>
      </c>
      <c r="I779">
        <v>3500002.1483999998</v>
      </c>
      <c r="J779" t="s">
        <v>204</v>
      </c>
      <c r="K779">
        <v>3150.00193356</v>
      </c>
    </row>
    <row r="780" spans="1:11" x14ac:dyDescent="0.2">
      <c r="A780" t="s">
        <v>184</v>
      </c>
      <c r="B780" t="s">
        <v>185</v>
      </c>
      <c r="C780" t="s">
        <v>236</v>
      </c>
      <c r="D780" t="s">
        <v>190</v>
      </c>
      <c r="E780">
        <v>329334</v>
      </c>
      <c r="F780">
        <v>6.9837999999999996</v>
      </c>
      <c r="G780">
        <v>44889</v>
      </c>
      <c r="H780">
        <v>44866</v>
      </c>
      <c r="I780">
        <v>2300002.7892</v>
      </c>
      <c r="J780" t="s">
        <v>215</v>
      </c>
      <c r="K780">
        <v>2530.0030681200001</v>
      </c>
    </row>
    <row r="781" spans="1:11" x14ac:dyDescent="0.2">
      <c r="A781" t="s">
        <v>184</v>
      </c>
      <c r="B781" t="s">
        <v>198</v>
      </c>
      <c r="C781" t="s">
        <v>195</v>
      </c>
      <c r="D781" t="s">
        <v>192</v>
      </c>
      <c r="E781">
        <v>33341</v>
      </c>
      <c r="F781">
        <v>116.9746</v>
      </c>
      <c r="G781">
        <v>44889</v>
      </c>
      <c r="H781">
        <v>44866</v>
      </c>
      <c r="I781">
        <v>3900050.1385999997</v>
      </c>
      <c r="J781" t="s">
        <v>196</v>
      </c>
      <c r="K781">
        <v>4290.0551524600005</v>
      </c>
    </row>
    <row r="782" spans="1:11" x14ac:dyDescent="0.2">
      <c r="A782" t="s">
        <v>184</v>
      </c>
      <c r="B782" t="s">
        <v>185</v>
      </c>
      <c r="C782" t="s">
        <v>219</v>
      </c>
      <c r="D782" t="s">
        <v>190</v>
      </c>
      <c r="E782">
        <v>122534</v>
      </c>
      <c r="F782">
        <v>53.046500000000002</v>
      </c>
      <c r="G782">
        <v>44889</v>
      </c>
      <c r="H782">
        <v>44866</v>
      </c>
      <c r="I782">
        <v>6499999.8310000002</v>
      </c>
      <c r="J782" t="s">
        <v>188</v>
      </c>
      <c r="K782">
        <v>5849.9998479000005</v>
      </c>
    </row>
    <row r="783" spans="1:11" x14ac:dyDescent="0.2">
      <c r="A783" t="s">
        <v>184</v>
      </c>
      <c r="B783" t="s">
        <v>185</v>
      </c>
      <c r="C783" t="s">
        <v>245</v>
      </c>
      <c r="D783" t="s">
        <v>190</v>
      </c>
      <c r="E783">
        <v>174329</v>
      </c>
      <c r="F783">
        <v>52.773800000000001</v>
      </c>
      <c r="G783">
        <v>44889</v>
      </c>
      <c r="H783">
        <v>44866</v>
      </c>
      <c r="I783">
        <v>9200003.7802000009</v>
      </c>
      <c r="J783" t="s">
        <v>188</v>
      </c>
      <c r="K783">
        <v>8280.003402180002</v>
      </c>
    </row>
    <row r="784" spans="1:11" x14ac:dyDescent="0.2">
      <c r="A784" t="s">
        <v>184</v>
      </c>
      <c r="B784" t="s">
        <v>198</v>
      </c>
      <c r="C784" t="s">
        <v>206</v>
      </c>
      <c r="D784" t="s">
        <v>192</v>
      </c>
      <c r="E784">
        <v>40683</v>
      </c>
      <c r="F784">
        <v>98.32</v>
      </c>
      <c r="G784">
        <v>44889</v>
      </c>
      <c r="H784">
        <v>44866</v>
      </c>
      <c r="I784">
        <v>3999952.5599999996</v>
      </c>
      <c r="J784" t="s">
        <v>207</v>
      </c>
      <c r="K784">
        <v>3599.957304</v>
      </c>
    </row>
    <row r="785" spans="1:11" x14ac:dyDescent="0.2">
      <c r="A785" t="s">
        <v>184</v>
      </c>
      <c r="B785" t="s">
        <v>185</v>
      </c>
      <c r="C785" t="s">
        <v>229</v>
      </c>
      <c r="D785" t="s">
        <v>200</v>
      </c>
      <c r="E785">
        <v>54627</v>
      </c>
      <c r="F785">
        <v>98.851500000000001</v>
      </c>
      <c r="G785">
        <v>44889</v>
      </c>
      <c r="H785">
        <v>44866</v>
      </c>
      <c r="I785">
        <v>5399960.8904999997</v>
      </c>
      <c r="J785" t="s">
        <v>188</v>
      </c>
      <c r="K785">
        <v>4859.9648014499999</v>
      </c>
    </row>
    <row r="786" spans="1:11" x14ac:dyDescent="0.2">
      <c r="A786" t="s">
        <v>184</v>
      </c>
      <c r="B786" t="s">
        <v>185</v>
      </c>
      <c r="C786" t="s">
        <v>197</v>
      </c>
      <c r="D786" t="s">
        <v>190</v>
      </c>
      <c r="E786">
        <v>41787</v>
      </c>
      <c r="F786">
        <v>160.3355</v>
      </c>
      <c r="G786">
        <v>44890</v>
      </c>
      <c r="H786">
        <v>44866</v>
      </c>
      <c r="I786">
        <v>6699939.5384999998</v>
      </c>
      <c r="J786" t="s">
        <v>188</v>
      </c>
      <c r="K786">
        <v>6029.9455846499995</v>
      </c>
    </row>
    <row r="787" spans="1:11" x14ac:dyDescent="0.2">
      <c r="A787" t="s">
        <v>184</v>
      </c>
      <c r="B787" t="s">
        <v>198</v>
      </c>
      <c r="C787" t="s">
        <v>235</v>
      </c>
      <c r="D787" t="s">
        <v>192</v>
      </c>
      <c r="E787">
        <v>379072</v>
      </c>
      <c r="F787">
        <v>14.7729</v>
      </c>
      <c r="G787">
        <v>44890</v>
      </c>
      <c r="H787">
        <v>44866</v>
      </c>
      <c r="I787">
        <v>5599992.7488000002</v>
      </c>
      <c r="J787" t="s">
        <v>204</v>
      </c>
      <c r="K787">
        <v>5039.9934739200007</v>
      </c>
    </row>
    <row r="788" spans="1:11" x14ac:dyDescent="0.2">
      <c r="A788" t="s">
        <v>184</v>
      </c>
      <c r="B788" t="s">
        <v>198</v>
      </c>
      <c r="C788" t="s">
        <v>202</v>
      </c>
      <c r="D788" t="s">
        <v>187</v>
      </c>
      <c r="E788">
        <v>533591</v>
      </c>
      <c r="F788">
        <v>3.9356</v>
      </c>
      <c r="G788">
        <v>44890</v>
      </c>
      <c r="H788">
        <v>44866</v>
      </c>
      <c r="I788">
        <v>2100000.7396</v>
      </c>
      <c r="J788" t="s">
        <v>193</v>
      </c>
      <c r="K788">
        <v>2100.0007396000001</v>
      </c>
    </row>
    <row r="789" spans="1:11" x14ac:dyDescent="0.2">
      <c r="A789" t="s">
        <v>184</v>
      </c>
      <c r="B789" t="s">
        <v>185</v>
      </c>
      <c r="C789" t="s">
        <v>209</v>
      </c>
      <c r="D789" t="s">
        <v>187</v>
      </c>
      <c r="E789">
        <v>463448</v>
      </c>
      <c r="F789">
        <v>19.851199999999999</v>
      </c>
      <c r="G789">
        <v>44890</v>
      </c>
      <c r="H789">
        <v>44866</v>
      </c>
      <c r="I789">
        <v>9199998.9375999998</v>
      </c>
      <c r="J789" t="s">
        <v>188</v>
      </c>
      <c r="K789">
        <v>8279.99904384</v>
      </c>
    </row>
    <row r="790" spans="1:11" x14ac:dyDescent="0.2">
      <c r="A790" t="s">
        <v>184</v>
      </c>
      <c r="B790" t="s">
        <v>185</v>
      </c>
      <c r="C790" t="s">
        <v>213</v>
      </c>
      <c r="D790" t="s">
        <v>192</v>
      </c>
      <c r="E790">
        <v>100739</v>
      </c>
      <c r="F790">
        <v>75.4422</v>
      </c>
      <c r="G790">
        <v>44890</v>
      </c>
      <c r="H790">
        <v>44866</v>
      </c>
      <c r="I790">
        <v>7599971.7857999997</v>
      </c>
      <c r="J790" t="s">
        <v>188</v>
      </c>
      <c r="K790">
        <v>6839.9746072200005</v>
      </c>
    </row>
    <row r="791" spans="1:11" x14ac:dyDescent="0.2">
      <c r="A791" t="s">
        <v>184</v>
      </c>
      <c r="B791" t="s">
        <v>198</v>
      </c>
      <c r="C791" t="s">
        <v>234</v>
      </c>
      <c r="D791" t="s">
        <v>190</v>
      </c>
      <c r="E791">
        <v>27165</v>
      </c>
      <c r="F791">
        <v>103.0741</v>
      </c>
      <c r="G791">
        <v>44891</v>
      </c>
      <c r="H791">
        <v>44866</v>
      </c>
      <c r="I791">
        <v>2800007.9265000001</v>
      </c>
      <c r="J791" t="s">
        <v>204</v>
      </c>
      <c r="K791">
        <v>2520.0071338500002</v>
      </c>
    </row>
    <row r="792" spans="1:11" x14ac:dyDescent="0.2">
      <c r="A792" t="s">
        <v>184</v>
      </c>
      <c r="B792" t="s">
        <v>185</v>
      </c>
      <c r="C792" t="s">
        <v>238</v>
      </c>
      <c r="D792" t="s">
        <v>190</v>
      </c>
      <c r="E792">
        <v>37053</v>
      </c>
      <c r="F792">
        <v>213.21029999999999</v>
      </c>
      <c r="G792">
        <v>44891</v>
      </c>
      <c r="H792">
        <v>44866</v>
      </c>
      <c r="I792">
        <v>7900081.2458999995</v>
      </c>
      <c r="J792" t="s">
        <v>204</v>
      </c>
      <c r="K792">
        <v>7110.0731213100007</v>
      </c>
    </row>
    <row r="793" spans="1:11" x14ac:dyDescent="0.2">
      <c r="A793" t="s">
        <v>184</v>
      </c>
      <c r="B793" t="s">
        <v>185</v>
      </c>
      <c r="C793" t="s">
        <v>205</v>
      </c>
      <c r="D793" t="s">
        <v>187</v>
      </c>
      <c r="E793">
        <v>101895</v>
      </c>
      <c r="F793">
        <v>18.646599999999999</v>
      </c>
      <c r="G793">
        <v>44891</v>
      </c>
      <c r="H793">
        <v>44866</v>
      </c>
      <c r="I793">
        <v>1899995.307</v>
      </c>
      <c r="J793" t="s">
        <v>193</v>
      </c>
      <c r="K793">
        <v>1899.9953070000001</v>
      </c>
    </row>
    <row r="794" spans="1:11" x14ac:dyDescent="0.2">
      <c r="A794" t="s">
        <v>184</v>
      </c>
      <c r="B794" t="s">
        <v>198</v>
      </c>
      <c r="C794" t="s">
        <v>231</v>
      </c>
      <c r="D794" t="s">
        <v>190</v>
      </c>
      <c r="E794">
        <v>107801</v>
      </c>
      <c r="F794">
        <v>20.407900000000001</v>
      </c>
      <c r="G794">
        <v>44891</v>
      </c>
      <c r="H794">
        <v>44866</v>
      </c>
      <c r="I794">
        <v>2199992.0279000001</v>
      </c>
      <c r="J794" t="s">
        <v>188</v>
      </c>
      <c r="K794">
        <v>1979.99282511</v>
      </c>
    </row>
    <row r="795" spans="1:11" x14ac:dyDescent="0.2">
      <c r="A795" t="s">
        <v>184</v>
      </c>
      <c r="B795" t="s">
        <v>185</v>
      </c>
      <c r="C795" t="s">
        <v>205</v>
      </c>
      <c r="D795" t="s">
        <v>192</v>
      </c>
      <c r="E795">
        <v>245752</v>
      </c>
      <c r="F795">
        <v>19.125</v>
      </c>
      <c r="G795">
        <v>44891</v>
      </c>
      <c r="H795">
        <v>44866</v>
      </c>
      <c r="I795">
        <v>4700007</v>
      </c>
      <c r="J795" t="s">
        <v>193</v>
      </c>
      <c r="K795">
        <v>4700.0070000000005</v>
      </c>
    </row>
    <row r="796" spans="1:11" x14ac:dyDescent="0.2">
      <c r="A796" t="s">
        <v>184</v>
      </c>
      <c r="B796" t="s">
        <v>185</v>
      </c>
      <c r="C796" t="s">
        <v>191</v>
      </c>
      <c r="D796" t="s">
        <v>187</v>
      </c>
      <c r="E796">
        <v>1546778</v>
      </c>
      <c r="F796">
        <v>6.1417999999999999</v>
      </c>
      <c r="G796">
        <v>44892</v>
      </c>
      <c r="H796">
        <v>44866</v>
      </c>
      <c r="I796">
        <v>9500001.1204000004</v>
      </c>
      <c r="J796" t="s">
        <v>193</v>
      </c>
      <c r="K796">
        <v>9500.0011204000002</v>
      </c>
    </row>
    <row r="797" spans="1:11" x14ac:dyDescent="0.2">
      <c r="A797" t="s">
        <v>184</v>
      </c>
      <c r="B797" t="s">
        <v>185</v>
      </c>
      <c r="C797" t="s">
        <v>203</v>
      </c>
      <c r="D797" t="s">
        <v>190</v>
      </c>
      <c r="E797">
        <v>83470</v>
      </c>
      <c r="F797">
        <v>118.6048</v>
      </c>
      <c r="G797">
        <v>44892</v>
      </c>
      <c r="H797">
        <v>44866</v>
      </c>
      <c r="I797">
        <v>9899942.6559999995</v>
      </c>
      <c r="J797" t="s">
        <v>204</v>
      </c>
      <c r="K797">
        <v>8909.9483904000008</v>
      </c>
    </row>
    <row r="798" spans="1:11" x14ac:dyDescent="0.2">
      <c r="A798" t="s">
        <v>184</v>
      </c>
      <c r="B798" t="s">
        <v>185</v>
      </c>
      <c r="C798" t="s">
        <v>199</v>
      </c>
      <c r="D798" t="s">
        <v>190</v>
      </c>
      <c r="E798">
        <v>3033700</v>
      </c>
      <c r="F798">
        <v>3.0326</v>
      </c>
      <c r="G798">
        <v>44892</v>
      </c>
      <c r="H798">
        <v>44866</v>
      </c>
      <c r="I798">
        <v>9199998.6199999992</v>
      </c>
      <c r="J798" t="s">
        <v>193</v>
      </c>
      <c r="K798">
        <v>9199.9986199999985</v>
      </c>
    </row>
    <row r="799" spans="1:11" x14ac:dyDescent="0.2">
      <c r="A799" t="s">
        <v>184</v>
      </c>
      <c r="B799" t="s">
        <v>198</v>
      </c>
      <c r="C799" t="s">
        <v>206</v>
      </c>
      <c r="D799" t="s">
        <v>190</v>
      </c>
      <c r="E799">
        <v>20210</v>
      </c>
      <c r="F799">
        <v>89.064800000000005</v>
      </c>
      <c r="G799">
        <v>44893</v>
      </c>
      <c r="H799">
        <v>44866</v>
      </c>
      <c r="I799">
        <v>1799999.608</v>
      </c>
      <c r="J799" t="s">
        <v>207</v>
      </c>
      <c r="K799">
        <v>1619.9996472</v>
      </c>
    </row>
    <row r="800" spans="1:11" x14ac:dyDescent="0.2">
      <c r="A800" t="s">
        <v>184</v>
      </c>
      <c r="B800" t="s">
        <v>198</v>
      </c>
      <c r="C800" t="s">
        <v>239</v>
      </c>
      <c r="D800" t="s">
        <v>187</v>
      </c>
      <c r="E800">
        <v>267610</v>
      </c>
      <c r="F800">
        <v>14.947100000000001</v>
      </c>
      <c r="G800">
        <v>44893</v>
      </c>
      <c r="H800">
        <v>44866</v>
      </c>
      <c r="I800">
        <v>3999993.4310000003</v>
      </c>
      <c r="J800" t="s">
        <v>188</v>
      </c>
      <c r="K800">
        <v>3599.9940879000001</v>
      </c>
    </row>
    <row r="801" spans="1:11" x14ac:dyDescent="0.2">
      <c r="A801" t="s">
        <v>184</v>
      </c>
      <c r="B801" t="s">
        <v>185</v>
      </c>
      <c r="C801" t="s">
        <v>219</v>
      </c>
      <c r="D801" t="s">
        <v>190</v>
      </c>
      <c r="E801">
        <v>75906</v>
      </c>
      <c r="F801">
        <v>52.696599999999997</v>
      </c>
      <c r="G801">
        <v>44893</v>
      </c>
      <c r="H801">
        <v>44866</v>
      </c>
      <c r="I801">
        <v>3999988.1195999999</v>
      </c>
      <c r="J801" t="s">
        <v>188</v>
      </c>
      <c r="K801">
        <v>3599.9893076399999</v>
      </c>
    </row>
    <row r="802" spans="1:11" x14ac:dyDescent="0.2">
      <c r="A802" t="s">
        <v>184</v>
      </c>
      <c r="B802" t="s">
        <v>198</v>
      </c>
      <c r="C802" t="s">
        <v>242</v>
      </c>
      <c r="D802" t="s">
        <v>190</v>
      </c>
      <c r="E802">
        <v>17242</v>
      </c>
      <c r="F802">
        <v>243.5866</v>
      </c>
      <c r="G802">
        <v>44896</v>
      </c>
      <c r="H802">
        <v>44896</v>
      </c>
      <c r="I802">
        <v>4199920.1572000002</v>
      </c>
      <c r="J802" t="s">
        <v>207</v>
      </c>
      <c r="K802">
        <v>3779.9281414800007</v>
      </c>
    </row>
    <row r="803" spans="1:11" x14ac:dyDescent="0.2">
      <c r="A803" t="s">
        <v>184</v>
      </c>
      <c r="B803" t="s">
        <v>185</v>
      </c>
      <c r="C803" t="s">
        <v>218</v>
      </c>
      <c r="D803" t="s">
        <v>212</v>
      </c>
      <c r="E803">
        <v>104335</v>
      </c>
      <c r="F803">
        <v>64.216200000000001</v>
      </c>
      <c r="G803">
        <v>44896</v>
      </c>
      <c r="H803">
        <v>44896</v>
      </c>
      <c r="I803">
        <v>6699997.227</v>
      </c>
      <c r="J803" t="s">
        <v>204</v>
      </c>
      <c r="K803">
        <v>6029.9975043000004</v>
      </c>
    </row>
    <row r="804" spans="1:11" x14ac:dyDescent="0.2">
      <c r="A804" t="s">
        <v>184</v>
      </c>
      <c r="B804" t="s">
        <v>198</v>
      </c>
      <c r="C804" t="s">
        <v>202</v>
      </c>
      <c r="D804" t="s">
        <v>190</v>
      </c>
      <c r="E804">
        <v>358663</v>
      </c>
      <c r="F804">
        <v>4.1821999999999999</v>
      </c>
      <c r="G804">
        <v>44896</v>
      </c>
      <c r="H804">
        <v>44896</v>
      </c>
      <c r="I804">
        <v>1500000.3986</v>
      </c>
      <c r="J804" t="s">
        <v>193</v>
      </c>
      <c r="K804">
        <v>1500.0003985999999</v>
      </c>
    </row>
    <row r="805" spans="1:11" x14ac:dyDescent="0.2">
      <c r="A805" t="s">
        <v>184</v>
      </c>
      <c r="B805" t="s">
        <v>198</v>
      </c>
      <c r="C805" t="s">
        <v>224</v>
      </c>
      <c r="D805" t="s">
        <v>190</v>
      </c>
      <c r="E805">
        <v>48779</v>
      </c>
      <c r="F805">
        <v>194.75649999999999</v>
      </c>
      <c r="G805">
        <v>44896</v>
      </c>
      <c r="H805">
        <v>44896</v>
      </c>
      <c r="I805">
        <v>9500027.3135000002</v>
      </c>
      <c r="J805" t="s">
        <v>204</v>
      </c>
      <c r="K805">
        <v>8550.0245821500012</v>
      </c>
    </row>
    <row r="806" spans="1:11" x14ac:dyDescent="0.2">
      <c r="A806" t="s">
        <v>184</v>
      </c>
      <c r="B806" t="s">
        <v>185</v>
      </c>
      <c r="C806" t="s">
        <v>205</v>
      </c>
      <c r="D806" t="s">
        <v>190</v>
      </c>
      <c r="E806">
        <v>223159</v>
      </c>
      <c r="F806">
        <v>17.476299999999998</v>
      </c>
      <c r="G806">
        <v>44896</v>
      </c>
      <c r="H806">
        <v>44896</v>
      </c>
      <c r="I806">
        <v>3899993.6316999998</v>
      </c>
      <c r="J806" t="s">
        <v>193</v>
      </c>
      <c r="K806">
        <v>3899.9936317000002</v>
      </c>
    </row>
    <row r="807" spans="1:11" x14ac:dyDescent="0.2">
      <c r="A807" t="s">
        <v>184</v>
      </c>
      <c r="B807" t="s">
        <v>198</v>
      </c>
      <c r="C807" t="s">
        <v>206</v>
      </c>
      <c r="D807" t="s">
        <v>190</v>
      </c>
      <c r="E807">
        <v>11797</v>
      </c>
      <c r="F807">
        <v>101.72069999999999</v>
      </c>
      <c r="G807">
        <v>44896</v>
      </c>
      <c r="H807">
        <v>44896</v>
      </c>
      <c r="I807">
        <v>1199999.0978999999</v>
      </c>
      <c r="J807" t="s">
        <v>207</v>
      </c>
      <c r="K807">
        <v>1079.99918811</v>
      </c>
    </row>
    <row r="808" spans="1:11" x14ac:dyDescent="0.2">
      <c r="A808" t="s">
        <v>184</v>
      </c>
      <c r="B808" t="s">
        <v>198</v>
      </c>
      <c r="C808" t="s">
        <v>213</v>
      </c>
      <c r="D808" t="s">
        <v>212</v>
      </c>
      <c r="E808">
        <v>7997</v>
      </c>
      <c r="F808">
        <v>75.024799999999999</v>
      </c>
      <c r="G808">
        <v>44897</v>
      </c>
      <c r="H808">
        <v>44896</v>
      </c>
      <c r="I808">
        <v>599973.32559999998</v>
      </c>
      <c r="J808" t="s">
        <v>188</v>
      </c>
      <c r="K808">
        <v>539.97599304000005</v>
      </c>
    </row>
    <row r="809" spans="1:11" x14ac:dyDescent="0.2">
      <c r="A809" t="s">
        <v>184</v>
      </c>
      <c r="B809" t="s">
        <v>185</v>
      </c>
      <c r="C809" t="s">
        <v>206</v>
      </c>
      <c r="D809" t="s">
        <v>192</v>
      </c>
      <c r="E809">
        <v>42190</v>
      </c>
      <c r="F809">
        <v>104.29049999999999</v>
      </c>
      <c r="G809">
        <v>44897</v>
      </c>
      <c r="H809">
        <v>44896</v>
      </c>
      <c r="I809">
        <v>4400016.1949999994</v>
      </c>
      <c r="J809" t="s">
        <v>207</v>
      </c>
      <c r="K809">
        <v>3960.0145754999999</v>
      </c>
    </row>
    <row r="810" spans="1:11" x14ac:dyDescent="0.2">
      <c r="A810" t="s">
        <v>184</v>
      </c>
      <c r="B810" t="s">
        <v>185</v>
      </c>
      <c r="C810" t="s">
        <v>239</v>
      </c>
      <c r="D810" t="s">
        <v>190</v>
      </c>
      <c r="E810">
        <v>312286</v>
      </c>
      <c r="F810">
        <v>16.971599999999999</v>
      </c>
      <c r="G810">
        <v>44897</v>
      </c>
      <c r="H810">
        <v>44896</v>
      </c>
      <c r="I810">
        <v>5299993.0775999995</v>
      </c>
      <c r="J810" t="s">
        <v>188</v>
      </c>
      <c r="K810">
        <v>4769.9937698399999</v>
      </c>
    </row>
    <row r="811" spans="1:11" x14ac:dyDescent="0.2">
      <c r="A811" t="s">
        <v>184</v>
      </c>
      <c r="B811" t="s">
        <v>198</v>
      </c>
      <c r="C811" t="s">
        <v>186</v>
      </c>
      <c r="D811" t="s">
        <v>190</v>
      </c>
      <c r="E811">
        <v>269512</v>
      </c>
      <c r="F811">
        <v>21.1493</v>
      </c>
      <c r="G811">
        <v>44898</v>
      </c>
      <c r="H811">
        <v>44896</v>
      </c>
      <c r="I811">
        <v>5699990.1415999997</v>
      </c>
      <c r="J811" t="s">
        <v>188</v>
      </c>
      <c r="K811">
        <v>5129.9911274400001</v>
      </c>
    </row>
    <row r="812" spans="1:11" x14ac:dyDescent="0.2">
      <c r="A812" t="s">
        <v>184</v>
      </c>
      <c r="B812" t="s">
        <v>185</v>
      </c>
      <c r="C812" t="s">
        <v>236</v>
      </c>
      <c r="D812" t="s">
        <v>190</v>
      </c>
      <c r="E812">
        <v>1031768</v>
      </c>
      <c r="F812">
        <v>6.0091000000000001</v>
      </c>
      <c r="G812">
        <v>44898</v>
      </c>
      <c r="H812">
        <v>44896</v>
      </c>
      <c r="I812">
        <v>6199997.0888</v>
      </c>
      <c r="J812" t="s">
        <v>215</v>
      </c>
      <c r="K812">
        <v>6819.9967976799999</v>
      </c>
    </row>
    <row r="813" spans="1:11" x14ac:dyDescent="0.2">
      <c r="A813" t="s">
        <v>184</v>
      </c>
      <c r="B813" t="s">
        <v>198</v>
      </c>
      <c r="C813" t="s">
        <v>244</v>
      </c>
      <c r="D813" t="s">
        <v>192</v>
      </c>
      <c r="E813">
        <v>105277</v>
      </c>
      <c r="F813">
        <v>27.546299999999999</v>
      </c>
      <c r="G813">
        <v>44898</v>
      </c>
      <c r="H813">
        <v>44896</v>
      </c>
      <c r="I813">
        <v>2899991.8251</v>
      </c>
      <c r="J813" t="s">
        <v>207</v>
      </c>
      <c r="K813">
        <v>2609.9926425900003</v>
      </c>
    </row>
    <row r="814" spans="1:11" x14ac:dyDescent="0.2">
      <c r="A814" t="s">
        <v>184</v>
      </c>
      <c r="B814" t="s">
        <v>185</v>
      </c>
      <c r="C814" t="s">
        <v>240</v>
      </c>
      <c r="D814" t="s">
        <v>190</v>
      </c>
      <c r="E814">
        <v>878330</v>
      </c>
      <c r="F814">
        <v>6.9450000000000003</v>
      </c>
      <c r="G814">
        <v>44899</v>
      </c>
      <c r="H814">
        <v>44896</v>
      </c>
      <c r="I814">
        <v>6100001.8500000006</v>
      </c>
      <c r="J814" t="s">
        <v>241</v>
      </c>
      <c r="K814">
        <v>6710.0020350000013</v>
      </c>
    </row>
    <row r="815" spans="1:11" x14ac:dyDescent="0.2">
      <c r="A815" t="s">
        <v>184</v>
      </c>
      <c r="B815" t="s">
        <v>185</v>
      </c>
      <c r="C815" t="s">
        <v>244</v>
      </c>
      <c r="D815" t="s">
        <v>190</v>
      </c>
      <c r="E815">
        <v>288106</v>
      </c>
      <c r="F815">
        <v>27.420500000000001</v>
      </c>
      <c r="G815">
        <v>44899</v>
      </c>
      <c r="H815">
        <v>44896</v>
      </c>
      <c r="I815">
        <v>7900010.5729999999</v>
      </c>
      <c r="J815" t="s">
        <v>207</v>
      </c>
      <c r="K815">
        <v>7110.0095157000005</v>
      </c>
    </row>
    <row r="816" spans="1:11" x14ac:dyDescent="0.2">
      <c r="A816" t="s">
        <v>184</v>
      </c>
      <c r="B816" t="s">
        <v>185</v>
      </c>
      <c r="C816" t="s">
        <v>208</v>
      </c>
      <c r="D816" t="s">
        <v>190</v>
      </c>
      <c r="E816">
        <v>89466</v>
      </c>
      <c r="F816">
        <v>64.829400000000007</v>
      </c>
      <c r="G816">
        <v>44899</v>
      </c>
      <c r="H816">
        <v>44896</v>
      </c>
      <c r="I816">
        <v>5800027.1004000008</v>
      </c>
      <c r="J816" t="s">
        <v>188</v>
      </c>
      <c r="K816">
        <v>5220.0243903600012</v>
      </c>
    </row>
    <row r="817" spans="1:11" x14ac:dyDescent="0.2">
      <c r="A817" t="s">
        <v>184</v>
      </c>
      <c r="B817" t="s">
        <v>185</v>
      </c>
      <c r="C817" t="s">
        <v>186</v>
      </c>
      <c r="D817" t="s">
        <v>190</v>
      </c>
      <c r="E817">
        <v>239615</v>
      </c>
      <c r="F817">
        <v>23.7882</v>
      </c>
      <c r="G817">
        <v>44899</v>
      </c>
      <c r="H817">
        <v>44896</v>
      </c>
      <c r="I817">
        <v>5700009.5429999996</v>
      </c>
      <c r="J817" t="s">
        <v>188</v>
      </c>
      <c r="K817">
        <v>5130.0085886999996</v>
      </c>
    </row>
    <row r="818" spans="1:11" x14ac:dyDescent="0.2">
      <c r="A818" t="s">
        <v>184</v>
      </c>
      <c r="B818" t="s">
        <v>185</v>
      </c>
      <c r="C818" t="s">
        <v>243</v>
      </c>
      <c r="D818" t="s">
        <v>192</v>
      </c>
      <c r="E818">
        <v>1437213</v>
      </c>
      <c r="F818">
        <v>6.3316999999999997</v>
      </c>
      <c r="G818">
        <v>44899</v>
      </c>
      <c r="H818">
        <v>44896</v>
      </c>
      <c r="I818">
        <v>9100001.552099999</v>
      </c>
      <c r="J818" t="s">
        <v>215</v>
      </c>
      <c r="K818">
        <v>10010.001707309999</v>
      </c>
    </row>
    <row r="819" spans="1:11" x14ac:dyDescent="0.2">
      <c r="A819" t="s">
        <v>184</v>
      </c>
      <c r="B819" t="s">
        <v>185</v>
      </c>
      <c r="C819" t="s">
        <v>202</v>
      </c>
      <c r="D819" t="s">
        <v>190</v>
      </c>
      <c r="E819">
        <v>623312</v>
      </c>
      <c r="F819">
        <v>4.3316999999999997</v>
      </c>
      <c r="G819">
        <v>44899</v>
      </c>
      <c r="H819">
        <v>44896</v>
      </c>
      <c r="I819">
        <v>2700000.5903999996</v>
      </c>
      <c r="J819" t="s">
        <v>193</v>
      </c>
      <c r="K819">
        <v>2700.0005903999995</v>
      </c>
    </row>
    <row r="820" spans="1:11" x14ac:dyDescent="0.2">
      <c r="A820" t="s">
        <v>184</v>
      </c>
      <c r="B820" t="s">
        <v>198</v>
      </c>
      <c r="C820" t="s">
        <v>227</v>
      </c>
      <c r="D820" t="s">
        <v>190</v>
      </c>
      <c r="E820">
        <v>33256</v>
      </c>
      <c r="F820">
        <v>138.3202</v>
      </c>
      <c r="G820">
        <v>44899</v>
      </c>
      <c r="H820">
        <v>44896</v>
      </c>
      <c r="I820">
        <v>4599976.5712000001</v>
      </c>
      <c r="J820" t="s">
        <v>204</v>
      </c>
      <c r="K820">
        <v>4139.9789140800003</v>
      </c>
    </row>
    <row r="821" spans="1:11" x14ac:dyDescent="0.2">
      <c r="A821" t="s">
        <v>184</v>
      </c>
      <c r="B821" t="s">
        <v>198</v>
      </c>
      <c r="C821" t="s">
        <v>225</v>
      </c>
      <c r="D821" t="s">
        <v>200</v>
      </c>
      <c r="E821">
        <v>120130</v>
      </c>
      <c r="F821">
        <v>81.578500000000005</v>
      </c>
      <c r="G821">
        <v>44899</v>
      </c>
      <c r="H821">
        <v>44896</v>
      </c>
      <c r="I821">
        <v>9800025.2050000001</v>
      </c>
      <c r="J821" t="s">
        <v>188</v>
      </c>
      <c r="K821">
        <v>8820.0226844999997</v>
      </c>
    </row>
    <row r="822" spans="1:11" x14ac:dyDescent="0.2">
      <c r="A822" t="s">
        <v>184</v>
      </c>
      <c r="B822" t="s">
        <v>185</v>
      </c>
      <c r="C822" t="s">
        <v>206</v>
      </c>
      <c r="D822" t="s">
        <v>200</v>
      </c>
      <c r="E822">
        <v>90160</v>
      </c>
      <c r="F822">
        <v>103.15049999999999</v>
      </c>
      <c r="G822">
        <v>44899</v>
      </c>
      <c r="H822">
        <v>44896</v>
      </c>
      <c r="I822">
        <v>9300049.0800000001</v>
      </c>
      <c r="J822" t="s">
        <v>207</v>
      </c>
      <c r="K822">
        <v>8370.0441719999999</v>
      </c>
    </row>
    <row r="823" spans="1:11" x14ac:dyDescent="0.2">
      <c r="A823" t="s">
        <v>184</v>
      </c>
      <c r="B823" t="s">
        <v>185</v>
      </c>
      <c r="C823" t="s">
        <v>243</v>
      </c>
      <c r="D823" t="s">
        <v>200</v>
      </c>
      <c r="E823">
        <v>1394988</v>
      </c>
      <c r="F823">
        <v>5.8064999999999998</v>
      </c>
      <c r="G823">
        <v>44899</v>
      </c>
      <c r="H823">
        <v>44896</v>
      </c>
      <c r="I823">
        <v>8099997.8219999997</v>
      </c>
      <c r="J823" t="s">
        <v>215</v>
      </c>
      <c r="K823">
        <v>8909.9976041999998</v>
      </c>
    </row>
    <row r="824" spans="1:11" x14ac:dyDescent="0.2">
      <c r="A824" t="s">
        <v>184</v>
      </c>
      <c r="B824" t="s">
        <v>185</v>
      </c>
      <c r="C824" t="s">
        <v>203</v>
      </c>
      <c r="D824" t="s">
        <v>190</v>
      </c>
      <c r="E824">
        <v>17549</v>
      </c>
      <c r="F824">
        <v>119.667</v>
      </c>
      <c r="G824">
        <v>44900</v>
      </c>
      <c r="H824">
        <v>44896</v>
      </c>
      <c r="I824">
        <v>2100036.1830000002</v>
      </c>
      <c r="J824" t="s">
        <v>204</v>
      </c>
      <c r="K824">
        <v>1890.0325647</v>
      </c>
    </row>
    <row r="825" spans="1:11" x14ac:dyDescent="0.2">
      <c r="A825" t="s">
        <v>184</v>
      </c>
      <c r="B825" t="s">
        <v>185</v>
      </c>
      <c r="C825" t="s">
        <v>195</v>
      </c>
      <c r="D825" t="s">
        <v>190</v>
      </c>
      <c r="E825">
        <v>86282</v>
      </c>
      <c r="F825">
        <v>105.46810000000001</v>
      </c>
      <c r="G825">
        <v>44900</v>
      </c>
      <c r="H825">
        <v>44896</v>
      </c>
      <c r="I825">
        <v>9099998.6041999999</v>
      </c>
      <c r="J825" t="s">
        <v>196</v>
      </c>
      <c r="K825">
        <v>10009.998464620001</v>
      </c>
    </row>
    <row r="826" spans="1:11" x14ac:dyDescent="0.2">
      <c r="A826" t="s">
        <v>184</v>
      </c>
      <c r="B826" t="s">
        <v>185</v>
      </c>
      <c r="C826" t="s">
        <v>112</v>
      </c>
      <c r="D826" t="s">
        <v>200</v>
      </c>
      <c r="E826">
        <v>81557</v>
      </c>
      <c r="F826">
        <v>44.140900000000002</v>
      </c>
      <c r="G826">
        <v>44900</v>
      </c>
      <c r="H826">
        <v>44896</v>
      </c>
      <c r="I826">
        <v>3599999.3813</v>
      </c>
      <c r="J826" t="s">
        <v>188</v>
      </c>
      <c r="K826">
        <v>3239.9994431700002</v>
      </c>
    </row>
    <row r="827" spans="1:11" x14ac:dyDescent="0.2">
      <c r="A827" t="s">
        <v>184</v>
      </c>
      <c r="B827" t="s">
        <v>198</v>
      </c>
      <c r="C827" t="s">
        <v>239</v>
      </c>
      <c r="D827" t="s">
        <v>190</v>
      </c>
      <c r="E827">
        <v>415691</v>
      </c>
      <c r="F827">
        <v>15.6366</v>
      </c>
      <c r="G827">
        <v>44900</v>
      </c>
      <c r="H827">
        <v>44896</v>
      </c>
      <c r="I827">
        <v>6499993.8905999996</v>
      </c>
      <c r="J827" t="s">
        <v>188</v>
      </c>
      <c r="K827">
        <v>5849.9945015399999</v>
      </c>
    </row>
    <row r="828" spans="1:11" x14ac:dyDescent="0.2">
      <c r="A828" t="s">
        <v>184</v>
      </c>
      <c r="B828" t="s">
        <v>198</v>
      </c>
      <c r="C828" t="s">
        <v>228</v>
      </c>
      <c r="D828" t="s">
        <v>192</v>
      </c>
      <c r="E828">
        <v>105741</v>
      </c>
      <c r="F828">
        <v>30.262599999999999</v>
      </c>
      <c r="G828">
        <v>44900</v>
      </c>
      <c r="H828">
        <v>44896</v>
      </c>
      <c r="I828">
        <v>3199997.5866</v>
      </c>
      <c r="J828" t="s">
        <v>204</v>
      </c>
      <c r="K828">
        <v>2879.9978279400002</v>
      </c>
    </row>
    <row r="829" spans="1:11" x14ac:dyDescent="0.2">
      <c r="A829" t="s">
        <v>184</v>
      </c>
      <c r="B829" t="s">
        <v>198</v>
      </c>
      <c r="C829" t="s">
        <v>239</v>
      </c>
      <c r="D829" t="s">
        <v>187</v>
      </c>
      <c r="E829">
        <v>114092</v>
      </c>
      <c r="F829">
        <v>15.7768</v>
      </c>
      <c r="G829">
        <v>44903</v>
      </c>
      <c r="H829">
        <v>44896</v>
      </c>
      <c r="I829">
        <v>1800006.6655999999</v>
      </c>
      <c r="J829" t="s">
        <v>188</v>
      </c>
      <c r="K829">
        <v>1620.00599904</v>
      </c>
    </row>
    <row r="830" spans="1:11" x14ac:dyDescent="0.2">
      <c r="A830" t="s">
        <v>184</v>
      </c>
      <c r="B830" t="s">
        <v>185</v>
      </c>
      <c r="C830" t="s">
        <v>214</v>
      </c>
      <c r="D830" t="s">
        <v>190</v>
      </c>
      <c r="E830">
        <v>201429</v>
      </c>
      <c r="F830">
        <v>27.801300000000001</v>
      </c>
      <c r="G830">
        <v>44903</v>
      </c>
      <c r="H830">
        <v>44896</v>
      </c>
      <c r="I830">
        <v>5599988.0577000007</v>
      </c>
      <c r="J830" t="s">
        <v>215</v>
      </c>
      <c r="K830">
        <v>6159.9868634700015</v>
      </c>
    </row>
    <row r="831" spans="1:11" x14ac:dyDescent="0.2">
      <c r="A831" t="s">
        <v>184</v>
      </c>
      <c r="B831" t="s">
        <v>185</v>
      </c>
      <c r="C831" t="s">
        <v>217</v>
      </c>
      <c r="D831" t="s">
        <v>200</v>
      </c>
      <c r="E831">
        <v>103966</v>
      </c>
      <c r="F831">
        <v>8.6567000000000007</v>
      </c>
      <c r="G831">
        <v>44903</v>
      </c>
      <c r="H831">
        <v>44896</v>
      </c>
      <c r="I831">
        <v>900002.47220000008</v>
      </c>
      <c r="J831" t="s">
        <v>215</v>
      </c>
      <c r="K831">
        <v>990.00271942000018</v>
      </c>
    </row>
    <row r="832" spans="1:11" x14ac:dyDescent="0.2">
      <c r="A832" t="s">
        <v>184</v>
      </c>
      <c r="B832" t="s">
        <v>198</v>
      </c>
      <c r="C832" t="s">
        <v>199</v>
      </c>
      <c r="D832" t="s">
        <v>190</v>
      </c>
      <c r="E832">
        <v>592768</v>
      </c>
      <c r="F832">
        <v>2.8679000000000001</v>
      </c>
      <c r="G832">
        <v>44903</v>
      </c>
      <c r="H832">
        <v>44896</v>
      </c>
      <c r="I832">
        <v>1699999.3472</v>
      </c>
      <c r="J832" t="s">
        <v>193</v>
      </c>
      <c r="K832">
        <v>1699.9993472000001</v>
      </c>
    </row>
    <row r="833" spans="1:11" x14ac:dyDescent="0.2">
      <c r="A833" t="s">
        <v>184</v>
      </c>
      <c r="B833" t="s">
        <v>185</v>
      </c>
      <c r="C833" t="s">
        <v>238</v>
      </c>
      <c r="D833" t="s">
        <v>192</v>
      </c>
      <c r="E833">
        <v>15247</v>
      </c>
      <c r="F833">
        <v>209.87289999999999</v>
      </c>
      <c r="G833">
        <v>44903</v>
      </c>
      <c r="H833">
        <v>44896</v>
      </c>
      <c r="I833">
        <v>3199932.1062999996</v>
      </c>
      <c r="J833" t="s">
        <v>204</v>
      </c>
      <c r="K833">
        <v>2879.93889567</v>
      </c>
    </row>
    <row r="834" spans="1:11" x14ac:dyDescent="0.2">
      <c r="A834" t="s">
        <v>184</v>
      </c>
      <c r="B834" t="s">
        <v>198</v>
      </c>
      <c r="C834" t="s">
        <v>220</v>
      </c>
      <c r="D834" t="s">
        <v>190</v>
      </c>
      <c r="E834">
        <v>12403</v>
      </c>
      <c r="F834">
        <v>177.37260000000001</v>
      </c>
      <c r="G834">
        <v>44903</v>
      </c>
      <c r="H834">
        <v>44896</v>
      </c>
      <c r="I834">
        <v>2199952.3577999999</v>
      </c>
      <c r="J834" t="s">
        <v>188</v>
      </c>
      <c r="K834">
        <v>1979.95712202</v>
      </c>
    </row>
    <row r="835" spans="1:11" x14ac:dyDescent="0.2">
      <c r="A835" t="s">
        <v>184</v>
      </c>
      <c r="B835" t="s">
        <v>185</v>
      </c>
      <c r="C835" t="s">
        <v>235</v>
      </c>
      <c r="D835" t="s">
        <v>187</v>
      </c>
      <c r="E835">
        <v>507190</v>
      </c>
      <c r="F835">
        <v>15.181699999999999</v>
      </c>
      <c r="G835">
        <v>44903</v>
      </c>
      <c r="H835">
        <v>44896</v>
      </c>
      <c r="I835">
        <v>7700006.4229999995</v>
      </c>
      <c r="J835" t="s">
        <v>204</v>
      </c>
      <c r="K835">
        <v>6930.0057807000003</v>
      </c>
    </row>
    <row r="836" spans="1:11" x14ac:dyDescent="0.2">
      <c r="A836" t="s">
        <v>184</v>
      </c>
      <c r="B836" t="s">
        <v>185</v>
      </c>
      <c r="C836" t="s">
        <v>227</v>
      </c>
      <c r="D836" t="s">
        <v>190</v>
      </c>
      <c r="E836">
        <v>57816</v>
      </c>
      <c r="F836">
        <v>162.58529999999999</v>
      </c>
      <c r="G836">
        <v>44903</v>
      </c>
      <c r="H836">
        <v>44896</v>
      </c>
      <c r="I836">
        <v>9400031.7047999986</v>
      </c>
      <c r="J836" t="s">
        <v>204</v>
      </c>
      <c r="K836">
        <v>8460.0285343199994</v>
      </c>
    </row>
    <row r="837" spans="1:11" x14ac:dyDescent="0.2">
      <c r="A837" t="s">
        <v>184</v>
      </c>
      <c r="B837" t="s">
        <v>198</v>
      </c>
      <c r="C837" t="s">
        <v>235</v>
      </c>
      <c r="D837" t="s">
        <v>190</v>
      </c>
      <c r="E837">
        <v>242504</v>
      </c>
      <c r="F837">
        <v>14.8451</v>
      </c>
      <c r="G837">
        <v>44903</v>
      </c>
      <c r="H837">
        <v>44896</v>
      </c>
      <c r="I837">
        <v>3599996.1304000001</v>
      </c>
      <c r="J837" t="s">
        <v>204</v>
      </c>
      <c r="K837">
        <v>3239.9965173600003</v>
      </c>
    </row>
    <row r="838" spans="1:11" x14ac:dyDescent="0.2">
      <c r="A838" t="s">
        <v>184</v>
      </c>
      <c r="B838" t="s">
        <v>198</v>
      </c>
      <c r="C838" t="s">
        <v>216</v>
      </c>
      <c r="D838" t="s">
        <v>187</v>
      </c>
      <c r="E838">
        <v>459760</v>
      </c>
      <c r="F838">
        <v>18.705400000000001</v>
      </c>
      <c r="G838">
        <v>44903</v>
      </c>
      <c r="H838">
        <v>44896</v>
      </c>
      <c r="I838">
        <v>8599994.7039999999</v>
      </c>
      <c r="J838" t="s">
        <v>215</v>
      </c>
      <c r="K838">
        <v>9459.9941744000007</v>
      </c>
    </row>
    <row r="839" spans="1:11" x14ac:dyDescent="0.2">
      <c r="A839" t="s">
        <v>184</v>
      </c>
      <c r="B839" t="s">
        <v>185</v>
      </c>
      <c r="C839" t="s">
        <v>234</v>
      </c>
      <c r="D839" t="s">
        <v>200</v>
      </c>
      <c r="E839">
        <v>16255</v>
      </c>
      <c r="F839">
        <v>98.432500000000005</v>
      </c>
      <c r="G839">
        <v>44903</v>
      </c>
      <c r="H839">
        <v>44896</v>
      </c>
      <c r="I839">
        <v>1600020.2875000001</v>
      </c>
      <c r="J839" t="s">
        <v>204</v>
      </c>
      <c r="K839">
        <v>1440.0182587500001</v>
      </c>
    </row>
    <row r="840" spans="1:11" x14ac:dyDescent="0.2">
      <c r="A840" t="s">
        <v>184</v>
      </c>
      <c r="B840" t="s">
        <v>185</v>
      </c>
      <c r="C840" t="s">
        <v>199</v>
      </c>
      <c r="D840" t="s">
        <v>200</v>
      </c>
      <c r="E840">
        <v>1628492</v>
      </c>
      <c r="F840">
        <v>2.8247</v>
      </c>
      <c r="G840">
        <v>44903</v>
      </c>
      <c r="H840">
        <v>44896</v>
      </c>
      <c r="I840">
        <v>4600001.3524000002</v>
      </c>
      <c r="J840" t="s">
        <v>193</v>
      </c>
      <c r="K840">
        <v>4600.0013524000005</v>
      </c>
    </row>
    <row r="841" spans="1:11" x14ac:dyDescent="0.2">
      <c r="A841" t="s">
        <v>184</v>
      </c>
      <c r="B841" t="s">
        <v>185</v>
      </c>
      <c r="C841" t="s">
        <v>189</v>
      </c>
      <c r="D841" t="s">
        <v>187</v>
      </c>
      <c r="E841">
        <v>240501</v>
      </c>
      <c r="F841">
        <v>29.9375</v>
      </c>
      <c r="G841">
        <v>44903</v>
      </c>
      <c r="H841">
        <v>44896</v>
      </c>
      <c r="I841">
        <v>7199998.6875</v>
      </c>
      <c r="J841" t="s">
        <v>188</v>
      </c>
      <c r="K841">
        <v>6479.9988187500003</v>
      </c>
    </row>
    <row r="842" spans="1:11" x14ac:dyDescent="0.2">
      <c r="A842" t="s">
        <v>184</v>
      </c>
      <c r="B842" t="s">
        <v>185</v>
      </c>
      <c r="C842" t="s">
        <v>239</v>
      </c>
      <c r="D842" t="s">
        <v>190</v>
      </c>
      <c r="E842">
        <v>363661</v>
      </c>
      <c r="F842">
        <v>16.498899999999999</v>
      </c>
      <c r="G842">
        <v>44903</v>
      </c>
      <c r="H842">
        <v>44896</v>
      </c>
      <c r="I842">
        <v>6000006.4728999995</v>
      </c>
      <c r="J842" t="s">
        <v>188</v>
      </c>
      <c r="K842">
        <v>5400.0058256100001</v>
      </c>
    </row>
    <row r="843" spans="1:11" x14ac:dyDescent="0.2">
      <c r="A843" t="s">
        <v>184</v>
      </c>
      <c r="B843" t="s">
        <v>198</v>
      </c>
      <c r="C843" t="s">
        <v>245</v>
      </c>
      <c r="D843" t="s">
        <v>192</v>
      </c>
      <c r="E843">
        <v>165857</v>
      </c>
      <c r="F843">
        <v>59.69</v>
      </c>
      <c r="G843">
        <v>44903</v>
      </c>
      <c r="H843">
        <v>44896</v>
      </c>
      <c r="I843">
        <v>9900004.3300000001</v>
      </c>
      <c r="J843" t="s">
        <v>188</v>
      </c>
      <c r="K843">
        <v>8910.0038970000005</v>
      </c>
    </row>
    <row r="844" spans="1:11" x14ac:dyDescent="0.2">
      <c r="A844" t="s">
        <v>184</v>
      </c>
      <c r="B844" t="s">
        <v>185</v>
      </c>
      <c r="C844" t="s">
        <v>246</v>
      </c>
      <c r="D844" t="s">
        <v>192</v>
      </c>
      <c r="E844">
        <v>35335</v>
      </c>
      <c r="F844">
        <v>124.5232</v>
      </c>
      <c r="G844">
        <v>44903</v>
      </c>
      <c r="H844">
        <v>44896</v>
      </c>
      <c r="I844">
        <v>4400027.2719999999</v>
      </c>
      <c r="J844" t="s">
        <v>204</v>
      </c>
      <c r="K844">
        <v>3960.0245448000001</v>
      </c>
    </row>
    <row r="845" spans="1:11" x14ac:dyDescent="0.2">
      <c r="A845" t="s">
        <v>184</v>
      </c>
      <c r="B845" t="s">
        <v>185</v>
      </c>
      <c r="C845" t="s">
        <v>205</v>
      </c>
      <c r="D845" t="s">
        <v>200</v>
      </c>
      <c r="E845">
        <v>169115</v>
      </c>
      <c r="F845">
        <v>17.7394</v>
      </c>
      <c r="G845">
        <v>44903</v>
      </c>
      <c r="H845">
        <v>44896</v>
      </c>
      <c r="I845">
        <v>2999998.6310000001</v>
      </c>
      <c r="J845" t="s">
        <v>193</v>
      </c>
      <c r="K845">
        <v>2999.9986310000004</v>
      </c>
    </row>
    <row r="846" spans="1:11" x14ac:dyDescent="0.2">
      <c r="A846" t="s">
        <v>184</v>
      </c>
      <c r="B846" t="s">
        <v>198</v>
      </c>
      <c r="C846" t="s">
        <v>216</v>
      </c>
      <c r="D846" t="s">
        <v>192</v>
      </c>
      <c r="E846">
        <v>191102</v>
      </c>
      <c r="F846">
        <v>17.791499999999999</v>
      </c>
      <c r="G846">
        <v>44903</v>
      </c>
      <c r="H846">
        <v>44896</v>
      </c>
      <c r="I846">
        <v>3399991.233</v>
      </c>
      <c r="J846" t="s">
        <v>215</v>
      </c>
      <c r="K846">
        <v>3739.9903563000003</v>
      </c>
    </row>
    <row r="847" spans="1:11" x14ac:dyDescent="0.2">
      <c r="A847" t="s">
        <v>184</v>
      </c>
      <c r="B847" t="s">
        <v>185</v>
      </c>
      <c r="C847" t="s">
        <v>195</v>
      </c>
      <c r="D847" t="s">
        <v>187</v>
      </c>
      <c r="E847">
        <v>58292</v>
      </c>
      <c r="F847">
        <v>113.2225</v>
      </c>
      <c r="G847">
        <v>44903</v>
      </c>
      <c r="H847">
        <v>44896</v>
      </c>
      <c r="I847">
        <v>6599965.9699999997</v>
      </c>
      <c r="J847" t="s">
        <v>196</v>
      </c>
      <c r="K847">
        <v>7259.9625670000005</v>
      </c>
    </row>
    <row r="848" spans="1:11" x14ac:dyDescent="0.2">
      <c r="A848" t="s">
        <v>184</v>
      </c>
      <c r="B848" t="s">
        <v>185</v>
      </c>
      <c r="C848" t="s">
        <v>237</v>
      </c>
      <c r="D848" t="s">
        <v>192</v>
      </c>
      <c r="E848">
        <v>380963</v>
      </c>
      <c r="F848">
        <v>18.111999999999998</v>
      </c>
      <c r="G848">
        <v>44903</v>
      </c>
      <c r="H848">
        <v>44896</v>
      </c>
      <c r="I848">
        <v>6900001.8559999997</v>
      </c>
      <c r="J848" t="s">
        <v>204</v>
      </c>
      <c r="K848">
        <v>6210.0016704</v>
      </c>
    </row>
    <row r="849" spans="1:11" x14ac:dyDescent="0.2">
      <c r="A849" t="s">
        <v>184</v>
      </c>
      <c r="B849" t="s">
        <v>198</v>
      </c>
      <c r="C849" t="s">
        <v>243</v>
      </c>
      <c r="D849" t="s">
        <v>192</v>
      </c>
      <c r="E849">
        <v>1488297</v>
      </c>
      <c r="F849">
        <v>5.9127999999999998</v>
      </c>
      <c r="G849">
        <v>44903</v>
      </c>
      <c r="H849">
        <v>44896</v>
      </c>
      <c r="I849">
        <v>8800002.5015999991</v>
      </c>
      <c r="J849" t="s">
        <v>215</v>
      </c>
      <c r="K849">
        <v>9680.0027517599992</v>
      </c>
    </row>
    <row r="850" spans="1:11" x14ac:dyDescent="0.2">
      <c r="A850" t="s">
        <v>184</v>
      </c>
      <c r="B850" t="s">
        <v>185</v>
      </c>
      <c r="C850" t="s">
        <v>232</v>
      </c>
      <c r="D850" t="s">
        <v>187</v>
      </c>
      <c r="E850">
        <v>93504</v>
      </c>
      <c r="F850">
        <v>23.528400000000001</v>
      </c>
      <c r="G850">
        <v>44904</v>
      </c>
      <c r="H850">
        <v>44896</v>
      </c>
      <c r="I850">
        <v>2199999.5136000002</v>
      </c>
      <c r="J850" t="s">
        <v>204</v>
      </c>
      <c r="K850">
        <v>1979.9995622400002</v>
      </c>
    </row>
    <row r="851" spans="1:11" x14ac:dyDescent="0.2">
      <c r="A851" t="s">
        <v>184</v>
      </c>
      <c r="B851" t="s">
        <v>198</v>
      </c>
      <c r="C851" t="s">
        <v>219</v>
      </c>
      <c r="D851" t="s">
        <v>200</v>
      </c>
      <c r="E851">
        <v>196165</v>
      </c>
      <c r="F851">
        <v>48.4285</v>
      </c>
      <c r="G851">
        <v>44904</v>
      </c>
      <c r="H851">
        <v>44896</v>
      </c>
      <c r="I851">
        <v>9499976.7025000006</v>
      </c>
      <c r="J851" t="s">
        <v>188</v>
      </c>
      <c r="K851">
        <v>8549.9790322500012</v>
      </c>
    </row>
    <row r="852" spans="1:11" x14ac:dyDescent="0.2">
      <c r="A852" t="s">
        <v>184</v>
      </c>
      <c r="B852" t="s">
        <v>198</v>
      </c>
      <c r="C852" t="s">
        <v>246</v>
      </c>
      <c r="D852" t="s">
        <v>190</v>
      </c>
      <c r="E852">
        <v>42608</v>
      </c>
      <c r="F852">
        <v>124.39109999999999</v>
      </c>
      <c r="G852">
        <v>44905</v>
      </c>
      <c r="H852">
        <v>44896</v>
      </c>
      <c r="I852">
        <v>5300055.9887999995</v>
      </c>
      <c r="J852" t="s">
        <v>204</v>
      </c>
      <c r="K852">
        <v>4770.0503899199994</v>
      </c>
    </row>
    <row r="853" spans="1:11" x14ac:dyDescent="0.2">
      <c r="A853" t="s">
        <v>184</v>
      </c>
      <c r="B853" t="s">
        <v>185</v>
      </c>
      <c r="C853" t="s">
        <v>209</v>
      </c>
      <c r="D853" t="s">
        <v>200</v>
      </c>
      <c r="E853">
        <v>380690</v>
      </c>
      <c r="F853">
        <v>20.489100000000001</v>
      </c>
      <c r="G853">
        <v>44905</v>
      </c>
      <c r="H853">
        <v>44896</v>
      </c>
      <c r="I853">
        <v>7799995.4790000003</v>
      </c>
      <c r="J853" t="s">
        <v>188</v>
      </c>
      <c r="K853">
        <v>7019.9959311000011</v>
      </c>
    </row>
    <row r="854" spans="1:11" x14ac:dyDescent="0.2">
      <c r="A854" t="s">
        <v>184</v>
      </c>
      <c r="B854" t="s">
        <v>185</v>
      </c>
      <c r="C854" t="s">
        <v>211</v>
      </c>
      <c r="D854" t="s">
        <v>190</v>
      </c>
      <c r="E854">
        <v>551743</v>
      </c>
      <c r="F854">
        <v>13.2308</v>
      </c>
      <c r="G854">
        <v>44905</v>
      </c>
      <c r="H854">
        <v>44896</v>
      </c>
      <c r="I854">
        <v>7300001.2844000002</v>
      </c>
      <c r="J854" t="s">
        <v>207</v>
      </c>
      <c r="K854">
        <v>6570.0011559600007</v>
      </c>
    </row>
    <row r="855" spans="1:11" x14ac:dyDescent="0.2">
      <c r="A855" t="s">
        <v>184</v>
      </c>
      <c r="B855" t="s">
        <v>198</v>
      </c>
      <c r="C855" t="s">
        <v>220</v>
      </c>
      <c r="D855" t="s">
        <v>187</v>
      </c>
      <c r="E855">
        <v>31669</v>
      </c>
      <c r="F855">
        <v>157.88489999999999</v>
      </c>
      <c r="G855">
        <v>44905</v>
      </c>
      <c r="H855">
        <v>44896</v>
      </c>
      <c r="I855">
        <v>5000056.8980999999</v>
      </c>
      <c r="J855" t="s">
        <v>188</v>
      </c>
      <c r="K855">
        <v>4500.0512082900004</v>
      </c>
    </row>
    <row r="856" spans="1:11" x14ac:dyDescent="0.2">
      <c r="A856" t="s">
        <v>184</v>
      </c>
      <c r="B856" t="s">
        <v>198</v>
      </c>
      <c r="C856" t="s">
        <v>191</v>
      </c>
      <c r="D856" t="s">
        <v>192</v>
      </c>
      <c r="E856">
        <v>949848</v>
      </c>
      <c r="F856">
        <v>5.7904</v>
      </c>
      <c r="G856">
        <v>44905</v>
      </c>
      <c r="H856">
        <v>44896</v>
      </c>
      <c r="I856">
        <v>5499999.8591999998</v>
      </c>
      <c r="J856" t="s">
        <v>193</v>
      </c>
      <c r="K856">
        <v>5499.9998592000002</v>
      </c>
    </row>
    <row r="857" spans="1:11" x14ac:dyDescent="0.2">
      <c r="A857" t="s">
        <v>184</v>
      </c>
      <c r="B857" t="s">
        <v>185</v>
      </c>
      <c r="C857" t="s">
        <v>223</v>
      </c>
      <c r="D857" t="s">
        <v>200</v>
      </c>
      <c r="E857">
        <v>55355</v>
      </c>
      <c r="F857">
        <v>90.326499999999996</v>
      </c>
      <c r="G857">
        <v>44906</v>
      </c>
      <c r="H857">
        <v>44896</v>
      </c>
      <c r="I857">
        <v>5000023.4074999997</v>
      </c>
      <c r="J857" t="s">
        <v>204</v>
      </c>
      <c r="K857">
        <v>4500.0210667499996</v>
      </c>
    </row>
    <row r="858" spans="1:11" x14ac:dyDescent="0.2">
      <c r="A858" t="s">
        <v>184</v>
      </c>
      <c r="B858" t="s">
        <v>185</v>
      </c>
      <c r="C858" t="s">
        <v>244</v>
      </c>
      <c r="D858" t="s">
        <v>200</v>
      </c>
      <c r="E858">
        <v>144802</v>
      </c>
      <c r="F858">
        <v>26.933299999999999</v>
      </c>
      <c r="G858">
        <v>44906</v>
      </c>
      <c r="H858">
        <v>44896</v>
      </c>
      <c r="I858">
        <v>3899995.7065999997</v>
      </c>
      <c r="J858" t="s">
        <v>207</v>
      </c>
      <c r="K858">
        <v>3509.9961359399999</v>
      </c>
    </row>
    <row r="859" spans="1:11" x14ac:dyDescent="0.2">
      <c r="A859" t="s">
        <v>184</v>
      </c>
      <c r="B859" t="s">
        <v>198</v>
      </c>
      <c r="C859" t="s">
        <v>227</v>
      </c>
      <c r="D859" t="s">
        <v>190</v>
      </c>
      <c r="E859">
        <v>20668</v>
      </c>
      <c r="F859">
        <v>159.66810000000001</v>
      </c>
      <c r="G859">
        <v>44906</v>
      </c>
      <c r="H859">
        <v>44896</v>
      </c>
      <c r="I859">
        <v>3300020.2908000001</v>
      </c>
      <c r="J859" t="s">
        <v>204</v>
      </c>
      <c r="K859">
        <v>2970.0182617200003</v>
      </c>
    </row>
    <row r="860" spans="1:11" x14ac:dyDescent="0.2">
      <c r="A860" t="s">
        <v>184</v>
      </c>
      <c r="B860" t="s">
        <v>198</v>
      </c>
      <c r="C860" t="s">
        <v>210</v>
      </c>
      <c r="D860" t="s">
        <v>187</v>
      </c>
      <c r="E860">
        <v>122945</v>
      </c>
      <c r="F860">
        <v>30.0947</v>
      </c>
      <c r="G860">
        <v>44906</v>
      </c>
      <c r="H860">
        <v>44896</v>
      </c>
      <c r="I860">
        <v>3699992.8914999999</v>
      </c>
      <c r="J860" t="s">
        <v>204</v>
      </c>
      <c r="K860">
        <v>3329.9936023499999</v>
      </c>
    </row>
    <row r="861" spans="1:11" x14ac:dyDescent="0.2">
      <c r="A861" t="s">
        <v>184</v>
      </c>
      <c r="B861" t="s">
        <v>198</v>
      </c>
      <c r="C861" t="s">
        <v>246</v>
      </c>
      <c r="D861" t="s">
        <v>190</v>
      </c>
      <c r="E861">
        <v>4323</v>
      </c>
      <c r="F861">
        <v>138.7978</v>
      </c>
      <c r="G861">
        <v>44906</v>
      </c>
      <c r="H861">
        <v>44896</v>
      </c>
      <c r="I861">
        <v>600022.88939999999</v>
      </c>
      <c r="J861" t="s">
        <v>204</v>
      </c>
      <c r="K861">
        <v>540.02060045999997</v>
      </c>
    </row>
    <row r="862" spans="1:11" x14ac:dyDescent="0.2">
      <c r="A862" t="s">
        <v>184</v>
      </c>
      <c r="B862" t="s">
        <v>185</v>
      </c>
      <c r="C862" t="s">
        <v>205</v>
      </c>
      <c r="D862" t="s">
        <v>200</v>
      </c>
      <c r="E862">
        <v>524968</v>
      </c>
      <c r="F862">
        <v>18.4773</v>
      </c>
      <c r="G862">
        <v>44906</v>
      </c>
      <c r="H862">
        <v>44896</v>
      </c>
      <c r="I862">
        <v>9699991.2263999991</v>
      </c>
      <c r="J862" t="s">
        <v>193</v>
      </c>
      <c r="K862">
        <v>9699.9912263999995</v>
      </c>
    </row>
    <row r="863" spans="1:11" x14ac:dyDescent="0.2">
      <c r="A863" t="s">
        <v>184</v>
      </c>
      <c r="B863" t="s">
        <v>185</v>
      </c>
      <c r="C863" t="s">
        <v>239</v>
      </c>
      <c r="D863" t="s">
        <v>187</v>
      </c>
      <c r="E863">
        <v>454785</v>
      </c>
      <c r="F863">
        <v>15.172000000000001</v>
      </c>
      <c r="G863">
        <v>44906</v>
      </c>
      <c r="H863">
        <v>44896</v>
      </c>
      <c r="I863">
        <v>6899998.0200000005</v>
      </c>
      <c r="J863" t="s">
        <v>188</v>
      </c>
      <c r="K863">
        <v>6209.9982180000006</v>
      </c>
    </row>
    <row r="864" spans="1:11" x14ac:dyDescent="0.2">
      <c r="A864" t="s">
        <v>184</v>
      </c>
      <c r="B864" t="s">
        <v>185</v>
      </c>
      <c r="C864" t="s">
        <v>229</v>
      </c>
      <c r="D864" t="s">
        <v>187</v>
      </c>
      <c r="E864">
        <v>12896</v>
      </c>
      <c r="F864">
        <v>100.8047</v>
      </c>
      <c r="G864">
        <v>44906</v>
      </c>
      <c r="H864">
        <v>44896</v>
      </c>
      <c r="I864">
        <v>1299977.4112</v>
      </c>
      <c r="J864" t="s">
        <v>188</v>
      </c>
      <c r="K864">
        <v>1169.97967008</v>
      </c>
    </row>
    <row r="865" spans="1:11" x14ac:dyDescent="0.2">
      <c r="A865" t="s">
        <v>184</v>
      </c>
      <c r="B865" t="s">
        <v>185</v>
      </c>
      <c r="C865" t="s">
        <v>228</v>
      </c>
      <c r="D865" t="s">
        <v>187</v>
      </c>
      <c r="E865">
        <v>142355</v>
      </c>
      <c r="F865">
        <v>32.313600000000001</v>
      </c>
      <c r="G865">
        <v>44906</v>
      </c>
      <c r="H865">
        <v>44896</v>
      </c>
      <c r="I865">
        <v>4600002.5279999999</v>
      </c>
      <c r="J865" t="s">
        <v>204</v>
      </c>
      <c r="K865">
        <v>4140.0022751999995</v>
      </c>
    </row>
    <row r="866" spans="1:11" x14ac:dyDescent="0.2">
      <c r="A866" t="s">
        <v>184</v>
      </c>
      <c r="B866" t="s">
        <v>185</v>
      </c>
      <c r="C866" t="s">
        <v>112</v>
      </c>
      <c r="D866" t="s">
        <v>192</v>
      </c>
      <c r="E866">
        <v>123274</v>
      </c>
      <c r="F866">
        <v>44.616100000000003</v>
      </c>
      <c r="G866">
        <v>44907</v>
      </c>
      <c r="H866">
        <v>44896</v>
      </c>
      <c r="I866">
        <v>5500005.1114000008</v>
      </c>
      <c r="J866" t="s">
        <v>188</v>
      </c>
      <c r="K866">
        <v>4950.0046002600011</v>
      </c>
    </row>
    <row r="867" spans="1:11" x14ac:dyDescent="0.2">
      <c r="A867" t="s">
        <v>184</v>
      </c>
      <c r="B867" t="s">
        <v>185</v>
      </c>
      <c r="C867" t="s">
        <v>216</v>
      </c>
      <c r="D867" t="s">
        <v>190</v>
      </c>
      <c r="E867">
        <v>141896</v>
      </c>
      <c r="F867">
        <v>16.209099999999999</v>
      </c>
      <c r="G867">
        <v>44907</v>
      </c>
      <c r="H867">
        <v>44896</v>
      </c>
      <c r="I867">
        <v>2300006.4536000001</v>
      </c>
      <c r="J867" t="s">
        <v>215</v>
      </c>
      <c r="K867">
        <v>2530.0070989600003</v>
      </c>
    </row>
    <row r="868" spans="1:11" x14ac:dyDescent="0.2">
      <c r="A868" t="s">
        <v>184</v>
      </c>
      <c r="B868" t="s">
        <v>198</v>
      </c>
      <c r="C868" t="s">
        <v>237</v>
      </c>
      <c r="D868" t="s">
        <v>200</v>
      </c>
      <c r="E868">
        <v>553203</v>
      </c>
      <c r="F868">
        <v>17.3535</v>
      </c>
      <c r="G868">
        <v>44907</v>
      </c>
      <c r="H868">
        <v>44896</v>
      </c>
      <c r="I868">
        <v>9600008.2605000008</v>
      </c>
      <c r="J868" t="s">
        <v>204</v>
      </c>
      <c r="K868">
        <v>8640.0074344500008</v>
      </c>
    </row>
    <row r="869" spans="1:11" x14ac:dyDescent="0.2">
      <c r="A869" t="s">
        <v>184</v>
      </c>
      <c r="B869" t="s">
        <v>185</v>
      </c>
      <c r="C869" t="s">
        <v>225</v>
      </c>
      <c r="D869" t="s">
        <v>187</v>
      </c>
      <c r="E869">
        <v>96032</v>
      </c>
      <c r="F869">
        <v>94.759900000000002</v>
      </c>
      <c r="G869">
        <v>44907</v>
      </c>
      <c r="H869">
        <v>44896</v>
      </c>
      <c r="I869">
        <v>9099982.7168000005</v>
      </c>
      <c r="J869" t="s">
        <v>188</v>
      </c>
      <c r="K869">
        <v>8189.9844451200015</v>
      </c>
    </row>
    <row r="870" spans="1:11" x14ac:dyDescent="0.2">
      <c r="A870" t="s">
        <v>184</v>
      </c>
      <c r="B870" t="s">
        <v>185</v>
      </c>
      <c r="C870" t="s">
        <v>210</v>
      </c>
      <c r="D870" t="s">
        <v>192</v>
      </c>
      <c r="E870">
        <v>200997</v>
      </c>
      <c r="F870">
        <v>28.358599999999999</v>
      </c>
      <c r="G870">
        <v>44907</v>
      </c>
      <c r="H870">
        <v>44896</v>
      </c>
      <c r="I870">
        <v>5699993.5241999999</v>
      </c>
      <c r="J870" t="s">
        <v>204</v>
      </c>
      <c r="K870">
        <v>5129.9941717800002</v>
      </c>
    </row>
    <row r="871" spans="1:11" x14ac:dyDescent="0.2">
      <c r="A871" t="s">
        <v>184</v>
      </c>
      <c r="B871" t="s">
        <v>198</v>
      </c>
      <c r="C871" t="s">
        <v>213</v>
      </c>
      <c r="D871" t="s">
        <v>187</v>
      </c>
      <c r="E871">
        <v>37685</v>
      </c>
      <c r="F871">
        <v>76.953800000000001</v>
      </c>
      <c r="G871">
        <v>44907</v>
      </c>
      <c r="H871">
        <v>44896</v>
      </c>
      <c r="I871">
        <v>2900003.9530000002</v>
      </c>
      <c r="J871" t="s">
        <v>188</v>
      </c>
      <c r="K871">
        <v>2610.0035577000003</v>
      </c>
    </row>
    <row r="872" spans="1:11" x14ac:dyDescent="0.2">
      <c r="A872" t="s">
        <v>184</v>
      </c>
      <c r="B872" t="s">
        <v>198</v>
      </c>
      <c r="C872" t="s">
        <v>231</v>
      </c>
      <c r="D872" t="s">
        <v>190</v>
      </c>
      <c r="E872">
        <v>52569</v>
      </c>
      <c r="F872">
        <v>22.827200000000001</v>
      </c>
      <c r="G872">
        <v>44910</v>
      </c>
      <c r="H872">
        <v>44896</v>
      </c>
      <c r="I872">
        <v>1200003.0768000002</v>
      </c>
      <c r="J872" t="s">
        <v>188</v>
      </c>
      <c r="K872">
        <v>1080.0027691200003</v>
      </c>
    </row>
    <row r="873" spans="1:11" x14ac:dyDescent="0.2">
      <c r="A873" t="s">
        <v>184</v>
      </c>
      <c r="B873" t="s">
        <v>185</v>
      </c>
      <c r="C873" t="s">
        <v>231</v>
      </c>
      <c r="D873" t="s">
        <v>200</v>
      </c>
      <c r="E873">
        <v>102018</v>
      </c>
      <c r="F873">
        <v>20.584599999999998</v>
      </c>
      <c r="G873">
        <v>44910</v>
      </c>
      <c r="H873">
        <v>44896</v>
      </c>
      <c r="I873">
        <v>2099999.7227999996</v>
      </c>
      <c r="J873" t="s">
        <v>188</v>
      </c>
      <c r="K873">
        <v>1889.9997505199999</v>
      </c>
    </row>
    <row r="874" spans="1:11" x14ac:dyDescent="0.2">
      <c r="A874" t="s">
        <v>184</v>
      </c>
      <c r="B874" t="s">
        <v>198</v>
      </c>
      <c r="C874" t="s">
        <v>202</v>
      </c>
      <c r="D874" t="s">
        <v>190</v>
      </c>
      <c r="E874">
        <v>566791</v>
      </c>
      <c r="F874">
        <v>4.4108000000000001</v>
      </c>
      <c r="G874">
        <v>44910</v>
      </c>
      <c r="H874">
        <v>44896</v>
      </c>
      <c r="I874">
        <v>2500001.7428000001</v>
      </c>
      <c r="J874" t="s">
        <v>193</v>
      </c>
      <c r="K874">
        <v>2500.0017428000006</v>
      </c>
    </row>
    <row r="875" spans="1:11" x14ac:dyDescent="0.2">
      <c r="A875" t="s">
        <v>184</v>
      </c>
      <c r="B875" t="s">
        <v>185</v>
      </c>
      <c r="C875" t="s">
        <v>237</v>
      </c>
      <c r="D875" t="s">
        <v>190</v>
      </c>
      <c r="E875">
        <v>616228</v>
      </c>
      <c r="F875">
        <v>15.9032</v>
      </c>
      <c r="G875">
        <v>44910</v>
      </c>
      <c r="H875">
        <v>44896</v>
      </c>
      <c r="I875">
        <v>9799997.1295999996</v>
      </c>
      <c r="J875" t="s">
        <v>204</v>
      </c>
      <c r="K875">
        <v>8819.9974166400007</v>
      </c>
    </row>
    <row r="876" spans="1:11" x14ac:dyDescent="0.2">
      <c r="A876" t="s">
        <v>184</v>
      </c>
      <c r="B876" t="s">
        <v>185</v>
      </c>
      <c r="C876" t="s">
        <v>238</v>
      </c>
      <c r="D876" t="s">
        <v>190</v>
      </c>
      <c r="E876">
        <v>32022</v>
      </c>
      <c r="F876">
        <v>243.58510000000001</v>
      </c>
      <c r="G876">
        <v>44910</v>
      </c>
      <c r="H876">
        <v>44896</v>
      </c>
      <c r="I876">
        <v>7800082.0722000003</v>
      </c>
      <c r="J876" t="s">
        <v>204</v>
      </c>
      <c r="K876">
        <v>7020.0738649800005</v>
      </c>
    </row>
    <row r="877" spans="1:11" x14ac:dyDescent="0.2">
      <c r="A877" t="s">
        <v>184</v>
      </c>
      <c r="B877" t="s">
        <v>185</v>
      </c>
      <c r="C877" t="s">
        <v>237</v>
      </c>
      <c r="D877" t="s">
        <v>190</v>
      </c>
      <c r="E877">
        <v>91204</v>
      </c>
      <c r="F877">
        <v>16.4466</v>
      </c>
      <c r="G877">
        <v>44910</v>
      </c>
      <c r="H877">
        <v>44896</v>
      </c>
      <c r="I877">
        <v>1499995.7064</v>
      </c>
      <c r="J877" t="s">
        <v>204</v>
      </c>
      <c r="K877">
        <v>1349.99613576</v>
      </c>
    </row>
    <row r="878" spans="1:11" x14ac:dyDescent="0.2">
      <c r="A878" t="s">
        <v>184</v>
      </c>
      <c r="B878" t="s">
        <v>198</v>
      </c>
      <c r="C878" t="s">
        <v>201</v>
      </c>
      <c r="D878" t="s">
        <v>190</v>
      </c>
      <c r="E878">
        <v>62739</v>
      </c>
      <c r="F878">
        <v>43.035400000000003</v>
      </c>
      <c r="G878">
        <v>44910</v>
      </c>
      <c r="H878">
        <v>44896</v>
      </c>
      <c r="I878">
        <v>2699997.9606000003</v>
      </c>
      <c r="J878" t="s">
        <v>188</v>
      </c>
      <c r="K878">
        <v>2429.9981645400003</v>
      </c>
    </row>
    <row r="879" spans="1:11" x14ac:dyDescent="0.2">
      <c r="A879" t="s">
        <v>184</v>
      </c>
      <c r="B879" t="s">
        <v>185</v>
      </c>
      <c r="C879" t="s">
        <v>232</v>
      </c>
      <c r="D879" t="s">
        <v>190</v>
      </c>
      <c r="E879">
        <v>152034</v>
      </c>
      <c r="F879">
        <v>25.652100000000001</v>
      </c>
      <c r="G879">
        <v>44910</v>
      </c>
      <c r="H879">
        <v>44896</v>
      </c>
      <c r="I879">
        <v>3899991.3714000001</v>
      </c>
      <c r="J879" t="s">
        <v>204</v>
      </c>
      <c r="K879">
        <v>3509.9922342600003</v>
      </c>
    </row>
    <row r="880" spans="1:11" x14ac:dyDescent="0.2">
      <c r="A880" t="s">
        <v>184</v>
      </c>
      <c r="B880" t="s">
        <v>198</v>
      </c>
      <c r="C880" t="s">
        <v>245</v>
      </c>
      <c r="D880" t="s">
        <v>190</v>
      </c>
      <c r="E880">
        <v>185796</v>
      </c>
      <c r="F880">
        <v>52.746099999999998</v>
      </c>
      <c r="G880">
        <v>44910</v>
      </c>
      <c r="H880">
        <v>44896</v>
      </c>
      <c r="I880">
        <v>9800014.3956000004</v>
      </c>
      <c r="J880" t="s">
        <v>188</v>
      </c>
      <c r="K880">
        <v>8820.0129560400019</v>
      </c>
    </row>
    <row r="881" spans="1:11" x14ac:dyDescent="0.2">
      <c r="A881" t="s">
        <v>184</v>
      </c>
      <c r="B881" t="s">
        <v>198</v>
      </c>
      <c r="C881" t="s">
        <v>222</v>
      </c>
      <c r="D881" t="s">
        <v>192</v>
      </c>
      <c r="E881">
        <v>272790</v>
      </c>
      <c r="F881">
        <v>16.1296</v>
      </c>
      <c r="G881">
        <v>44910</v>
      </c>
      <c r="H881">
        <v>44896</v>
      </c>
      <c r="I881">
        <v>4399993.5839999998</v>
      </c>
      <c r="J881" t="s">
        <v>193</v>
      </c>
      <c r="K881">
        <v>4399.9935839999998</v>
      </c>
    </row>
    <row r="882" spans="1:11" x14ac:dyDescent="0.2">
      <c r="A882" t="s">
        <v>184</v>
      </c>
      <c r="B882" t="s">
        <v>198</v>
      </c>
      <c r="C882" t="s">
        <v>217</v>
      </c>
      <c r="D882" t="s">
        <v>187</v>
      </c>
      <c r="E882">
        <v>792942</v>
      </c>
      <c r="F882">
        <v>8.9540000000000006</v>
      </c>
      <c r="G882">
        <v>44910</v>
      </c>
      <c r="H882">
        <v>44896</v>
      </c>
      <c r="I882">
        <v>7100002.6680000005</v>
      </c>
      <c r="J882" t="s">
        <v>215</v>
      </c>
      <c r="K882">
        <v>7810.0029348000007</v>
      </c>
    </row>
    <row r="883" spans="1:11" x14ac:dyDescent="0.2">
      <c r="A883" t="s">
        <v>184</v>
      </c>
      <c r="B883" t="s">
        <v>198</v>
      </c>
      <c r="C883" t="s">
        <v>114</v>
      </c>
      <c r="D883" t="s">
        <v>200</v>
      </c>
      <c r="E883">
        <v>359531</v>
      </c>
      <c r="F883">
        <v>14.4633</v>
      </c>
      <c r="G883">
        <v>44910</v>
      </c>
      <c r="H883">
        <v>44896</v>
      </c>
      <c r="I883">
        <v>5200004.7122999998</v>
      </c>
      <c r="J883" t="s">
        <v>215</v>
      </c>
      <c r="K883">
        <v>5720.0051835300001</v>
      </c>
    </row>
    <row r="884" spans="1:11" x14ac:dyDescent="0.2">
      <c r="A884" t="s">
        <v>184</v>
      </c>
      <c r="B884" t="s">
        <v>198</v>
      </c>
      <c r="C884" t="s">
        <v>199</v>
      </c>
      <c r="D884" t="s">
        <v>200</v>
      </c>
      <c r="E884">
        <v>2120816</v>
      </c>
      <c r="F884">
        <v>2.8290999999999999</v>
      </c>
      <c r="G884">
        <v>44910</v>
      </c>
      <c r="H884">
        <v>44896</v>
      </c>
      <c r="I884">
        <v>6000000.5455999998</v>
      </c>
      <c r="J884" t="s">
        <v>193</v>
      </c>
      <c r="K884">
        <v>6000.0005455999999</v>
      </c>
    </row>
    <row r="885" spans="1:11" x14ac:dyDescent="0.2">
      <c r="A885" t="s">
        <v>184</v>
      </c>
      <c r="B885" t="s">
        <v>185</v>
      </c>
      <c r="C885" t="s">
        <v>199</v>
      </c>
      <c r="D885" t="s">
        <v>200</v>
      </c>
      <c r="E885">
        <v>2323099</v>
      </c>
      <c r="F885">
        <v>3.1854</v>
      </c>
      <c r="G885">
        <v>44911</v>
      </c>
      <c r="H885">
        <v>44896</v>
      </c>
      <c r="I885">
        <v>7399999.5546000004</v>
      </c>
      <c r="J885" t="s">
        <v>193</v>
      </c>
      <c r="K885">
        <v>7399.9995546000009</v>
      </c>
    </row>
    <row r="886" spans="1:11" x14ac:dyDescent="0.2">
      <c r="A886" t="s">
        <v>184</v>
      </c>
      <c r="B886" t="s">
        <v>198</v>
      </c>
      <c r="C886" t="s">
        <v>238</v>
      </c>
      <c r="D886" t="s">
        <v>190</v>
      </c>
      <c r="E886">
        <v>34557</v>
      </c>
      <c r="F886">
        <v>231.4983</v>
      </c>
      <c r="G886">
        <v>44911</v>
      </c>
      <c r="H886">
        <v>44896</v>
      </c>
      <c r="I886">
        <v>7999886.7531000003</v>
      </c>
      <c r="J886" t="s">
        <v>204</v>
      </c>
      <c r="K886">
        <v>7199.8980777900015</v>
      </c>
    </row>
    <row r="887" spans="1:11" x14ac:dyDescent="0.2">
      <c r="A887" t="s">
        <v>184</v>
      </c>
      <c r="B887" t="s">
        <v>198</v>
      </c>
      <c r="C887" t="s">
        <v>211</v>
      </c>
      <c r="D887" t="s">
        <v>190</v>
      </c>
      <c r="E887">
        <v>289242</v>
      </c>
      <c r="F887">
        <v>14.175000000000001</v>
      </c>
      <c r="G887">
        <v>44911</v>
      </c>
      <c r="H887">
        <v>44896</v>
      </c>
      <c r="I887">
        <v>4100005.35</v>
      </c>
      <c r="J887" t="s">
        <v>207</v>
      </c>
      <c r="K887">
        <v>3690.0048150000002</v>
      </c>
    </row>
    <row r="888" spans="1:11" x14ac:dyDescent="0.2">
      <c r="A888" t="s">
        <v>184</v>
      </c>
      <c r="B888" t="s">
        <v>185</v>
      </c>
      <c r="C888" t="s">
        <v>221</v>
      </c>
      <c r="D888" t="s">
        <v>190</v>
      </c>
      <c r="E888">
        <v>164031</v>
      </c>
      <c r="F888">
        <v>41.4557</v>
      </c>
      <c r="G888">
        <v>44912</v>
      </c>
      <c r="H888">
        <v>44896</v>
      </c>
      <c r="I888">
        <v>6800019.9266999997</v>
      </c>
      <c r="J888" t="s">
        <v>207</v>
      </c>
      <c r="K888">
        <v>6120.0179340300001</v>
      </c>
    </row>
    <row r="889" spans="1:11" x14ac:dyDescent="0.2">
      <c r="A889" t="s">
        <v>184</v>
      </c>
      <c r="B889" t="s">
        <v>198</v>
      </c>
      <c r="C889" t="s">
        <v>232</v>
      </c>
      <c r="D889" t="s">
        <v>190</v>
      </c>
      <c r="E889">
        <v>312242</v>
      </c>
      <c r="F889">
        <v>26.261700000000001</v>
      </c>
      <c r="G889">
        <v>44912</v>
      </c>
      <c r="H889">
        <v>44896</v>
      </c>
      <c r="I889">
        <v>8200005.7313999999</v>
      </c>
      <c r="J889" t="s">
        <v>204</v>
      </c>
      <c r="K889">
        <v>7380.0051582599999</v>
      </c>
    </row>
    <row r="890" spans="1:11" x14ac:dyDescent="0.2">
      <c r="A890" t="s">
        <v>184</v>
      </c>
      <c r="B890" t="s">
        <v>185</v>
      </c>
      <c r="C890" t="s">
        <v>245</v>
      </c>
      <c r="D890" t="s">
        <v>192</v>
      </c>
      <c r="E890">
        <v>40167</v>
      </c>
      <c r="F890">
        <v>52.281300000000002</v>
      </c>
      <c r="G890">
        <v>44912</v>
      </c>
      <c r="H890">
        <v>44896</v>
      </c>
      <c r="I890">
        <v>2099982.9771000003</v>
      </c>
      <c r="J890" t="s">
        <v>188</v>
      </c>
      <c r="K890">
        <v>1889.9846793900003</v>
      </c>
    </row>
    <row r="891" spans="1:11" x14ac:dyDescent="0.2">
      <c r="A891" t="s">
        <v>184</v>
      </c>
      <c r="B891" t="s">
        <v>185</v>
      </c>
      <c r="C891" t="s">
        <v>218</v>
      </c>
      <c r="D891" t="s">
        <v>187</v>
      </c>
      <c r="E891">
        <v>73205</v>
      </c>
      <c r="F891">
        <v>57.372900000000001</v>
      </c>
      <c r="G891">
        <v>44912</v>
      </c>
      <c r="H891">
        <v>44896</v>
      </c>
      <c r="I891">
        <v>4199983.1445000004</v>
      </c>
      <c r="J891" t="s">
        <v>204</v>
      </c>
      <c r="K891">
        <v>3779.9848300500007</v>
      </c>
    </row>
    <row r="892" spans="1:11" x14ac:dyDescent="0.2">
      <c r="A892" t="s">
        <v>184</v>
      </c>
      <c r="B892" t="s">
        <v>198</v>
      </c>
      <c r="C892" t="s">
        <v>221</v>
      </c>
      <c r="D892" t="s">
        <v>200</v>
      </c>
      <c r="E892">
        <v>246652</v>
      </c>
      <c r="F892">
        <v>38.110300000000002</v>
      </c>
      <c r="G892">
        <v>44912</v>
      </c>
      <c r="H892">
        <v>44896</v>
      </c>
      <c r="I892">
        <v>9399981.7156000007</v>
      </c>
      <c r="J892" t="s">
        <v>207</v>
      </c>
      <c r="K892">
        <v>8459.9835440400002</v>
      </c>
    </row>
    <row r="893" spans="1:11" x14ac:dyDescent="0.2">
      <c r="A893" t="s">
        <v>184</v>
      </c>
      <c r="B893" t="s">
        <v>198</v>
      </c>
      <c r="C893" t="s">
        <v>211</v>
      </c>
      <c r="D893" t="s">
        <v>200</v>
      </c>
      <c r="E893">
        <v>571535</v>
      </c>
      <c r="F893">
        <v>13.997400000000001</v>
      </c>
      <c r="G893">
        <v>44912</v>
      </c>
      <c r="H893">
        <v>44896</v>
      </c>
      <c r="I893">
        <v>8000004.0090000005</v>
      </c>
      <c r="J893" t="s">
        <v>207</v>
      </c>
      <c r="K893">
        <v>7200.0036081000007</v>
      </c>
    </row>
    <row r="894" spans="1:11" x14ac:dyDescent="0.2">
      <c r="A894" t="s">
        <v>184</v>
      </c>
      <c r="B894" t="s">
        <v>185</v>
      </c>
      <c r="C894" t="s">
        <v>237</v>
      </c>
      <c r="D894" t="s">
        <v>187</v>
      </c>
      <c r="E894">
        <v>183678</v>
      </c>
      <c r="F894">
        <v>17.421800000000001</v>
      </c>
      <c r="G894">
        <v>44912</v>
      </c>
      <c r="H894">
        <v>44896</v>
      </c>
      <c r="I894">
        <v>3200001.3804000001</v>
      </c>
      <c r="J894" t="s">
        <v>204</v>
      </c>
      <c r="K894">
        <v>2880.0012423600006</v>
      </c>
    </row>
    <row r="895" spans="1:11" x14ac:dyDescent="0.2">
      <c r="A895" t="s">
        <v>184</v>
      </c>
      <c r="B895" t="s">
        <v>198</v>
      </c>
      <c r="C895" t="s">
        <v>209</v>
      </c>
      <c r="D895" t="s">
        <v>190</v>
      </c>
      <c r="E895">
        <v>53521</v>
      </c>
      <c r="F895">
        <v>20.552700000000002</v>
      </c>
      <c r="G895">
        <v>44913</v>
      </c>
      <c r="H895">
        <v>44896</v>
      </c>
      <c r="I895">
        <v>1100001.0567000001</v>
      </c>
      <c r="J895" t="s">
        <v>188</v>
      </c>
      <c r="K895">
        <v>990.00095103000012</v>
      </c>
    </row>
    <row r="896" spans="1:11" x14ac:dyDescent="0.2">
      <c r="A896" t="s">
        <v>184</v>
      </c>
      <c r="B896" t="s">
        <v>198</v>
      </c>
      <c r="C896" t="s">
        <v>195</v>
      </c>
      <c r="D896" t="s">
        <v>200</v>
      </c>
      <c r="E896">
        <v>80359</v>
      </c>
      <c r="F896">
        <v>119.4646</v>
      </c>
      <c r="G896">
        <v>44913</v>
      </c>
      <c r="H896">
        <v>44896</v>
      </c>
      <c r="I896">
        <v>9600055.7914000005</v>
      </c>
      <c r="J896" t="s">
        <v>196</v>
      </c>
      <c r="K896">
        <v>10560.061370540001</v>
      </c>
    </row>
    <row r="897" spans="1:11" x14ac:dyDescent="0.2">
      <c r="A897" t="s">
        <v>184</v>
      </c>
      <c r="B897" t="s">
        <v>198</v>
      </c>
      <c r="C897" t="s">
        <v>231</v>
      </c>
      <c r="D897" t="s">
        <v>190</v>
      </c>
      <c r="E897">
        <v>155858</v>
      </c>
      <c r="F897">
        <v>22.456399999999999</v>
      </c>
      <c r="G897">
        <v>44913</v>
      </c>
      <c r="H897">
        <v>44896</v>
      </c>
      <c r="I897">
        <v>3500009.5911999997</v>
      </c>
      <c r="J897" t="s">
        <v>188</v>
      </c>
      <c r="K897">
        <v>3150.0086320800001</v>
      </c>
    </row>
    <row r="898" spans="1:11" x14ac:dyDescent="0.2">
      <c r="A898" t="s">
        <v>184</v>
      </c>
      <c r="B898" t="s">
        <v>198</v>
      </c>
      <c r="C898" t="s">
        <v>242</v>
      </c>
      <c r="D898" t="s">
        <v>190</v>
      </c>
      <c r="E898">
        <v>16620</v>
      </c>
      <c r="F898">
        <v>240.67570000000001</v>
      </c>
      <c r="G898">
        <v>44913</v>
      </c>
      <c r="H898">
        <v>44896</v>
      </c>
      <c r="I898">
        <v>4000030.1340000001</v>
      </c>
      <c r="J898" t="s">
        <v>207</v>
      </c>
      <c r="K898">
        <v>3600.0271206000002</v>
      </c>
    </row>
    <row r="899" spans="1:11" x14ac:dyDescent="0.2">
      <c r="A899" t="s">
        <v>184</v>
      </c>
      <c r="B899" t="s">
        <v>198</v>
      </c>
      <c r="C899" t="s">
        <v>199</v>
      </c>
      <c r="D899" t="s">
        <v>200</v>
      </c>
      <c r="E899">
        <v>590337</v>
      </c>
      <c r="F899">
        <v>3.2185000000000001</v>
      </c>
      <c r="G899">
        <v>44913</v>
      </c>
      <c r="H899">
        <v>44896</v>
      </c>
      <c r="I899">
        <v>1899999.6345000002</v>
      </c>
      <c r="J899" t="s">
        <v>193</v>
      </c>
      <c r="K899">
        <v>1899.9996345000004</v>
      </c>
    </row>
    <row r="900" spans="1:11" x14ac:dyDescent="0.2">
      <c r="A900" t="s">
        <v>184</v>
      </c>
      <c r="B900" t="s">
        <v>185</v>
      </c>
      <c r="C900" t="s">
        <v>194</v>
      </c>
      <c r="D900" t="s">
        <v>190</v>
      </c>
      <c r="E900">
        <v>170596</v>
      </c>
      <c r="F900">
        <v>45.722000000000001</v>
      </c>
      <c r="G900">
        <v>44913</v>
      </c>
      <c r="H900">
        <v>44896</v>
      </c>
      <c r="I900">
        <v>7799990.3119999999</v>
      </c>
      <c r="J900" t="s">
        <v>188</v>
      </c>
      <c r="K900">
        <v>7019.9912807999999</v>
      </c>
    </row>
    <row r="901" spans="1:11" x14ac:dyDescent="0.2">
      <c r="A901" t="s">
        <v>184</v>
      </c>
      <c r="B901" t="s">
        <v>198</v>
      </c>
      <c r="C901" t="s">
        <v>239</v>
      </c>
      <c r="D901" t="s">
        <v>187</v>
      </c>
      <c r="E901">
        <v>548637</v>
      </c>
      <c r="F901">
        <v>16.404299999999999</v>
      </c>
      <c r="G901">
        <v>44913</v>
      </c>
      <c r="H901">
        <v>44896</v>
      </c>
      <c r="I901">
        <v>9000005.9390999991</v>
      </c>
      <c r="J901" t="s">
        <v>188</v>
      </c>
      <c r="K901">
        <v>8100.0053451899994</v>
      </c>
    </row>
    <row r="902" spans="1:11" x14ac:dyDescent="0.2">
      <c r="A902" t="s">
        <v>184</v>
      </c>
      <c r="B902" t="s">
        <v>198</v>
      </c>
      <c r="C902" t="s">
        <v>227</v>
      </c>
      <c r="D902" t="s">
        <v>190</v>
      </c>
      <c r="E902">
        <v>64343</v>
      </c>
      <c r="F902">
        <v>138.3202</v>
      </c>
      <c r="G902">
        <v>44913</v>
      </c>
      <c r="H902">
        <v>44896</v>
      </c>
      <c r="I902">
        <v>8899936.6285999995</v>
      </c>
      <c r="J902" t="s">
        <v>204</v>
      </c>
      <c r="K902">
        <v>8009.9429657400005</v>
      </c>
    </row>
    <row r="903" spans="1:11" x14ac:dyDescent="0.2">
      <c r="A903" t="s">
        <v>184</v>
      </c>
      <c r="B903" t="s">
        <v>185</v>
      </c>
      <c r="C903" t="s">
        <v>194</v>
      </c>
      <c r="D903" t="s">
        <v>200</v>
      </c>
      <c r="E903">
        <v>114164</v>
      </c>
      <c r="F903">
        <v>49.927999999999997</v>
      </c>
      <c r="G903">
        <v>44914</v>
      </c>
      <c r="H903">
        <v>44896</v>
      </c>
      <c r="I903">
        <v>5699980.1919999998</v>
      </c>
      <c r="J903" t="s">
        <v>188</v>
      </c>
      <c r="K903">
        <v>5129.9821728000006</v>
      </c>
    </row>
    <row r="904" spans="1:11" x14ac:dyDescent="0.2">
      <c r="A904" t="s">
        <v>184</v>
      </c>
      <c r="B904" t="s">
        <v>185</v>
      </c>
      <c r="C904" t="s">
        <v>222</v>
      </c>
      <c r="D904" t="s">
        <v>187</v>
      </c>
      <c r="E904">
        <v>170821</v>
      </c>
      <c r="F904">
        <v>15.805999999999999</v>
      </c>
      <c r="G904">
        <v>44914</v>
      </c>
      <c r="H904">
        <v>44896</v>
      </c>
      <c r="I904">
        <v>2699996.7259999998</v>
      </c>
      <c r="J904" t="s">
        <v>193</v>
      </c>
      <c r="K904">
        <v>2699.9967259999999</v>
      </c>
    </row>
    <row r="905" spans="1:11" x14ac:dyDescent="0.2">
      <c r="A905" t="s">
        <v>184</v>
      </c>
      <c r="B905" t="s">
        <v>185</v>
      </c>
      <c r="C905" t="s">
        <v>214</v>
      </c>
      <c r="D905" t="s">
        <v>190</v>
      </c>
      <c r="E905">
        <v>154373</v>
      </c>
      <c r="F905">
        <v>25.911200000000001</v>
      </c>
      <c r="G905">
        <v>44914</v>
      </c>
      <c r="H905">
        <v>44896</v>
      </c>
      <c r="I905">
        <v>3999989.6776000001</v>
      </c>
      <c r="J905" t="s">
        <v>215</v>
      </c>
      <c r="K905">
        <v>4399.9886453600002</v>
      </c>
    </row>
    <row r="906" spans="1:11" x14ac:dyDescent="0.2">
      <c r="A906" t="s">
        <v>184</v>
      </c>
      <c r="B906" t="s">
        <v>198</v>
      </c>
      <c r="C906" t="s">
        <v>242</v>
      </c>
      <c r="D906" t="s">
        <v>192</v>
      </c>
      <c r="E906">
        <v>11929</v>
      </c>
      <c r="F906">
        <v>234.7251</v>
      </c>
      <c r="G906">
        <v>44917</v>
      </c>
      <c r="H906">
        <v>44896</v>
      </c>
      <c r="I906">
        <v>2800035.7179</v>
      </c>
      <c r="J906" t="s">
        <v>207</v>
      </c>
      <c r="K906">
        <v>2520.0321461100002</v>
      </c>
    </row>
    <row r="907" spans="1:11" x14ac:dyDescent="0.2">
      <c r="A907" t="s">
        <v>184</v>
      </c>
      <c r="B907" t="s">
        <v>198</v>
      </c>
      <c r="C907" t="s">
        <v>186</v>
      </c>
      <c r="D907" t="s">
        <v>190</v>
      </c>
      <c r="E907">
        <v>74604</v>
      </c>
      <c r="F907">
        <v>21.4466</v>
      </c>
      <c r="G907">
        <v>44917</v>
      </c>
      <c r="H907">
        <v>44896</v>
      </c>
      <c r="I907">
        <v>1600002.1464</v>
      </c>
      <c r="J907" t="s">
        <v>188</v>
      </c>
      <c r="K907">
        <v>1440.0019317600002</v>
      </c>
    </row>
    <row r="908" spans="1:11" x14ac:dyDescent="0.2">
      <c r="A908" t="s">
        <v>184</v>
      </c>
      <c r="B908" t="s">
        <v>185</v>
      </c>
      <c r="C908" t="s">
        <v>216</v>
      </c>
      <c r="D908" t="s">
        <v>187</v>
      </c>
      <c r="E908">
        <v>273333</v>
      </c>
      <c r="F908">
        <v>16.8293</v>
      </c>
      <c r="G908">
        <v>44917</v>
      </c>
      <c r="H908">
        <v>44896</v>
      </c>
      <c r="I908">
        <v>4600003.0569000002</v>
      </c>
      <c r="J908" t="s">
        <v>215</v>
      </c>
      <c r="K908">
        <v>5060.0033625900005</v>
      </c>
    </row>
    <row r="909" spans="1:11" x14ac:dyDescent="0.2">
      <c r="A909" t="s">
        <v>184</v>
      </c>
      <c r="B909" t="s">
        <v>185</v>
      </c>
      <c r="C909" t="s">
        <v>219</v>
      </c>
      <c r="D909" t="s">
        <v>192</v>
      </c>
      <c r="E909">
        <v>132474</v>
      </c>
      <c r="F909">
        <v>50.575800000000001</v>
      </c>
      <c r="G909">
        <v>44917</v>
      </c>
      <c r="H909">
        <v>44896</v>
      </c>
      <c r="I909">
        <v>6699978.5291999998</v>
      </c>
      <c r="J909" t="s">
        <v>188</v>
      </c>
      <c r="K909">
        <v>6029.9806762799999</v>
      </c>
    </row>
    <row r="910" spans="1:11" x14ac:dyDescent="0.2">
      <c r="A910" t="s">
        <v>184</v>
      </c>
      <c r="B910" t="s">
        <v>198</v>
      </c>
      <c r="C910" t="s">
        <v>244</v>
      </c>
      <c r="D910" t="s">
        <v>190</v>
      </c>
      <c r="E910">
        <v>348502</v>
      </c>
      <c r="F910">
        <v>24.3901</v>
      </c>
      <c r="G910">
        <v>44917</v>
      </c>
      <c r="H910">
        <v>44896</v>
      </c>
      <c r="I910">
        <v>8499998.6302000005</v>
      </c>
      <c r="J910" t="s">
        <v>207</v>
      </c>
      <c r="K910">
        <v>7649.9987671800009</v>
      </c>
    </row>
    <row r="911" spans="1:11" x14ac:dyDescent="0.2">
      <c r="A911" t="s">
        <v>184</v>
      </c>
      <c r="B911" t="s">
        <v>198</v>
      </c>
      <c r="C911" t="s">
        <v>189</v>
      </c>
      <c r="D911" t="s">
        <v>190</v>
      </c>
      <c r="E911">
        <v>125777</v>
      </c>
      <c r="F911">
        <v>29.417200000000001</v>
      </c>
      <c r="G911">
        <v>44917</v>
      </c>
      <c r="H911">
        <v>44896</v>
      </c>
      <c r="I911">
        <v>3700007.1644000001</v>
      </c>
      <c r="J911" t="s">
        <v>188</v>
      </c>
      <c r="K911">
        <v>3330.0064479600001</v>
      </c>
    </row>
    <row r="912" spans="1:11" x14ac:dyDescent="0.2">
      <c r="A912" t="s">
        <v>184</v>
      </c>
      <c r="B912" t="s">
        <v>198</v>
      </c>
      <c r="C912" t="s">
        <v>199</v>
      </c>
      <c r="D912" t="s">
        <v>192</v>
      </c>
      <c r="E912">
        <v>1224076</v>
      </c>
      <c r="F912">
        <v>2.8593000000000002</v>
      </c>
      <c r="G912">
        <v>44917</v>
      </c>
      <c r="H912">
        <v>44896</v>
      </c>
      <c r="I912">
        <v>3500000.5068000001</v>
      </c>
      <c r="J912" t="s">
        <v>193</v>
      </c>
      <c r="K912">
        <v>3500.0005068000005</v>
      </c>
    </row>
    <row r="913" spans="1:11" x14ac:dyDescent="0.2">
      <c r="A913" t="s">
        <v>184</v>
      </c>
      <c r="B913" t="s">
        <v>185</v>
      </c>
      <c r="C913" t="s">
        <v>197</v>
      </c>
      <c r="D913" t="s">
        <v>190</v>
      </c>
      <c r="E913">
        <v>56307</v>
      </c>
      <c r="F913">
        <v>174.04560000000001</v>
      </c>
      <c r="G913">
        <v>44917</v>
      </c>
      <c r="H913">
        <v>44896</v>
      </c>
      <c r="I913">
        <v>9799985.599200001</v>
      </c>
      <c r="J913" t="s">
        <v>188</v>
      </c>
      <c r="K913">
        <v>8819.9870392800003</v>
      </c>
    </row>
    <row r="914" spans="1:11" x14ac:dyDescent="0.2">
      <c r="A914" t="s">
        <v>184</v>
      </c>
      <c r="B914" t="s">
        <v>198</v>
      </c>
      <c r="C914" t="s">
        <v>201</v>
      </c>
      <c r="D914" t="s">
        <v>192</v>
      </c>
      <c r="E914">
        <v>41013</v>
      </c>
      <c r="F914">
        <v>41.450099999999999</v>
      </c>
      <c r="G914">
        <v>44917</v>
      </c>
      <c r="H914">
        <v>44896</v>
      </c>
      <c r="I914">
        <v>1699992.9513000001</v>
      </c>
      <c r="J914" t="s">
        <v>188</v>
      </c>
      <c r="K914">
        <v>1529.9936561700001</v>
      </c>
    </row>
    <row r="915" spans="1:11" x14ac:dyDescent="0.2">
      <c r="A915" t="s">
        <v>184</v>
      </c>
      <c r="B915" t="s">
        <v>185</v>
      </c>
      <c r="C915" t="s">
        <v>224</v>
      </c>
      <c r="D915" t="s">
        <v>190</v>
      </c>
      <c r="E915">
        <v>39141</v>
      </c>
      <c r="F915">
        <v>189.0616</v>
      </c>
      <c r="G915">
        <v>44917</v>
      </c>
      <c r="H915">
        <v>44896</v>
      </c>
      <c r="I915">
        <v>7400060.0855999999</v>
      </c>
      <c r="J915" t="s">
        <v>204</v>
      </c>
      <c r="K915">
        <v>6660.0540770400003</v>
      </c>
    </row>
    <row r="916" spans="1:11" x14ac:dyDescent="0.2">
      <c r="A916" t="s">
        <v>184</v>
      </c>
      <c r="B916" t="s">
        <v>185</v>
      </c>
      <c r="C916" t="s">
        <v>195</v>
      </c>
      <c r="D916" t="s">
        <v>187</v>
      </c>
      <c r="E916">
        <v>40806</v>
      </c>
      <c r="F916">
        <v>110.27760000000001</v>
      </c>
      <c r="G916">
        <v>44917</v>
      </c>
      <c r="H916">
        <v>44896</v>
      </c>
      <c r="I916">
        <v>4499987.7456</v>
      </c>
      <c r="J916" t="s">
        <v>196</v>
      </c>
      <c r="K916">
        <v>4949.9865201600005</v>
      </c>
    </row>
    <row r="917" spans="1:11" x14ac:dyDescent="0.2">
      <c r="A917" t="s">
        <v>184</v>
      </c>
      <c r="B917" t="s">
        <v>185</v>
      </c>
      <c r="C917" t="s">
        <v>222</v>
      </c>
      <c r="D917" t="s">
        <v>200</v>
      </c>
      <c r="E917">
        <v>286881</v>
      </c>
      <c r="F917">
        <v>16.7317</v>
      </c>
      <c r="G917">
        <v>44918</v>
      </c>
      <c r="H917">
        <v>44896</v>
      </c>
      <c r="I917">
        <v>4800006.8277000003</v>
      </c>
      <c r="J917" t="s">
        <v>193</v>
      </c>
      <c r="K917">
        <v>4800.0068277000009</v>
      </c>
    </row>
    <row r="918" spans="1:11" x14ac:dyDescent="0.2">
      <c r="A918" t="s">
        <v>184</v>
      </c>
      <c r="B918" t="s">
        <v>198</v>
      </c>
      <c r="C918" t="s">
        <v>233</v>
      </c>
      <c r="D918" t="s">
        <v>190</v>
      </c>
      <c r="E918">
        <v>39946</v>
      </c>
      <c r="F918">
        <v>87.6173</v>
      </c>
      <c r="G918">
        <v>44919</v>
      </c>
      <c r="H918">
        <v>44896</v>
      </c>
      <c r="I918">
        <v>3499960.6658000001</v>
      </c>
      <c r="J918" t="s">
        <v>204</v>
      </c>
      <c r="K918">
        <v>3149.9645992200003</v>
      </c>
    </row>
    <row r="919" spans="1:11" x14ac:dyDescent="0.2">
      <c r="A919" t="s">
        <v>184</v>
      </c>
      <c r="B919" t="s">
        <v>185</v>
      </c>
      <c r="C919" t="s">
        <v>202</v>
      </c>
      <c r="D919" t="s">
        <v>192</v>
      </c>
      <c r="E919">
        <v>1667361</v>
      </c>
      <c r="F919">
        <v>3.8384</v>
      </c>
      <c r="G919">
        <v>44919</v>
      </c>
      <c r="H919">
        <v>44896</v>
      </c>
      <c r="I919">
        <v>6399998.4623999996</v>
      </c>
      <c r="J919" t="s">
        <v>193</v>
      </c>
      <c r="K919">
        <v>6399.9984623999999</v>
      </c>
    </row>
    <row r="920" spans="1:11" x14ac:dyDescent="0.2">
      <c r="A920" t="s">
        <v>184</v>
      </c>
      <c r="B920" t="s">
        <v>198</v>
      </c>
      <c r="C920" t="s">
        <v>202</v>
      </c>
      <c r="D920" t="s">
        <v>190</v>
      </c>
      <c r="E920">
        <v>780748</v>
      </c>
      <c r="F920">
        <v>4.3548</v>
      </c>
      <c r="G920">
        <v>44919</v>
      </c>
      <c r="H920">
        <v>44896</v>
      </c>
      <c r="I920">
        <v>3400001.3903999999</v>
      </c>
      <c r="J920" t="s">
        <v>193</v>
      </c>
      <c r="K920">
        <v>3400.0013904000002</v>
      </c>
    </row>
    <row r="921" spans="1:11" x14ac:dyDescent="0.2">
      <c r="A921" t="s">
        <v>184</v>
      </c>
      <c r="B921" t="s">
        <v>198</v>
      </c>
      <c r="C921" t="s">
        <v>202</v>
      </c>
      <c r="D921" t="s">
        <v>200</v>
      </c>
      <c r="E921">
        <v>508733</v>
      </c>
      <c r="F921">
        <v>4.1279000000000003</v>
      </c>
      <c r="G921">
        <v>44919</v>
      </c>
      <c r="H921">
        <v>44896</v>
      </c>
      <c r="I921">
        <v>2099998.9507000004</v>
      </c>
      <c r="J921" t="s">
        <v>193</v>
      </c>
      <c r="K921">
        <v>2099.9989507000005</v>
      </c>
    </row>
    <row r="922" spans="1:11" x14ac:dyDescent="0.2">
      <c r="A922" t="s">
        <v>184</v>
      </c>
      <c r="B922" t="s">
        <v>185</v>
      </c>
      <c r="C922" t="s">
        <v>194</v>
      </c>
      <c r="D922" t="s">
        <v>190</v>
      </c>
      <c r="E922">
        <v>15750</v>
      </c>
      <c r="F922">
        <v>44.4437</v>
      </c>
      <c r="G922">
        <v>44919</v>
      </c>
      <c r="H922">
        <v>44896</v>
      </c>
      <c r="I922">
        <v>699988.27500000002</v>
      </c>
      <c r="J922" t="s">
        <v>188</v>
      </c>
      <c r="K922">
        <v>629.9894475000001</v>
      </c>
    </row>
    <row r="923" spans="1:11" x14ac:dyDescent="0.2">
      <c r="A923" t="s">
        <v>184</v>
      </c>
      <c r="B923" t="s">
        <v>198</v>
      </c>
      <c r="C923" t="s">
        <v>213</v>
      </c>
      <c r="D923" t="s">
        <v>192</v>
      </c>
      <c r="E923">
        <v>48918</v>
      </c>
      <c r="F923">
        <v>67.459699999999998</v>
      </c>
      <c r="G923">
        <v>44919</v>
      </c>
      <c r="H923">
        <v>44896</v>
      </c>
      <c r="I923">
        <v>3299993.6045999997</v>
      </c>
      <c r="J923" t="s">
        <v>188</v>
      </c>
      <c r="K923">
        <v>2969.9942441399999</v>
      </c>
    </row>
    <row r="924" spans="1:11" x14ac:dyDescent="0.2">
      <c r="A924" t="s">
        <v>184</v>
      </c>
      <c r="B924" t="s">
        <v>198</v>
      </c>
      <c r="C924" t="s">
        <v>243</v>
      </c>
      <c r="D924" t="s">
        <v>190</v>
      </c>
      <c r="E924">
        <v>1466772</v>
      </c>
      <c r="F924">
        <v>6.2041000000000004</v>
      </c>
      <c r="G924">
        <v>44920</v>
      </c>
      <c r="H924">
        <v>44896</v>
      </c>
      <c r="I924">
        <v>9100000.1652000006</v>
      </c>
      <c r="J924" t="s">
        <v>215</v>
      </c>
      <c r="K924">
        <v>10010.000181720001</v>
      </c>
    </row>
    <row r="925" spans="1:11" x14ac:dyDescent="0.2">
      <c r="A925" t="s">
        <v>184</v>
      </c>
      <c r="B925" t="s">
        <v>198</v>
      </c>
      <c r="C925" t="s">
        <v>235</v>
      </c>
      <c r="D925" t="s">
        <v>200</v>
      </c>
      <c r="E925">
        <v>320634</v>
      </c>
      <c r="F925">
        <v>13.722799999999999</v>
      </c>
      <c r="G925">
        <v>44920</v>
      </c>
      <c r="H925">
        <v>44896</v>
      </c>
      <c r="I925">
        <v>4399996.2551999995</v>
      </c>
      <c r="J925" t="s">
        <v>204</v>
      </c>
      <c r="K925">
        <v>3959.9966296799998</v>
      </c>
    </row>
    <row r="926" spans="1:11" x14ac:dyDescent="0.2">
      <c r="A926" t="s">
        <v>184</v>
      </c>
      <c r="B926" t="s">
        <v>198</v>
      </c>
      <c r="C926" t="s">
        <v>235</v>
      </c>
      <c r="D926" t="s">
        <v>212</v>
      </c>
      <c r="E926">
        <v>424159</v>
      </c>
      <c r="F926">
        <v>14.381399999999999</v>
      </c>
      <c r="G926">
        <v>44921</v>
      </c>
      <c r="H926">
        <v>44896</v>
      </c>
      <c r="I926">
        <v>6100000.2425999995</v>
      </c>
      <c r="J926" t="s">
        <v>204</v>
      </c>
      <c r="K926">
        <v>5490.0002183400002</v>
      </c>
    </row>
    <row r="927" spans="1:11" x14ac:dyDescent="0.2">
      <c r="A927" t="s">
        <v>184</v>
      </c>
      <c r="B927" t="s">
        <v>185</v>
      </c>
      <c r="C927" t="s">
        <v>112</v>
      </c>
      <c r="D927" t="s">
        <v>200</v>
      </c>
      <c r="E927">
        <v>141658</v>
      </c>
      <c r="F927">
        <v>41.649700000000003</v>
      </c>
      <c r="G927">
        <v>44921</v>
      </c>
      <c r="H927">
        <v>44896</v>
      </c>
      <c r="I927">
        <v>5900013.2026000004</v>
      </c>
      <c r="J927" t="s">
        <v>188</v>
      </c>
      <c r="K927">
        <v>5310.0118823400007</v>
      </c>
    </row>
    <row r="928" spans="1:11" x14ac:dyDescent="0.2">
      <c r="A928" t="s">
        <v>184</v>
      </c>
      <c r="B928" t="s">
        <v>198</v>
      </c>
      <c r="C928" t="s">
        <v>216</v>
      </c>
      <c r="D928" t="s">
        <v>190</v>
      </c>
      <c r="E928">
        <v>426843</v>
      </c>
      <c r="F928">
        <v>17.1023</v>
      </c>
      <c r="G928">
        <v>44924</v>
      </c>
      <c r="H928">
        <v>44896</v>
      </c>
      <c r="I928">
        <v>7299997.0389</v>
      </c>
      <c r="J928" t="s">
        <v>215</v>
      </c>
      <c r="K928">
        <v>8029.9967427900001</v>
      </c>
    </row>
    <row r="929" spans="1:11" x14ac:dyDescent="0.2">
      <c r="A929" t="s">
        <v>184</v>
      </c>
      <c r="B929" t="s">
        <v>198</v>
      </c>
      <c r="C929" t="s">
        <v>232</v>
      </c>
      <c r="D929" t="s">
        <v>192</v>
      </c>
      <c r="E929">
        <v>274774</v>
      </c>
      <c r="F929">
        <v>23.655799999999999</v>
      </c>
      <c r="G929">
        <v>44924</v>
      </c>
      <c r="H929">
        <v>44896</v>
      </c>
      <c r="I929">
        <v>6499998.7891999995</v>
      </c>
      <c r="J929" t="s">
        <v>204</v>
      </c>
      <c r="K929">
        <v>5849.99891028</v>
      </c>
    </row>
    <row r="930" spans="1:11" x14ac:dyDescent="0.2">
      <c r="A930" t="s">
        <v>184</v>
      </c>
      <c r="B930" t="s">
        <v>185</v>
      </c>
      <c r="C930" t="s">
        <v>216</v>
      </c>
      <c r="D930" t="s">
        <v>190</v>
      </c>
      <c r="E930">
        <v>454285</v>
      </c>
      <c r="F930">
        <v>16.069199999999999</v>
      </c>
      <c r="G930">
        <v>44924</v>
      </c>
      <c r="H930">
        <v>44896</v>
      </c>
      <c r="I930">
        <v>7299996.5219999989</v>
      </c>
      <c r="J930" t="s">
        <v>215</v>
      </c>
      <c r="K930">
        <v>8029.9961741999987</v>
      </c>
    </row>
    <row r="931" spans="1:11" x14ac:dyDescent="0.2">
      <c r="A931" t="s">
        <v>184</v>
      </c>
      <c r="B931" t="s">
        <v>185</v>
      </c>
      <c r="C931" t="s">
        <v>203</v>
      </c>
      <c r="D931" t="s">
        <v>192</v>
      </c>
      <c r="E931">
        <v>12562</v>
      </c>
      <c r="F931">
        <v>103.4854</v>
      </c>
      <c r="G931">
        <v>44924</v>
      </c>
      <c r="H931">
        <v>44896</v>
      </c>
      <c r="I931">
        <v>1299983.5948000001</v>
      </c>
      <c r="J931" t="s">
        <v>204</v>
      </c>
      <c r="K931">
        <v>1169.9852353200001</v>
      </c>
    </row>
    <row r="932" spans="1:11" x14ac:dyDescent="0.2">
      <c r="A932" t="s">
        <v>184</v>
      </c>
      <c r="B932" t="s">
        <v>198</v>
      </c>
      <c r="C932" t="s">
        <v>246</v>
      </c>
      <c r="D932" t="s">
        <v>190</v>
      </c>
      <c r="E932">
        <v>67198</v>
      </c>
      <c r="F932">
        <v>122.0274</v>
      </c>
      <c r="G932">
        <v>44924</v>
      </c>
      <c r="H932">
        <v>44896</v>
      </c>
      <c r="I932">
        <v>8199997.2252000002</v>
      </c>
      <c r="J932" t="s">
        <v>204</v>
      </c>
      <c r="K932">
        <v>7379.9975026800012</v>
      </c>
    </row>
    <row r="933" spans="1:11" x14ac:dyDescent="0.2">
      <c r="A933" t="s">
        <v>184</v>
      </c>
      <c r="B933" t="s">
        <v>198</v>
      </c>
      <c r="C933" t="s">
        <v>221</v>
      </c>
      <c r="D933" t="s">
        <v>190</v>
      </c>
      <c r="E933">
        <v>78727</v>
      </c>
      <c r="F933">
        <v>38.106400000000001</v>
      </c>
      <c r="G933">
        <v>44924</v>
      </c>
      <c r="H933">
        <v>44896</v>
      </c>
      <c r="I933">
        <v>3000002.5528000002</v>
      </c>
      <c r="J933" t="s">
        <v>207</v>
      </c>
      <c r="K933">
        <v>2700.0022975200004</v>
      </c>
    </row>
    <row r="934" spans="1:11" x14ac:dyDescent="0.2">
      <c r="A934" t="s">
        <v>184</v>
      </c>
      <c r="B934" t="s">
        <v>198</v>
      </c>
      <c r="C934" t="s">
        <v>209</v>
      </c>
      <c r="D934" t="s">
        <v>190</v>
      </c>
      <c r="E934">
        <v>86572</v>
      </c>
      <c r="F934">
        <v>18.4818</v>
      </c>
      <c r="G934">
        <v>44924</v>
      </c>
      <c r="H934">
        <v>44896</v>
      </c>
      <c r="I934">
        <v>1600006.3895999999</v>
      </c>
      <c r="J934" t="s">
        <v>188</v>
      </c>
      <c r="K934">
        <v>1440.0057506399999</v>
      </c>
    </row>
    <row r="935" spans="1:11" x14ac:dyDescent="0.2">
      <c r="A935" t="s">
        <v>184</v>
      </c>
      <c r="B935" t="s">
        <v>185</v>
      </c>
      <c r="C935" t="s">
        <v>208</v>
      </c>
      <c r="D935" t="s">
        <v>200</v>
      </c>
      <c r="E935">
        <v>46431</v>
      </c>
      <c r="F935">
        <v>60.304299999999998</v>
      </c>
      <c r="G935">
        <v>44924</v>
      </c>
      <c r="H935">
        <v>44896</v>
      </c>
      <c r="I935">
        <v>2799988.9532999997</v>
      </c>
      <c r="J935" t="s">
        <v>188</v>
      </c>
      <c r="K935">
        <v>2519.9900579699997</v>
      </c>
    </row>
    <row r="936" spans="1:11" x14ac:dyDescent="0.2">
      <c r="A936" t="s">
        <v>184</v>
      </c>
      <c r="B936" t="s">
        <v>185</v>
      </c>
      <c r="C936" t="s">
        <v>229</v>
      </c>
      <c r="D936" t="s">
        <v>200</v>
      </c>
      <c r="E936">
        <v>31066</v>
      </c>
      <c r="F936">
        <v>106.2257</v>
      </c>
      <c r="G936">
        <v>44925</v>
      </c>
      <c r="H936">
        <v>44896</v>
      </c>
      <c r="I936">
        <v>3300007.5962</v>
      </c>
      <c r="J936" t="s">
        <v>188</v>
      </c>
      <c r="K936">
        <v>2970.0068365800003</v>
      </c>
    </row>
    <row r="937" spans="1:11" x14ac:dyDescent="0.2">
      <c r="A937" t="s">
        <v>184</v>
      </c>
      <c r="B937" t="s">
        <v>198</v>
      </c>
      <c r="C937" t="s">
        <v>114</v>
      </c>
      <c r="D937" t="s">
        <v>190</v>
      </c>
      <c r="E937">
        <v>195153</v>
      </c>
      <c r="F937">
        <v>13.8353</v>
      </c>
      <c r="G937">
        <v>44925</v>
      </c>
      <c r="H937">
        <v>44896</v>
      </c>
      <c r="I937">
        <v>2700000.3009000001</v>
      </c>
      <c r="J937" t="s">
        <v>215</v>
      </c>
      <c r="K937">
        <v>2970.0003309900003</v>
      </c>
    </row>
    <row r="938" spans="1:11" x14ac:dyDescent="0.2">
      <c r="A938" t="s">
        <v>184</v>
      </c>
      <c r="B938" t="s">
        <v>185</v>
      </c>
      <c r="C938" t="s">
        <v>223</v>
      </c>
      <c r="D938" t="s">
        <v>190</v>
      </c>
      <c r="E938">
        <v>38179</v>
      </c>
      <c r="F938">
        <v>81.196200000000005</v>
      </c>
      <c r="G938">
        <v>44926</v>
      </c>
      <c r="H938">
        <v>44896</v>
      </c>
      <c r="I938">
        <v>3099989.7198000001</v>
      </c>
      <c r="J938" t="s">
        <v>204</v>
      </c>
      <c r="K938">
        <v>2789.9907478200003</v>
      </c>
    </row>
    <row r="939" spans="1:11" x14ac:dyDescent="0.2">
      <c r="A939" t="s">
        <v>184</v>
      </c>
      <c r="B939" t="s">
        <v>198</v>
      </c>
      <c r="C939" t="s">
        <v>240</v>
      </c>
      <c r="D939" t="s">
        <v>200</v>
      </c>
      <c r="E939">
        <v>1015995</v>
      </c>
      <c r="F939">
        <v>7.6772</v>
      </c>
      <c r="G939">
        <v>44926</v>
      </c>
      <c r="H939">
        <v>44896</v>
      </c>
      <c r="I939">
        <v>7799996.8140000002</v>
      </c>
      <c r="J939" t="s">
        <v>241</v>
      </c>
      <c r="K939">
        <v>8579.9964954000006</v>
      </c>
    </row>
    <row r="940" spans="1:11" x14ac:dyDescent="0.2">
      <c r="A940" t="s">
        <v>184</v>
      </c>
      <c r="B940" t="s">
        <v>185</v>
      </c>
      <c r="C940" t="s">
        <v>191</v>
      </c>
      <c r="D940" t="s">
        <v>192</v>
      </c>
      <c r="E940">
        <v>417474</v>
      </c>
      <c r="F940">
        <v>5.9884000000000004</v>
      </c>
      <c r="G940">
        <v>44926</v>
      </c>
      <c r="H940">
        <v>44896</v>
      </c>
      <c r="I940">
        <v>2500001.3016000004</v>
      </c>
      <c r="J940" t="s">
        <v>193</v>
      </c>
      <c r="K940">
        <v>2500.0013016000003</v>
      </c>
    </row>
    <row r="941" spans="1:11" x14ac:dyDescent="0.2">
      <c r="A941" t="s">
        <v>184</v>
      </c>
      <c r="B941" t="s">
        <v>198</v>
      </c>
      <c r="C941" t="s">
        <v>242</v>
      </c>
      <c r="D941" t="s">
        <v>190</v>
      </c>
      <c r="E941">
        <v>19936</v>
      </c>
      <c r="F941">
        <v>275.88959999999997</v>
      </c>
      <c r="G941">
        <v>44926</v>
      </c>
      <c r="H941">
        <v>44896</v>
      </c>
      <c r="I941">
        <v>5500135.0655999994</v>
      </c>
      <c r="J941" t="s">
        <v>207</v>
      </c>
      <c r="K941">
        <v>4950.1215590399997</v>
      </c>
    </row>
    <row r="942" spans="1:11" x14ac:dyDescent="0.2">
      <c r="A942" t="s">
        <v>184</v>
      </c>
      <c r="B942" t="s">
        <v>185</v>
      </c>
      <c r="C942" t="s">
        <v>211</v>
      </c>
      <c r="D942" t="s">
        <v>212</v>
      </c>
      <c r="E942">
        <v>507206</v>
      </c>
      <c r="F942">
        <v>13.8011</v>
      </c>
      <c r="G942">
        <v>44927</v>
      </c>
      <c r="H942">
        <v>44927</v>
      </c>
      <c r="I942">
        <v>7000000.7265999997</v>
      </c>
      <c r="J942" t="s">
        <v>207</v>
      </c>
      <c r="K942">
        <v>6300.0006539400001</v>
      </c>
    </row>
    <row r="943" spans="1:11" x14ac:dyDescent="0.2">
      <c r="A943" t="s">
        <v>184</v>
      </c>
      <c r="B943" t="s">
        <v>185</v>
      </c>
      <c r="C943" t="s">
        <v>232</v>
      </c>
      <c r="D943" t="s">
        <v>190</v>
      </c>
      <c r="E943">
        <v>120271</v>
      </c>
      <c r="F943">
        <v>26.6065</v>
      </c>
      <c r="G943">
        <v>44927</v>
      </c>
      <c r="H943">
        <v>44927</v>
      </c>
      <c r="I943">
        <v>3199990.3615000001</v>
      </c>
      <c r="J943" t="s">
        <v>204</v>
      </c>
      <c r="K943">
        <v>2879.9913253499999</v>
      </c>
    </row>
    <row r="944" spans="1:11" x14ac:dyDescent="0.2">
      <c r="A944" t="s">
        <v>184</v>
      </c>
      <c r="B944" t="s">
        <v>185</v>
      </c>
      <c r="C944" t="s">
        <v>209</v>
      </c>
      <c r="D944" t="s">
        <v>190</v>
      </c>
      <c r="E944">
        <v>407555</v>
      </c>
      <c r="F944">
        <v>21.592199999999998</v>
      </c>
      <c r="G944">
        <v>44927</v>
      </c>
      <c r="H944">
        <v>44927</v>
      </c>
      <c r="I944">
        <v>8800009.0709999986</v>
      </c>
      <c r="J944" t="s">
        <v>188</v>
      </c>
      <c r="K944">
        <v>7920.0081638999991</v>
      </c>
    </row>
    <row r="945" spans="1:11" x14ac:dyDescent="0.2">
      <c r="A945" t="s">
        <v>184</v>
      </c>
      <c r="B945" t="s">
        <v>185</v>
      </c>
      <c r="C945" t="s">
        <v>239</v>
      </c>
      <c r="D945" t="s">
        <v>190</v>
      </c>
      <c r="E945">
        <v>658589</v>
      </c>
      <c r="F945">
        <v>14.8803</v>
      </c>
      <c r="G945">
        <v>44927</v>
      </c>
      <c r="H945">
        <v>44927</v>
      </c>
      <c r="I945">
        <v>9800001.8967000004</v>
      </c>
      <c r="J945" t="s">
        <v>188</v>
      </c>
      <c r="K945">
        <v>8820.00170703</v>
      </c>
    </row>
    <row r="946" spans="1:11" x14ac:dyDescent="0.2">
      <c r="A946" t="s">
        <v>184</v>
      </c>
      <c r="B946" t="s">
        <v>198</v>
      </c>
      <c r="C946" t="s">
        <v>186</v>
      </c>
      <c r="D946" t="s">
        <v>187</v>
      </c>
      <c r="E946">
        <v>101953</v>
      </c>
      <c r="F946">
        <v>24.521100000000001</v>
      </c>
      <c r="G946">
        <v>44928</v>
      </c>
      <c r="H946">
        <v>44927</v>
      </c>
      <c r="I946">
        <v>2499999.7083000001</v>
      </c>
      <c r="J946" t="s">
        <v>188</v>
      </c>
      <c r="K946">
        <v>2249.9997374700001</v>
      </c>
    </row>
    <row r="947" spans="1:11" x14ac:dyDescent="0.2">
      <c r="A947" t="s">
        <v>184</v>
      </c>
      <c r="B947" t="s">
        <v>198</v>
      </c>
      <c r="C947" t="s">
        <v>233</v>
      </c>
      <c r="D947" t="s">
        <v>190</v>
      </c>
      <c r="E947">
        <v>99051</v>
      </c>
      <c r="F947">
        <v>87.833600000000004</v>
      </c>
      <c r="G947">
        <v>44928</v>
      </c>
      <c r="H947">
        <v>44927</v>
      </c>
      <c r="I947">
        <v>8700005.9135999996</v>
      </c>
      <c r="J947" t="s">
        <v>204</v>
      </c>
      <c r="K947">
        <v>7830.0053222400002</v>
      </c>
    </row>
    <row r="948" spans="1:11" x14ac:dyDescent="0.2">
      <c r="A948" t="s">
        <v>184</v>
      </c>
      <c r="B948" t="s">
        <v>198</v>
      </c>
      <c r="C948" t="s">
        <v>217</v>
      </c>
      <c r="D948" t="s">
        <v>192</v>
      </c>
      <c r="E948">
        <v>687081</v>
      </c>
      <c r="F948">
        <v>9.7514000000000003</v>
      </c>
      <c r="G948">
        <v>44928</v>
      </c>
      <c r="H948">
        <v>44927</v>
      </c>
      <c r="I948">
        <v>6700001.6634</v>
      </c>
      <c r="J948" t="s">
        <v>215</v>
      </c>
      <c r="K948">
        <v>7370.0018297400002</v>
      </c>
    </row>
    <row r="949" spans="1:11" x14ac:dyDescent="0.2">
      <c r="A949" t="s">
        <v>184</v>
      </c>
      <c r="B949" t="s">
        <v>185</v>
      </c>
      <c r="C949" t="s">
        <v>195</v>
      </c>
      <c r="D949" t="s">
        <v>190</v>
      </c>
      <c r="E949">
        <v>9760</v>
      </c>
      <c r="F949">
        <v>122.9552</v>
      </c>
      <c r="G949">
        <v>44931</v>
      </c>
      <c r="H949">
        <v>44927</v>
      </c>
      <c r="I949">
        <v>1200042.7520000001</v>
      </c>
      <c r="J949" t="s">
        <v>196</v>
      </c>
      <c r="K949">
        <v>1320.0470272000002</v>
      </c>
    </row>
    <row r="950" spans="1:11" x14ac:dyDescent="0.2">
      <c r="A950" t="s">
        <v>184</v>
      </c>
      <c r="B950" t="s">
        <v>198</v>
      </c>
      <c r="C950" t="s">
        <v>229</v>
      </c>
      <c r="D950" t="s">
        <v>190</v>
      </c>
      <c r="E950">
        <v>25288</v>
      </c>
      <c r="F950">
        <v>98.861900000000006</v>
      </c>
      <c r="G950">
        <v>44931</v>
      </c>
      <c r="H950">
        <v>44927</v>
      </c>
      <c r="I950">
        <v>2500019.7272000001</v>
      </c>
      <c r="J950" t="s">
        <v>188</v>
      </c>
      <c r="K950">
        <v>2250.0177544800003</v>
      </c>
    </row>
    <row r="951" spans="1:11" x14ac:dyDescent="0.2">
      <c r="A951" t="s">
        <v>184</v>
      </c>
      <c r="B951" t="s">
        <v>185</v>
      </c>
      <c r="C951" t="s">
        <v>238</v>
      </c>
      <c r="D951" t="s">
        <v>190</v>
      </c>
      <c r="E951">
        <v>21908</v>
      </c>
      <c r="F951">
        <v>219.0958</v>
      </c>
      <c r="G951">
        <v>44931</v>
      </c>
      <c r="H951">
        <v>44927</v>
      </c>
      <c r="I951">
        <v>4799950.7863999996</v>
      </c>
      <c r="J951" t="s">
        <v>204</v>
      </c>
      <c r="K951">
        <v>4319.9557077599993</v>
      </c>
    </row>
    <row r="952" spans="1:11" x14ac:dyDescent="0.2">
      <c r="A952" t="s">
        <v>184</v>
      </c>
      <c r="B952" t="s">
        <v>198</v>
      </c>
      <c r="C952" t="s">
        <v>209</v>
      </c>
      <c r="D952" t="s">
        <v>192</v>
      </c>
      <c r="E952">
        <v>511746</v>
      </c>
      <c r="F952">
        <v>18.368500000000001</v>
      </c>
      <c r="G952">
        <v>44931</v>
      </c>
      <c r="H952">
        <v>44927</v>
      </c>
      <c r="I952">
        <v>9400006.4010000005</v>
      </c>
      <c r="J952" t="s">
        <v>188</v>
      </c>
      <c r="K952">
        <v>8460.0057608999996</v>
      </c>
    </row>
    <row r="953" spans="1:11" x14ac:dyDescent="0.2">
      <c r="A953" t="s">
        <v>184</v>
      </c>
      <c r="B953" t="s">
        <v>198</v>
      </c>
      <c r="C953" t="s">
        <v>225</v>
      </c>
      <c r="D953" t="s">
        <v>192</v>
      </c>
      <c r="E953">
        <v>59861</v>
      </c>
      <c r="F953">
        <v>93.549599999999998</v>
      </c>
      <c r="G953">
        <v>44931</v>
      </c>
      <c r="H953">
        <v>44927</v>
      </c>
      <c r="I953">
        <v>5599972.6055999994</v>
      </c>
      <c r="J953" t="s">
        <v>188</v>
      </c>
      <c r="K953">
        <v>5039.9753450399994</v>
      </c>
    </row>
    <row r="954" spans="1:11" x14ac:dyDescent="0.2">
      <c r="A954" t="s">
        <v>184</v>
      </c>
      <c r="B954" t="s">
        <v>185</v>
      </c>
      <c r="C954" t="s">
        <v>230</v>
      </c>
      <c r="D954" t="s">
        <v>200</v>
      </c>
      <c r="E954">
        <v>23769</v>
      </c>
      <c r="F954">
        <v>126.2135</v>
      </c>
      <c r="G954">
        <v>44931</v>
      </c>
      <c r="H954">
        <v>44927</v>
      </c>
      <c r="I954">
        <v>2999968.6814999999</v>
      </c>
      <c r="J954" t="s">
        <v>188</v>
      </c>
      <c r="K954">
        <v>2699.97181335</v>
      </c>
    </row>
    <row r="955" spans="1:11" x14ac:dyDescent="0.2">
      <c r="A955" t="s">
        <v>184</v>
      </c>
      <c r="B955" t="s">
        <v>198</v>
      </c>
      <c r="C955" t="s">
        <v>239</v>
      </c>
      <c r="D955" t="s">
        <v>200</v>
      </c>
      <c r="E955">
        <v>443054</v>
      </c>
      <c r="F955">
        <v>14.896599999999999</v>
      </c>
      <c r="G955">
        <v>44931</v>
      </c>
      <c r="H955">
        <v>44927</v>
      </c>
      <c r="I955">
        <v>6599998.2163999993</v>
      </c>
      <c r="J955" t="s">
        <v>188</v>
      </c>
      <c r="K955">
        <v>5939.9983947599994</v>
      </c>
    </row>
    <row r="956" spans="1:11" x14ac:dyDescent="0.2">
      <c r="A956" t="s">
        <v>184</v>
      </c>
      <c r="B956" t="s">
        <v>198</v>
      </c>
      <c r="C956" t="s">
        <v>197</v>
      </c>
      <c r="D956" t="s">
        <v>190</v>
      </c>
      <c r="E956">
        <v>19587</v>
      </c>
      <c r="F956">
        <v>163.36949999999999</v>
      </c>
      <c r="G956">
        <v>44931</v>
      </c>
      <c r="H956">
        <v>44927</v>
      </c>
      <c r="I956">
        <v>3199918.3964999998</v>
      </c>
      <c r="J956" t="s">
        <v>188</v>
      </c>
      <c r="K956">
        <v>2879.92655685</v>
      </c>
    </row>
    <row r="957" spans="1:11" x14ac:dyDescent="0.2">
      <c r="A957" t="s">
        <v>184</v>
      </c>
      <c r="B957" t="s">
        <v>198</v>
      </c>
      <c r="C957" t="s">
        <v>221</v>
      </c>
      <c r="D957" t="s">
        <v>190</v>
      </c>
      <c r="E957">
        <v>224864</v>
      </c>
      <c r="F957">
        <v>40.0242</v>
      </c>
      <c r="G957">
        <v>44931</v>
      </c>
      <c r="H957">
        <v>44927</v>
      </c>
      <c r="I957">
        <v>9000001.7087999992</v>
      </c>
      <c r="J957" t="s">
        <v>207</v>
      </c>
      <c r="K957">
        <v>8100.0015379200004</v>
      </c>
    </row>
    <row r="958" spans="1:11" x14ac:dyDescent="0.2">
      <c r="A958" t="s">
        <v>184</v>
      </c>
      <c r="B958" t="s">
        <v>198</v>
      </c>
      <c r="C958" t="s">
        <v>227</v>
      </c>
      <c r="D958" t="s">
        <v>190</v>
      </c>
      <c r="E958">
        <v>35659</v>
      </c>
      <c r="F958">
        <v>154.23759999999999</v>
      </c>
      <c r="G958">
        <v>44931</v>
      </c>
      <c r="H958">
        <v>44927</v>
      </c>
      <c r="I958">
        <v>5499958.5783999991</v>
      </c>
      <c r="J958" t="s">
        <v>204</v>
      </c>
      <c r="K958">
        <v>4949.96272056</v>
      </c>
    </row>
    <row r="959" spans="1:11" x14ac:dyDescent="0.2">
      <c r="A959" t="s">
        <v>184</v>
      </c>
      <c r="B959" t="s">
        <v>198</v>
      </c>
      <c r="C959" t="s">
        <v>228</v>
      </c>
      <c r="D959" t="s">
        <v>190</v>
      </c>
      <c r="E959">
        <v>149999</v>
      </c>
      <c r="F959">
        <v>32.0002</v>
      </c>
      <c r="G959">
        <v>44931</v>
      </c>
      <c r="H959">
        <v>44927</v>
      </c>
      <c r="I959">
        <v>4799997.9998000003</v>
      </c>
      <c r="J959" t="s">
        <v>204</v>
      </c>
      <c r="K959">
        <v>4319.9981998200001</v>
      </c>
    </row>
    <row r="960" spans="1:11" x14ac:dyDescent="0.2">
      <c r="A960" t="s">
        <v>184</v>
      </c>
      <c r="B960" t="s">
        <v>185</v>
      </c>
      <c r="C960" t="s">
        <v>238</v>
      </c>
      <c r="D960" t="s">
        <v>190</v>
      </c>
      <c r="E960">
        <v>41424</v>
      </c>
      <c r="F960">
        <v>226.92070000000001</v>
      </c>
      <c r="G960">
        <v>44931</v>
      </c>
      <c r="H960">
        <v>44927</v>
      </c>
      <c r="I960">
        <v>9399963.0767999999</v>
      </c>
      <c r="J960" t="s">
        <v>204</v>
      </c>
      <c r="K960">
        <v>8459.9667691200011</v>
      </c>
    </row>
    <row r="961" spans="1:11" x14ac:dyDescent="0.2">
      <c r="A961" t="s">
        <v>184</v>
      </c>
      <c r="B961" t="s">
        <v>185</v>
      </c>
      <c r="C961" t="s">
        <v>226</v>
      </c>
      <c r="D961" t="s">
        <v>190</v>
      </c>
      <c r="E961">
        <v>27742</v>
      </c>
      <c r="F961">
        <v>54.069400000000002</v>
      </c>
      <c r="G961">
        <v>44932</v>
      </c>
      <c r="H961">
        <v>44927</v>
      </c>
      <c r="I961">
        <v>1499993.2948</v>
      </c>
      <c r="J961" t="s">
        <v>188</v>
      </c>
      <c r="K961">
        <v>1349.9939653200001</v>
      </c>
    </row>
    <row r="962" spans="1:11" x14ac:dyDescent="0.2">
      <c r="A962" t="s">
        <v>184</v>
      </c>
      <c r="B962" t="s">
        <v>198</v>
      </c>
      <c r="C962" t="s">
        <v>238</v>
      </c>
      <c r="D962" t="s">
        <v>190</v>
      </c>
      <c r="E962">
        <v>31994</v>
      </c>
      <c r="F962">
        <v>231.2954</v>
      </c>
      <c r="G962">
        <v>44932</v>
      </c>
      <c r="H962">
        <v>44927</v>
      </c>
      <c r="I962">
        <v>7400065.0275999997</v>
      </c>
      <c r="J962" t="s">
        <v>204</v>
      </c>
      <c r="K962">
        <v>6660.0585248400002</v>
      </c>
    </row>
    <row r="963" spans="1:11" x14ac:dyDescent="0.2">
      <c r="A963" t="s">
        <v>184</v>
      </c>
      <c r="B963" t="s">
        <v>198</v>
      </c>
      <c r="C963" t="s">
        <v>199</v>
      </c>
      <c r="D963" t="s">
        <v>187</v>
      </c>
      <c r="E963">
        <v>1358546</v>
      </c>
      <c r="F963">
        <v>2.7235</v>
      </c>
      <c r="G963">
        <v>44932</v>
      </c>
      <c r="H963">
        <v>44927</v>
      </c>
      <c r="I963">
        <v>3700000.031</v>
      </c>
      <c r="J963" t="s">
        <v>193</v>
      </c>
      <c r="K963">
        <v>3700.0000310000005</v>
      </c>
    </row>
    <row r="964" spans="1:11" x14ac:dyDescent="0.2">
      <c r="A964" t="s">
        <v>184</v>
      </c>
      <c r="B964" t="s">
        <v>185</v>
      </c>
      <c r="C964" t="s">
        <v>219</v>
      </c>
      <c r="D964" t="s">
        <v>190</v>
      </c>
      <c r="E964">
        <v>145658</v>
      </c>
      <c r="F964">
        <v>50.803800000000003</v>
      </c>
      <c r="G964">
        <v>44932</v>
      </c>
      <c r="H964">
        <v>44927</v>
      </c>
      <c r="I964">
        <v>7399979.9004000006</v>
      </c>
      <c r="J964" t="s">
        <v>188</v>
      </c>
      <c r="K964">
        <v>6659.9819103600003</v>
      </c>
    </row>
    <row r="965" spans="1:11" x14ac:dyDescent="0.2">
      <c r="A965" t="s">
        <v>184</v>
      </c>
      <c r="B965" t="s">
        <v>198</v>
      </c>
      <c r="C965" t="s">
        <v>210</v>
      </c>
      <c r="D965" t="s">
        <v>190</v>
      </c>
      <c r="E965">
        <v>45837</v>
      </c>
      <c r="F965">
        <v>28.361599999999999</v>
      </c>
      <c r="G965">
        <v>44932</v>
      </c>
      <c r="H965">
        <v>44927</v>
      </c>
      <c r="I965">
        <v>1300010.6591999999</v>
      </c>
      <c r="J965" t="s">
        <v>204</v>
      </c>
      <c r="K965">
        <v>1170.00959328</v>
      </c>
    </row>
    <row r="966" spans="1:11" x14ac:dyDescent="0.2">
      <c r="A966" t="s">
        <v>184</v>
      </c>
      <c r="B966" t="s">
        <v>198</v>
      </c>
      <c r="C966" t="s">
        <v>218</v>
      </c>
      <c r="D966" t="s">
        <v>212</v>
      </c>
      <c r="E966">
        <v>145445</v>
      </c>
      <c r="F966">
        <v>58.441200000000002</v>
      </c>
      <c r="G966">
        <v>44932</v>
      </c>
      <c r="H966">
        <v>44927</v>
      </c>
      <c r="I966">
        <v>8499980.3340000007</v>
      </c>
      <c r="J966" t="s">
        <v>204</v>
      </c>
      <c r="K966">
        <v>7649.9823006000015</v>
      </c>
    </row>
    <row r="967" spans="1:11" x14ac:dyDescent="0.2">
      <c r="A967" t="s">
        <v>184</v>
      </c>
      <c r="B967" t="s">
        <v>185</v>
      </c>
      <c r="C967" t="s">
        <v>246</v>
      </c>
      <c r="D967" t="s">
        <v>190</v>
      </c>
      <c r="E967">
        <v>32384</v>
      </c>
      <c r="F967">
        <v>142.0462</v>
      </c>
      <c r="G967">
        <v>44932</v>
      </c>
      <c r="H967">
        <v>44927</v>
      </c>
      <c r="I967">
        <v>4600024.1408000002</v>
      </c>
      <c r="J967" t="s">
        <v>204</v>
      </c>
      <c r="K967">
        <v>4140.0217267200005</v>
      </c>
    </row>
    <row r="968" spans="1:11" x14ac:dyDescent="0.2">
      <c r="A968" t="s">
        <v>184</v>
      </c>
      <c r="B968" t="s">
        <v>198</v>
      </c>
      <c r="C968" t="s">
        <v>210</v>
      </c>
      <c r="D968" t="s">
        <v>200</v>
      </c>
      <c r="E968">
        <v>262450</v>
      </c>
      <c r="F968">
        <v>31.6251</v>
      </c>
      <c r="G968">
        <v>44932</v>
      </c>
      <c r="H968">
        <v>44927</v>
      </c>
      <c r="I968">
        <v>8300007.4950000001</v>
      </c>
      <c r="J968" t="s">
        <v>204</v>
      </c>
      <c r="K968">
        <v>7470.0067454999999</v>
      </c>
    </row>
    <row r="969" spans="1:11" x14ac:dyDescent="0.2">
      <c r="A969" t="s">
        <v>184</v>
      </c>
      <c r="B969" t="s">
        <v>185</v>
      </c>
      <c r="C969" t="s">
        <v>211</v>
      </c>
      <c r="D969" t="s">
        <v>190</v>
      </c>
      <c r="E969">
        <v>592146</v>
      </c>
      <c r="F969">
        <v>14.185700000000001</v>
      </c>
      <c r="G969">
        <v>44932</v>
      </c>
      <c r="H969">
        <v>44927</v>
      </c>
      <c r="I969">
        <v>8400005.5121999998</v>
      </c>
      <c r="J969" t="s">
        <v>207</v>
      </c>
      <c r="K969">
        <v>7560.0049609799999</v>
      </c>
    </row>
    <row r="970" spans="1:11" x14ac:dyDescent="0.2">
      <c r="A970" t="s">
        <v>184</v>
      </c>
      <c r="B970" t="s">
        <v>185</v>
      </c>
      <c r="C970" t="s">
        <v>219</v>
      </c>
      <c r="D970" t="s">
        <v>200</v>
      </c>
      <c r="E970">
        <v>16931</v>
      </c>
      <c r="F970">
        <v>53.157899999999998</v>
      </c>
      <c r="G970">
        <v>44932</v>
      </c>
      <c r="H970">
        <v>44927</v>
      </c>
      <c r="I970">
        <v>900016.40489999996</v>
      </c>
      <c r="J970" t="s">
        <v>188</v>
      </c>
      <c r="K970">
        <v>810.01476441</v>
      </c>
    </row>
    <row r="971" spans="1:11" x14ac:dyDescent="0.2">
      <c r="A971" t="s">
        <v>184</v>
      </c>
      <c r="B971" t="s">
        <v>198</v>
      </c>
      <c r="C971" t="s">
        <v>235</v>
      </c>
      <c r="D971" t="s">
        <v>190</v>
      </c>
      <c r="E971">
        <v>642099</v>
      </c>
      <c r="F971">
        <v>14.327999999999999</v>
      </c>
      <c r="G971">
        <v>44933</v>
      </c>
      <c r="H971">
        <v>44927</v>
      </c>
      <c r="I971">
        <v>9199994.4719999991</v>
      </c>
      <c r="J971" t="s">
        <v>204</v>
      </c>
      <c r="K971">
        <v>8279.9950248000005</v>
      </c>
    </row>
    <row r="972" spans="1:11" x14ac:dyDescent="0.2">
      <c r="A972" t="s">
        <v>184</v>
      </c>
      <c r="B972" t="s">
        <v>185</v>
      </c>
      <c r="C972" t="s">
        <v>237</v>
      </c>
      <c r="D972" t="s">
        <v>190</v>
      </c>
      <c r="E972">
        <v>528684</v>
      </c>
      <c r="F972">
        <v>17.023399999999999</v>
      </c>
      <c r="G972">
        <v>44933</v>
      </c>
      <c r="H972">
        <v>44927</v>
      </c>
      <c r="I972">
        <v>8999999.2055999991</v>
      </c>
      <c r="J972" t="s">
        <v>204</v>
      </c>
      <c r="K972">
        <v>8099.9992850399985</v>
      </c>
    </row>
    <row r="973" spans="1:11" x14ac:dyDescent="0.2">
      <c r="A973" t="s">
        <v>184</v>
      </c>
      <c r="B973" t="s">
        <v>185</v>
      </c>
      <c r="C973" t="s">
        <v>201</v>
      </c>
      <c r="D973" t="s">
        <v>187</v>
      </c>
      <c r="E973">
        <v>47445</v>
      </c>
      <c r="F973">
        <v>42.154200000000003</v>
      </c>
      <c r="G973">
        <v>44933</v>
      </c>
      <c r="H973">
        <v>44927</v>
      </c>
      <c r="I973">
        <v>2000006.0190000001</v>
      </c>
      <c r="J973" t="s">
        <v>188</v>
      </c>
      <c r="K973">
        <v>1800.0054171000002</v>
      </c>
    </row>
    <row r="974" spans="1:11" x14ac:dyDescent="0.2">
      <c r="A974" t="s">
        <v>184</v>
      </c>
      <c r="B974" t="s">
        <v>185</v>
      </c>
      <c r="C974" t="s">
        <v>203</v>
      </c>
      <c r="D974" t="s">
        <v>187</v>
      </c>
      <c r="E974">
        <v>26077</v>
      </c>
      <c r="F974">
        <v>115.0453</v>
      </c>
      <c r="G974">
        <v>44933</v>
      </c>
      <c r="H974">
        <v>44927</v>
      </c>
      <c r="I974">
        <v>3000036.2881</v>
      </c>
      <c r="J974" t="s">
        <v>204</v>
      </c>
      <c r="K974">
        <v>2700.0326592900001</v>
      </c>
    </row>
    <row r="975" spans="1:11" x14ac:dyDescent="0.2">
      <c r="A975" t="s">
        <v>184</v>
      </c>
      <c r="B975" t="s">
        <v>198</v>
      </c>
      <c r="C975" t="s">
        <v>186</v>
      </c>
      <c r="D975" t="s">
        <v>190</v>
      </c>
      <c r="E975">
        <v>326839</v>
      </c>
      <c r="F975">
        <v>23.559000000000001</v>
      </c>
      <c r="G975">
        <v>44933</v>
      </c>
      <c r="H975">
        <v>44927</v>
      </c>
      <c r="I975">
        <v>7700000.0010000002</v>
      </c>
      <c r="J975" t="s">
        <v>188</v>
      </c>
      <c r="K975">
        <v>6930.0000009000005</v>
      </c>
    </row>
    <row r="976" spans="1:11" x14ac:dyDescent="0.2">
      <c r="A976" t="s">
        <v>184</v>
      </c>
      <c r="B976" t="s">
        <v>185</v>
      </c>
      <c r="C976" t="s">
        <v>240</v>
      </c>
      <c r="D976" t="s">
        <v>190</v>
      </c>
      <c r="E976">
        <v>809817</v>
      </c>
      <c r="F976">
        <v>7.2855999999999996</v>
      </c>
      <c r="G976">
        <v>44933</v>
      </c>
      <c r="H976">
        <v>44927</v>
      </c>
      <c r="I976">
        <v>5900002.7352</v>
      </c>
      <c r="J976" t="s">
        <v>241</v>
      </c>
      <c r="K976">
        <v>6490.0030087200003</v>
      </c>
    </row>
    <row r="977" spans="1:11" x14ac:dyDescent="0.2">
      <c r="A977" t="s">
        <v>184</v>
      </c>
      <c r="B977" t="s">
        <v>185</v>
      </c>
      <c r="C977" t="s">
        <v>211</v>
      </c>
      <c r="D977" t="s">
        <v>190</v>
      </c>
      <c r="E977">
        <v>136274</v>
      </c>
      <c r="F977">
        <v>12.4749</v>
      </c>
      <c r="G977">
        <v>44933</v>
      </c>
      <c r="H977">
        <v>44927</v>
      </c>
      <c r="I977">
        <v>1700004.5226</v>
      </c>
      <c r="J977" t="s">
        <v>207</v>
      </c>
      <c r="K977">
        <v>1530.0040703400002</v>
      </c>
    </row>
    <row r="978" spans="1:11" x14ac:dyDescent="0.2">
      <c r="A978" t="s">
        <v>184</v>
      </c>
      <c r="B978" t="s">
        <v>198</v>
      </c>
      <c r="C978" t="s">
        <v>210</v>
      </c>
      <c r="D978" t="s">
        <v>200</v>
      </c>
      <c r="E978">
        <v>103646</v>
      </c>
      <c r="F978">
        <v>29.909600000000001</v>
      </c>
      <c r="G978">
        <v>44933</v>
      </c>
      <c r="H978">
        <v>44927</v>
      </c>
      <c r="I978">
        <v>3100010.4016</v>
      </c>
      <c r="J978" t="s">
        <v>204</v>
      </c>
      <c r="K978">
        <v>2790.0093614400002</v>
      </c>
    </row>
    <row r="979" spans="1:11" x14ac:dyDescent="0.2">
      <c r="A979" t="s">
        <v>184</v>
      </c>
      <c r="B979" t="s">
        <v>185</v>
      </c>
      <c r="C979" t="s">
        <v>223</v>
      </c>
      <c r="D979" t="s">
        <v>190</v>
      </c>
      <c r="E979">
        <v>100587</v>
      </c>
      <c r="F979">
        <v>81.521699999999996</v>
      </c>
      <c r="G979">
        <v>44934</v>
      </c>
      <c r="H979">
        <v>44927</v>
      </c>
      <c r="I979">
        <v>8200023.2378999991</v>
      </c>
      <c r="J979" t="s">
        <v>204</v>
      </c>
      <c r="K979">
        <v>7380.0209141099995</v>
      </c>
    </row>
    <row r="980" spans="1:11" x14ac:dyDescent="0.2">
      <c r="A980" t="s">
        <v>184</v>
      </c>
      <c r="B980" t="s">
        <v>185</v>
      </c>
      <c r="C980" t="s">
        <v>195</v>
      </c>
      <c r="D980" t="s">
        <v>190</v>
      </c>
      <c r="E980">
        <v>48908</v>
      </c>
      <c r="F980">
        <v>118.5891</v>
      </c>
      <c r="G980">
        <v>44934</v>
      </c>
      <c r="H980">
        <v>44927</v>
      </c>
      <c r="I980">
        <v>5799955.7028000001</v>
      </c>
      <c r="J980" t="s">
        <v>196</v>
      </c>
      <c r="K980">
        <v>6379.9512730800006</v>
      </c>
    </row>
    <row r="981" spans="1:11" x14ac:dyDescent="0.2">
      <c r="A981" t="s">
        <v>184</v>
      </c>
      <c r="B981" t="s">
        <v>185</v>
      </c>
      <c r="C981" t="s">
        <v>201</v>
      </c>
      <c r="D981" t="s">
        <v>200</v>
      </c>
      <c r="E981">
        <v>216530</v>
      </c>
      <c r="F981">
        <v>38.331899999999997</v>
      </c>
      <c r="G981">
        <v>44934</v>
      </c>
      <c r="H981">
        <v>44927</v>
      </c>
      <c r="I981">
        <v>8300006.3069999991</v>
      </c>
      <c r="J981" t="s">
        <v>188</v>
      </c>
      <c r="K981">
        <v>7470.0056763000002</v>
      </c>
    </row>
    <row r="982" spans="1:11" x14ac:dyDescent="0.2">
      <c r="A982" t="s">
        <v>184</v>
      </c>
      <c r="B982" t="s">
        <v>198</v>
      </c>
      <c r="C982" t="s">
        <v>225</v>
      </c>
      <c r="D982" t="s">
        <v>190</v>
      </c>
      <c r="E982">
        <v>36054</v>
      </c>
      <c r="F982">
        <v>85.981099999999998</v>
      </c>
      <c r="G982">
        <v>44935</v>
      </c>
      <c r="H982">
        <v>44927</v>
      </c>
      <c r="I982">
        <v>3099962.5793999997</v>
      </c>
      <c r="J982" t="s">
        <v>188</v>
      </c>
      <c r="K982">
        <v>2789.96632146</v>
      </c>
    </row>
    <row r="983" spans="1:11" x14ac:dyDescent="0.2">
      <c r="A983" t="s">
        <v>184</v>
      </c>
      <c r="B983" t="s">
        <v>198</v>
      </c>
      <c r="C983" t="s">
        <v>220</v>
      </c>
      <c r="D983" t="s">
        <v>192</v>
      </c>
      <c r="E983">
        <v>54919</v>
      </c>
      <c r="F983">
        <v>152.95150000000001</v>
      </c>
      <c r="G983">
        <v>44935</v>
      </c>
      <c r="H983">
        <v>44927</v>
      </c>
      <c r="I983">
        <v>8399943.4285000004</v>
      </c>
      <c r="J983" t="s">
        <v>188</v>
      </c>
      <c r="K983">
        <v>7559.9490856500006</v>
      </c>
    </row>
    <row r="984" spans="1:11" x14ac:dyDescent="0.2">
      <c r="A984" t="s">
        <v>184</v>
      </c>
      <c r="B984" t="s">
        <v>198</v>
      </c>
      <c r="C984" t="s">
        <v>228</v>
      </c>
      <c r="D984" t="s">
        <v>192</v>
      </c>
      <c r="E984">
        <v>156532</v>
      </c>
      <c r="F984">
        <v>31.942399999999999</v>
      </c>
      <c r="G984">
        <v>44935</v>
      </c>
      <c r="H984">
        <v>44927</v>
      </c>
      <c r="I984">
        <v>5000007.7567999996</v>
      </c>
      <c r="J984" t="s">
        <v>204</v>
      </c>
      <c r="K984">
        <v>4500.0069811199992</v>
      </c>
    </row>
    <row r="985" spans="1:11" x14ac:dyDescent="0.2">
      <c r="A985" t="s">
        <v>184</v>
      </c>
      <c r="B985" t="s">
        <v>185</v>
      </c>
      <c r="C985" t="s">
        <v>233</v>
      </c>
      <c r="D985" t="s">
        <v>200</v>
      </c>
      <c r="E985">
        <v>98178</v>
      </c>
      <c r="F985">
        <v>93.707599999999999</v>
      </c>
      <c r="G985">
        <v>44935</v>
      </c>
      <c r="H985">
        <v>44927</v>
      </c>
      <c r="I985">
        <v>9200024.7528000008</v>
      </c>
      <c r="J985" t="s">
        <v>204</v>
      </c>
      <c r="K985">
        <v>8280.0222775200018</v>
      </c>
    </row>
    <row r="986" spans="1:11" x14ac:dyDescent="0.2">
      <c r="A986" t="s">
        <v>184</v>
      </c>
      <c r="B986" t="s">
        <v>185</v>
      </c>
      <c r="C986" t="s">
        <v>226</v>
      </c>
      <c r="D986" t="s">
        <v>190</v>
      </c>
      <c r="E986">
        <v>188972</v>
      </c>
      <c r="F986">
        <v>50.272100000000002</v>
      </c>
      <c r="G986">
        <v>44935</v>
      </c>
      <c r="H986">
        <v>44927</v>
      </c>
      <c r="I986">
        <v>9500019.281200001</v>
      </c>
      <c r="J986" t="s">
        <v>188</v>
      </c>
      <c r="K986">
        <v>8550.0173530800021</v>
      </c>
    </row>
    <row r="987" spans="1:11" x14ac:dyDescent="0.2">
      <c r="A987" t="s">
        <v>184</v>
      </c>
      <c r="B987" t="s">
        <v>185</v>
      </c>
      <c r="C987" t="s">
        <v>244</v>
      </c>
      <c r="D987" t="s">
        <v>212</v>
      </c>
      <c r="E987">
        <v>174176</v>
      </c>
      <c r="F987">
        <v>26.984200000000001</v>
      </c>
      <c r="G987">
        <v>44938</v>
      </c>
      <c r="H987">
        <v>44927</v>
      </c>
      <c r="I987">
        <v>4700000.0192</v>
      </c>
      <c r="J987" t="s">
        <v>207</v>
      </c>
      <c r="K987">
        <v>4230.0000172800001</v>
      </c>
    </row>
    <row r="988" spans="1:11" x14ac:dyDescent="0.2">
      <c r="A988" t="s">
        <v>184</v>
      </c>
      <c r="B988" t="s">
        <v>185</v>
      </c>
      <c r="C988" t="s">
        <v>186</v>
      </c>
      <c r="D988" t="s">
        <v>200</v>
      </c>
      <c r="E988">
        <v>286214</v>
      </c>
      <c r="F988">
        <v>20.9633</v>
      </c>
      <c r="G988">
        <v>44938</v>
      </c>
      <c r="H988">
        <v>44927</v>
      </c>
      <c r="I988">
        <v>5999989.9462000001</v>
      </c>
      <c r="J988" t="s">
        <v>188</v>
      </c>
      <c r="K988">
        <v>5399.99095158</v>
      </c>
    </row>
    <row r="989" spans="1:11" x14ac:dyDescent="0.2">
      <c r="A989" t="s">
        <v>184</v>
      </c>
      <c r="B989" t="s">
        <v>185</v>
      </c>
      <c r="C989" t="s">
        <v>112</v>
      </c>
      <c r="D989" t="s">
        <v>200</v>
      </c>
      <c r="E989">
        <v>27016</v>
      </c>
      <c r="F989">
        <v>40.715899999999998</v>
      </c>
      <c r="G989">
        <v>44938</v>
      </c>
      <c r="H989">
        <v>44927</v>
      </c>
      <c r="I989">
        <v>1099980.7544</v>
      </c>
      <c r="J989" t="s">
        <v>188</v>
      </c>
      <c r="K989">
        <v>989.98267896000004</v>
      </c>
    </row>
    <row r="990" spans="1:11" x14ac:dyDescent="0.2">
      <c r="A990" t="s">
        <v>184</v>
      </c>
      <c r="B990" t="s">
        <v>185</v>
      </c>
      <c r="C990" t="s">
        <v>239</v>
      </c>
      <c r="D990" t="s">
        <v>190</v>
      </c>
      <c r="E990">
        <v>77901</v>
      </c>
      <c r="F990">
        <v>16.687899999999999</v>
      </c>
      <c r="G990">
        <v>44938</v>
      </c>
      <c r="H990">
        <v>44927</v>
      </c>
      <c r="I990">
        <v>1300004.0978999999</v>
      </c>
      <c r="J990" t="s">
        <v>188</v>
      </c>
      <c r="K990">
        <v>1170.00368811</v>
      </c>
    </row>
    <row r="991" spans="1:11" x14ac:dyDescent="0.2">
      <c r="A991" t="s">
        <v>184</v>
      </c>
      <c r="B991" t="s">
        <v>198</v>
      </c>
      <c r="C991" t="s">
        <v>224</v>
      </c>
      <c r="D991" t="s">
        <v>192</v>
      </c>
      <c r="E991">
        <v>10408</v>
      </c>
      <c r="F991">
        <v>201.76840000000001</v>
      </c>
      <c r="G991">
        <v>44938</v>
      </c>
      <c r="H991">
        <v>44927</v>
      </c>
      <c r="I991">
        <v>2100005.5072000003</v>
      </c>
      <c r="J991" t="s">
        <v>204</v>
      </c>
      <c r="K991">
        <v>1890.0049564800001</v>
      </c>
    </row>
    <row r="992" spans="1:11" x14ac:dyDescent="0.2">
      <c r="A992" t="s">
        <v>184</v>
      </c>
      <c r="B992" t="s">
        <v>185</v>
      </c>
      <c r="C992" t="s">
        <v>210</v>
      </c>
      <c r="D992" t="s">
        <v>200</v>
      </c>
      <c r="E992">
        <v>253745</v>
      </c>
      <c r="F992">
        <v>31.921800000000001</v>
      </c>
      <c r="G992">
        <v>44938</v>
      </c>
      <c r="H992">
        <v>44927</v>
      </c>
      <c r="I992">
        <v>8099997.1409999998</v>
      </c>
      <c r="J992" t="s">
        <v>204</v>
      </c>
      <c r="K992">
        <v>7289.9974268999995</v>
      </c>
    </row>
    <row r="993" spans="1:11" x14ac:dyDescent="0.2">
      <c r="A993" t="s">
        <v>184</v>
      </c>
      <c r="B993" t="s">
        <v>198</v>
      </c>
      <c r="C993" t="s">
        <v>218</v>
      </c>
      <c r="D993" t="s">
        <v>190</v>
      </c>
      <c r="E993">
        <v>109963</v>
      </c>
      <c r="F993">
        <v>60.929699999999997</v>
      </c>
      <c r="G993">
        <v>44938</v>
      </c>
      <c r="H993">
        <v>44927</v>
      </c>
      <c r="I993">
        <v>6700012.6010999996</v>
      </c>
      <c r="J993" t="s">
        <v>204</v>
      </c>
      <c r="K993">
        <v>6030.0113409899996</v>
      </c>
    </row>
    <row r="994" spans="1:11" x14ac:dyDescent="0.2">
      <c r="A994" t="s">
        <v>184</v>
      </c>
      <c r="B994" t="s">
        <v>185</v>
      </c>
      <c r="C994" t="s">
        <v>229</v>
      </c>
      <c r="D994" t="s">
        <v>192</v>
      </c>
      <c r="E994">
        <v>77779</v>
      </c>
      <c r="F994">
        <v>111.85550000000001</v>
      </c>
      <c r="G994">
        <v>44938</v>
      </c>
      <c r="H994">
        <v>44927</v>
      </c>
      <c r="I994">
        <v>8700008.9345000014</v>
      </c>
      <c r="J994" t="s">
        <v>188</v>
      </c>
      <c r="K994">
        <v>7830.0080410500022</v>
      </c>
    </row>
    <row r="995" spans="1:11" x14ac:dyDescent="0.2">
      <c r="A995" t="s">
        <v>184</v>
      </c>
      <c r="B995" t="s">
        <v>198</v>
      </c>
      <c r="C995" t="s">
        <v>230</v>
      </c>
      <c r="D995" t="s">
        <v>190</v>
      </c>
      <c r="E995">
        <v>18486</v>
      </c>
      <c r="F995">
        <v>124.41840000000001</v>
      </c>
      <c r="G995">
        <v>44938</v>
      </c>
      <c r="H995">
        <v>44927</v>
      </c>
      <c r="I995">
        <v>2299998.5424000002</v>
      </c>
      <c r="J995" t="s">
        <v>188</v>
      </c>
      <c r="K995">
        <v>2069.9986881600003</v>
      </c>
    </row>
    <row r="996" spans="1:11" x14ac:dyDescent="0.2">
      <c r="A996" t="s">
        <v>184</v>
      </c>
      <c r="B996" t="s">
        <v>185</v>
      </c>
      <c r="C996" t="s">
        <v>221</v>
      </c>
      <c r="D996" t="s">
        <v>200</v>
      </c>
      <c r="E996">
        <v>227645</v>
      </c>
      <c r="F996">
        <v>41.292400000000001</v>
      </c>
      <c r="G996">
        <v>44938</v>
      </c>
      <c r="H996">
        <v>44927</v>
      </c>
      <c r="I996">
        <v>9400008.398</v>
      </c>
      <c r="J996" t="s">
        <v>207</v>
      </c>
      <c r="K996">
        <v>8460.0075582000009</v>
      </c>
    </row>
    <row r="997" spans="1:11" x14ac:dyDescent="0.2">
      <c r="A997" t="s">
        <v>184</v>
      </c>
      <c r="B997" t="s">
        <v>198</v>
      </c>
      <c r="C997" t="s">
        <v>218</v>
      </c>
      <c r="D997" t="s">
        <v>190</v>
      </c>
      <c r="E997">
        <v>35912</v>
      </c>
      <c r="F997">
        <v>66.830299999999994</v>
      </c>
      <c r="G997">
        <v>44938</v>
      </c>
      <c r="H997">
        <v>44927</v>
      </c>
      <c r="I997">
        <v>2400009.7335999999</v>
      </c>
      <c r="J997" t="s">
        <v>204</v>
      </c>
      <c r="K997">
        <v>2160.0087602399999</v>
      </c>
    </row>
    <row r="998" spans="1:11" x14ac:dyDescent="0.2">
      <c r="A998" t="s">
        <v>184</v>
      </c>
      <c r="B998" t="s">
        <v>185</v>
      </c>
      <c r="C998" t="s">
        <v>226</v>
      </c>
      <c r="D998" t="s">
        <v>187</v>
      </c>
      <c r="E998">
        <v>163664</v>
      </c>
      <c r="F998">
        <v>53.157800000000002</v>
      </c>
      <c r="G998">
        <v>44938</v>
      </c>
      <c r="H998">
        <v>44927</v>
      </c>
      <c r="I998">
        <v>8700018.1792000011</v>
      </c>
      <c r="J998" t="s">
        <v>188</v>
      </c>
      <c r="K998">
        <v>7830.0163612800006</v>
      </c>
    </row>
    <row r="999" spans="1:11" x14ac:dyDescent="0.2">
      <c r="A999" t="s">
        <v>184</v>
      </c>
      <c r="B999" t="s">
        <v>198</v>
      </c>
      <c r="C999" t="s">
        <v>245</v>
      </c>
      <c r="D999" t="s">
        <v>200</v>
      </c>
      <c r="E999">
        <v>122058</v>
      </c>
      <c r="F999">
        <v>56.530700000000003</v>
      </c>
      <c r="G999">
        <v>44938</v>
      </c>
      <c r="H999">
        <v>44927</v>
      </c>
      <c r="I999">
        <v>6900024.1806000005</v>
      </c>
      <c r="J999" t="s">
        <v>188</v>
      </c>
      <c r="K999">
        <v>6210.021762540001</v>
      </c>
    </row>
    <row r="1000" spans="1:11" x14ac:dyDescent="0.2">
      <c r="A1000" t="s">
        <v>184</v>
      </c>
      <c r="B1000" t="s">
        <v>185</v>
      </c>
      <c r="C1000" t="s">
        <v>245</v>
      </c>
      <c r="D1000" t="s">
        <v>192</v>
      </c>
      <c r="E1000">
        <v>167117</v>
      </c>
      <c r="F1000">
        <v>52.657600000000002</v>
      </c>
      <c r="G1000">
        <v>44938</v>
      </c>
      <c r="H1000">
        <v>44927</v>
      </c>
      <c r="I1000">
        <v>8799980.1392000001</v>
      </c>
      <c r="J1000" t="s">
        <v>188</v>
      </c>
      <c r="K1000">
        <v>7919.9821252800002</v>
      </c>
    </row>
    <row r="1001" spans="1:11" x14ac:dyDescent="0.2">
      <c r="A1001" t="s">
        <v>184</v>
      </c>
      <c r="B1001" t="s">
        <v>198</v>
      </c>
      <c r="C1001" t="s">
        <v>245</v>
      </c>
      <c r="D1001" t="s">
        <v>200</v>
      </c>
      <c r="E1001">
        <v>153551</v>
      </c>
      <c r="F1001">
        <v>54.704799999999999</v>
      </c>
      <c r="G1001">
        <v>44938</v>
      </c>
      <c r="H1001">
        <v>44927</v>
      </c>
      <c r="I1001">
        <v>8399976.7447999995</v>
      </c>
      <c r="J1001" t="s">
        <v>188</v>
      </c>
      <c r="K1001">
        <v>7559.9790703199997</v>
      </c>
    </row>
    <row r="1002" spans="1:11" x14ac:dyDescent="0.2">
      <c r="A1002" t="s">
        <v>184</v>
      </c>
      <c r="B1002" t="s">
        <v>185</v>
      </c>
      <c r="C1002" t="s">
        <v>225</v>
      </c>
      <c r="D1002" t="s">
        <v>190</v>
      </c>
      <c r="E1002">
        <v>23028</v>
      </c>
      <c r="F1002">
        <v>82.508200000000002</v>
      </c>
      <c r="G1002">
        <v>44938</v>
      </c>
      <c r="H1002">
        <v>44927</v>
      </c>
      <c r="I1002">
        <v>1899998.8296000001</v>
      </c>
      <c r="J1002" t="s">
        <v>188</v>
      </c>
      <c r="K1002">
        <v>1709.9989466400002</v>
      </c>
    </row>
    <row r="1003" spans="1:11" x14ac:dyDescent="0.2">
      <c r="A1003" t="s">
        <v>184</v>
      </c>
      <c r="B1003" t="s">
        <v>198</v>
      </c>
      <c r="C1003" t="s">
        <v>244</v>
      </c>
      <c r="D1003" t="s">
        <v>187</v>
      </c>
      <c r="E1003">
        <v>179172</v>
      </c>
      <c r="F1003">
        <v>25.115600000000001</v>
      </c>
      <c r="G1003">
        <v>44938</v>
      </c>
      <c r="H1003">
        <v>44927</v>
      </c>
      <c r="I1003">
        <v>4500012.2832000004</v>
      </c>
      <c r="J1003" t="s">
        <v>207</v>
      </c>
      <c r="K1003">
        <v>4050.0110548800008</v>
      </c>
    </row>
    <row r="1004" spans="1:11" x14ac:dyDescent="0.2">
      <c r="A1004" t="s">
        <v>184</v>
      </c>
      <c r="B1004" t="s">
        <v>185</v>
      </c>
      <c r="C1004" t="s">
        <v>216</v>
      </c>
      <c r="D1004" t="s">
        <v>190</v>
      </c>
      <c r="E1004">
        <v>435328</v>
      </c>
      <c r="F1004">
        <v>17.228400000000001</v>
      </c>
      <c r="G1004">
        <v>44938</v>
      </c>
      <c r="H1004">
        <v>44927</v>
      </c>
      <c r="I1004">
        <v>7500004.9152000006</v>
      </c>
      <c r="J1004" t="s">
        <v>215</v>
      </c>
      <c r="K1004">
        <v>8250.0054067200017</v>
      </c>
    </row>
    <row r="1005" spans="1:11" x14ac:dyDescent="0.2">
      <c r="A1005" t="s">
        <v>184</v>
      </c>
      <c r="B1005" t="s">
        <v>198</v>
      </c>
      <c r="C1005" t="s">
        <v>233</v>
      </c>
      <c r="D1005" t="s">
        <v>187</v>
      </c>
      <c r="E1005">
        <v>81832</v>
      </c>
      <c r="F1005">
        <v>90.428899999999999</v>
      </c>
      <c r="G1005">
        <v>44938</v>
      </c>
      <c r="H1005">
        <v>44927</v>
      </c>
      <c r="I1005">
        <v>7399977.7447999995</v>
      </c>
      <c r="J1005" t="s">
        <v>204</v>
      </c>
      <c r="K1005">
        <v>6659.9799703199997</v>
      </c>
    </row>
    <row r="1006" spans="1:11" x14ac:dyDescent="0.2">
      <c r="A1006" t="s">
        <v>184</v>
      </c>
      <c r="B1006" t="s">
        <v>185</v>
      </c>
      <c r="C1006" t="s">
        <v>211</v>
      </c>
      <c r="D1006" t="s">
        <v>200</v>
      </c>
      <c r="E1006">
        <v>322178</v>
      </c>
      <c r="F1006">
        <v>14.277799999999999</v>
      </c>
      <c r="G1006">
        <v>44939</v>
      </c>
      <c r="H1006">
        <v>44927</v>
      </c>
      <c r="I1006">
        <v>4599993.0483999997</v>
      </c>
      <c r="J1006" t="s">
        <v>207</v>
      </c>
      <c r="K1006">
        <v>4139.9937435599995</v>
      </c>
    </row>
    <row r="1007" spans="1:11" x14ac:dyDescent="0.2">
      <c r="A1007" t="s">
        <v>184</v>
      </c>
      <c r="B1007" t="s">
        <v>198</v>
      </c>
      <c r="C1007" t="s">
        <v>224</v>
      </c>
      <c r="D1007" t="s">
        <v>187</v>
      </c>
      <c r="E1007">
        <v>25756</v>
      </c>
      <c r="F1007">
        <v>201.8982</v>
      </c>
      <c r="G1007">
        <v>44939</v>
      </c>
      <c r="H1007">
        <v>44927</v>
      </c>
      <c r="I1007">
        <v>5200090.0392000005</v>
      </c>
      <c r="J1007" t="s">
        <v>204</v>
      </c>
      <c r="K1007">
        <v>4680.0810352800008</v>
      </c>
    </row>
    <row r="1008" spans="1:11" x14ac:dyDescent="0.2">
      <c r="A1008" t="s">
        <v>184</v>
      </c>
      <c r="B1008" t="s">
        <v>198</v>
      </c>
      <c r="C1008" t="s">
        <v>230</v>
      </c>
      <c r="D1008" t="s">
        <v>190</v>
      </c>
      <c r="E1008">
        <v>28626</v>
      </c>
      <c r="F1008">
        <v>118.7732</v>
      </c>
      <c r="G1008">
        <v>44939</v>
      </c>
      <c r="H1008">
        <v>44927</v>
      </c>
      <c r="I1008">
        <v>3400001.6232000003</v>
      </c>
      <c r="J1008" t="s">
        <v>188</v>
      </c>
      <c r="K1008">
        <v>3060.0014608800002</v>
      </c>
    </row>
    <row r="1009" spans="1:11" x14ac:dyDescent="0.2">
      <c r="A1009" t="s">
        <v>184</v>
      </c>
      <c r="B1009" t="s">
        <v>185</v>
      </c>
      <c r="C1009" t="s">
        <v>221</v>
      </c>
      <c r="D1009" t="s">
        <v>190</v>
      </c>
      <c r="E1009">
        <v>67636</v>
      </c>
      <c r="F1009">
        <v>36.962800000000001</v>
      </c>
      <c r="G1009">
        <v>44939</v>
      </c>
      <c r="H1009">
        <v>44927</v>
      </c>
      <c r="I1009">
        <v>2500015.9408</v>
      </c>
      <c r="J1009" t="s">
        <v>207</v>
      </c>
      <c r="K1009">
        <v>2250.01434672</v>
      </c>
    </row>
    <row r="1010" spans="1:11" x14ac:dyDescent="0.2">
      <c r="A1010" t="s">
        <v>184</v>
      </c>
      <c r="B1010" t="s">
        <v>198</v>
      </c>
      <c r="C1010" t="s">
        <v>186</v>
      </c>
      <c r="D1010" t="s">
        <v>190</v>
      </c>
      <c r="E1010">
        <v>259732</v>
      </c>
      <c r="F1010">
        <v>23.1007</v>
      </c>
      <c r="G1010">
        <v>44940</v>
      </c>
      <c r="H1010">
        <v>44927</v>
      </c>
      <c r="I1010">
        <v>5999991.0124000004</v>
      </c>
      <c r="J1010" t="s">
        <v>188</v>
      </c>
      <c r="K1010">
        <v>5399.9919111600011</v>
      </c>
    </row>
    <row r="1011" spans="1:11" x14ac:dyDescent="0.2">
      <c r="A1011" t="s">
        <v>184</v>
      </c>
      <c r="B1011" t="s">
        <v>185</v>
      </c>
      <c r="C1011" t="s">
        <v>194</v>
      </c>
      <c r="D1011" t="s">
        <v>192</v>
      </c>
      <c r="E1011">
        <v>45779</v>
      </c>
      <c r="F1011">
        <v>48.0565</v>
      </c>
      <c r="G1011">
        <v>44940</v>
      </c>
      <c r="H1011">
        <v>44927</v>
      </c>
      <c r="I1011">
        <v>2199978.5134999999</v>
      </c>
      <c r="J1011" t="s">
        <v>188</v>
      </c>
      <c r="K1011">
        <v>1979.9806621500002</v>
      </c>
    </row>
    <row r="1012" spans="1:11" x14ac:dyDescent="0.2">
      <c r="A1012" t="s">
        <v>184</v>
      </c>
      <c r="B1012" t="s">
        <v>198</v>
      </c>
      <c r="C1012" t="s">
        <v>195</v>
      </c>
      <c r="D1012" t="s">
        <v>190</v>
      </c>
      <c r="E1012">
        <v>41149</v>
      </c>
      <c r="F1012">
        <v>111.7898</v>
      </c>
      <c r="G1012">
        <v>44940</v>
      </c>
      <c r="H1012">
        <v>44927</v>
      </c>
      <c r="I1012">
        <v>4600038.4802000001</v>
      </c>
      <c r="J1012" t="s">
        <v>196</v>
      </c>
      <c r="K1012">
        <v>5060.0423282199999</v>
      </c>
    </row>
    <row r="1013" spans="1:11" x14ac:dyDescent="0.2">
      <c r="A1013" t="s">
        <v>184</v>
      </c>
      <c r="B1013" t="s">
        <v>198</v>
      </c>
      <c r="C1013" t="s">
        <v>239</v>
      </c>
      <c r="D1013" t="s">
        <v>192</v>
      </c>
      <c r="E1013">
        <v>188846</v>
      </c>
      <c r="F1013">
        <v>15.885999999999999</v>
      </c>
      <c r="G1013">
        <v>44940</v>
      </c>
      <c r="H1013">
        <v>44927</v>
      </c>
      <c r="I1013">
        <v>3000007.5559999999</v>
      </c>
      <c r="J1013" t="s">
        <v>188</v>
      </c>
      <c r="K1013">
        <v>2700.0068004</v>
      </c>
    </row>
    <row r="1014" spans="1:11" x14ac:dyDescent="0.2">
      <c r="A1014" t="s">
        <v>184</v>
      </c>
      <c r="B1014" t="s">
        <v>198</v>
      </c>
      <c r="C1014" t="s">
        <v>213</v>
      </c>
      <c r="D1014" t="s">
        <v>190</v>
      </c>
      <c r="E1014">
        <v>116037</v>
      </c>
      <c r="F1014">
        <v>75.838099999999997</v>
      </c>
      <c r="G1014">
        <v>44940</v>
      </c>
      <c r="H1014">
        <v>44927</v>
      </c>
      <c r="I1014">
        <v>8800025.6096999999</v>
      </c>
      <c r="J1014" t="s">
        <v>188</v>
      </c>
      <c r="K1014">
        <v>7920.0230487299996</v>
      </c>
    </row>
    <row r="1015" spans="1:11" x14ac:dyDescent="0.2">
      <c r="A1015" t="s">
        <v>184</v>
      </c>
      <c r="B1015" t="s">
        <v>185</v>
      </c>
      <c r="C1015" t="s">
        <v>231</v>
      </c>
      <c r="D1015" t="s">
        <v>190</v>
      </c>
      <c r="E1015">
        <v>63965</v>
      </c>
      <c r="F1015">
        <v>21.887</v>
      </c>
      <c r="G1015">
        <v>44940</v>
      </c>
      <c r="H1015">
        <v>44927</v>
      </c>
      <c r="I1015">
        <v>1400001.9550000001</v>
      </c>
      <c r="J1015" t="s">
        <v>188</v>
      </c>
      <c r="K1015">
        <v>1260.0017595000002</v>
      </c>
    </row>
    <row r="1016" spans="1:11" x14ac:dyDescent="0.2">
      <c r="A1016" t="s">
        <v>184</v>
      </c>
      <c r="B1016" t="s">
        <v>185</v>
      </c>
      <c r="C1016" t="s">
        <v>224</v>
      </c>
      <c r="D1016" t="s">
        <v>212</v>
      </c>
      <c r="E1016">
        <v>41726</v>
      </c>
      <c r="F1016">
        <v>196.5187</v>
      </c>
      <c r="G1016">
        <v>44941</v>
      </c>
      <c r="H1016">
        <v>44927</v>
      </c>
      <c r="I1016">
        <v>8199939.2762000002</v>
      </c>
      <c r="J1016" t="s">
        <v>204</v>
      </c>
      <c r="K1016">
        <v>7379.9453485800004</v>
      </c>
    </row>
    <row r="1017" spans="1:11" x14ac:dyDescent="0.2">
      <c r="A1017" t="s">
        <v>184</v>
      </c>
      <c r="B1017" t="s">
        <v>198</v>
      </c>
      <c r="C1017" t="s">
        <v>214</v>
      </c>
      <c r="D1017" t="s">
        <v>192</v>
      </c>
      <c r="E1017">
        <v>208616</v>
      </c>
      <c r="F1017">
        <v>28.281600000000001</v>
      </c>
      <c r="G1017">
        <v>44941</v>
      </c>
      <c r="H1017">
        <v>44927</v>
      </c>
      <c r="I1017">
        <v>5899994.2656000005</v>
      </c>
      <c r="J1017" t="s">
        <v>215</v>
      </c>
      <c r="K1017">
        <v>6489.993692160001</v>
      </c>
    </row>
    <row r="1018" spans="1:11" x14ac:dyDescent="0.2">
      <c r="A1018" t="s">
        <v>184</v>
      </c>
      <c r="B1018" t="s">
        <v>198</v>
      </c>
      <c r="C1018" t="s">
        <v>244</v>
      </c>
      <c r="D1018" t="s">
        <v>190</v>
      </c>
      <c r="E1018">
        <v>188987</v>
      </c>
      <c r="F1018">
        <v>26.456800000000001</v>
      </c>
      <c r="G1018">
        <v>44941</v>
      </c>
      <c r="H1018">
        <v>44927</v>
      </c>
      <c r="I1018">
        <v>4999991.2615999999</v>
      </c>
      <c r="J1018" t="s">
        <v>207</v>
      </c>
      <c r="K1018">
        <v>4499.9921354400003</v>
      </c>
    </row>
    <row r="1019" spans="1:11" x14ac:dyDescent="0.2">
      <c r="A1019" t="s">
        <v>184</v>
      </c>
      <c r="B1019" t="s">
        <v>198</v>
      </c>
      <c r="C1019" t="s">
        <v>223</v>
      </c>
      <c r="D1019" t="s">
        <v>200</v>
      </c>
      <c r="E1019">
        <v>69875</v>
      </c>
      <c r="F1019">
        <v>80.142700000000005</v>
      </c>
      <c r="G1019">
        <v>44941</v>
      </c>
      <c r="H1019">
        <v>44927</v>
      </c>
      <c r="I1019">
        <v>5599971.1625000006</v>
      </c>
      <c r="J1019" t="s">
        <v>204</v>
      </c>
      <c r="K1019">
        <v>5039.9740462500013</v>
      </c>
    </row>
    <row r="1020" spans="1:11" x14ac:dyDescent="0.2">
      <c r="A1020" t="s">
        <v>184</v>
      </c>
      <c r="B1020" t="s">
        <v>198</v>
      </c>
      <c r="C1020" t="s">
        <v>114</v>
      </c>
      <c r="D1020" t="s">
        <v>190</v>
      </c>
      <c r="E1020">
        <v>96260</v>
      </c>
      <c r="F1020">
        <v>14.543900000000001</v>
      </c>
      <c r="G1020">
        <v>44942</v>
      </c>
      <c r="H1020">
        <v>44927</v>
      </c>
      <c r="I1020">
        <v>1399995.814</v>
      </c>
      <c r="J1020" t="s">
        <v>215</v>
      </c>
      <c r="K1020">
        <v>1539.9953954</v>
      </c>
    </row>
    <row r="1021" spans="1:11" x14ac:dyDescent="0.2">
      <c r="A1021" t="s">
        <v>184</v>
      </c>
      <c r="B1021" t="s">
        <v>185</v>
      </c>
      <c r="C1021" t="s">
        <v>226</v>
      </c>
      <c r="D1021" t="s">
        <v>190</v>
      </c>
      <c r="E1021">
        <v>82900</v>
      </c>
      <c r="F1021">
        <v>56.694800000000001</v>
      </c>
      <c r="G1021">
        <v>44942</v>
      </c>
      <c r="H1021">
        <v>44927</v>
      </c>
      <c r="I1021">
        <v>4699998.92</v>
      </c>
      <c r="J1021" t="s">
        <v>188</v>
      </c>
      <c r="K1021">
        <v>4229.9990280000002</v>
      </c>
    </row>
    <row r="1022" spans="1:11" x14ac:dyDescent="0.2">
      <c r="A1022" t="s">
        <v>184</v>
      </c>
      <c r="B1022" t="s">
        <v>198</v>
      </c>
      <c r="C1022" t="s">
        <v>218</v>
      </c>
      <c r="D1022" t="s">
        <v>190</v>
      </c>
      <c r="E1022">
        <v>152145</v>
      </c>
      <c r="F1022">
        <v>63.0976</v>
      </c>
      <c r="G1022">
        <v>44942</v>
      </c>
      <c r="H1022">
        <v>44927</v>
      </c>
      <c r="I1022">
        <v>9599984.352</v>
      </c>
      <c r="J1022" t="s">
        <v>204</v>
      </c>
      <c r="K1022">
        <v>8639.9859168000003</v>
      </c>
    </row>
    <row r="1023" spans="1:11" x14ac:dyDescent="0.2">
      <c r="A1023" t="s">
        <v>184</v>
      </c>
      <c r="B1023" t="s">
        <v>185</v>
      </c>
      <c r="C1023" t="s">
        <v>226</v>
      </c>
      <c r="D1023" t="s">
        <v>200</v>
      </c>
      <c r="E1023">
        <v>24244</v>
      </c>
      <c r="F1023">
        <v>53.621400000000001</v>
      </c>
      <c r="G1023">
        <v>44945</v>
      </c>
      <c r="H1023">
        <v>44927</v>
      </c>
      <c r="I1023">
        <v>1299997.2216</v>
      </c>
      <c r="J1023" t="s">
        <v>188</v>
      </c>
      <c r="K1023">
        <v>1169.9974994400002</v>
      </c>
    </row>
    <row r="1024" spans="1:11" x14ac:dyDescent="0.2">
      <c r="A1024" t="s">
        <v>184</v>
      </c>
      <c r="B1024" t="s">
        <v>198</v>
      </c>
      <c r="C1024" t="s">
        <v>246</v>
      </c>
      <c r="D1024" t="s">
        <v>190</v>
      </c>
      <c r="E1024">
        <v>58309</v>
      </c>
      <c r="F1024">
        <v>137.19999999999999</v>
      </c>
      <c r="G1024">
        <v>44945</v>
      </c>
      <c r="H1024">
        <v>44927</v>
      </c>
      <c r="I1024">
        <v>7999994.7999999989</v>
      </c>
      <c r="J1024" t="s">
        <v>204</v>
      </c>
      <c r="K1024">
        <v>7199.9953199999991</v>
      </c>
    </row>
    <row r="1025" spans="1:11" x14ac:dyDescent="0.2">
      <c r="A1025" t="s">
        <v>184</v>
      </c>
      <c r="B1025" t="s">
        <v>185</v>
      </c>
      <c r="C1025" t="s">
        <v>216</v>
      </c>
      <c r="D1025" t="s">
        <v>190</v>
      </c>
      <c r="E1025">
        <v>582882</v>
      </c>
      <c r="F1025">
        <v>15.9552</v>
      </c>
      <c r="G1025">
        <v>44945</v>
      </c>
      <c r="H1025">
        <v>44927</v>
      </c>
      <c r="I1025">
        <v>9299998.8863999993</v>
      </c>
      <c r="J1025" t="s">
        <v>215</v>
      </c>
      <c r="K1025">
        <v>10229.99877504</v>
      </c>
    </row>
    <row r="1026" spans="1:11" x14ac:dyDescent="0.2">
      <c r="A1026" t="s">
        <v>184</v>
      </c>
      <c r="B1026" t="s">
        <v>185</v>
      </c>
      <c r="C1026" t="s">
        <v>232</v>
      </c>
      <c r="D1026" t="s">
        <v>200</v>
      </c>
      <c r="E1026">
        <v>228306</v>
      </c>
      <c r="F1026">
        <v>24.090499999999999</v>
      </c>
      <c r="G1026">
        <v>44945</v>
      </c>
      <c r="H1026">
        <v>44927</v>
      </c>
      <c r="I1026">
        <v>5500005.693</v>
      </c>
      <c r="J1026" t="s">
        <v>204</v>
      </c>
      <c r="K1026">
        <v>4950.0051237000007</v>
      </c>
    </row>
    <row r="1027" spans="1:11" x14ac:dyDescent="0.2">
      <c r="A1027" t="s">
        <v>184</v>
      </c>
      <c r="B1027" t="s">
        <v>198</v>
      </c>
      <c r="C1027" t="s">
        <v>234</v>
      </c>
      <c r="D1027" t="s">
        <v>190</v>
      </c>
      <c r="E1027">
        <v>57179</v>
      </c>
      <c r="F1027">
        <v>103.18389999999999</v>
      </c>
      <c r="G1027">
        <v>44945</v>
      </c>
      <c r="H1027">
        <v>44927</v>
      </c>
      <c r="I1027">
        <v>5899952.2180999992</v>
      </c>
      <c r="J1027" t="s">
        <v>204</v>
      </c>
      <c r="K1027">
        <v>5309.9569962899996</v>
      </c>
    </row>
    <row r="1028" spans="1:11" x14ac:dyDescent="0.2">
      <c r="A1028" t="s">
        <v>184</v>
      </c>
      <c r="B1028" t="s">
        <v>185</v>
      </c>
      <c r="C1028" t="s">
        <v>202</v>
      </c>
      <c r="D1028" t="s">
        <v>190</v>
      </c>
      <c r="E1028">
        <v>2153218</v>
      </c>
      <c r="F1028">
        <v>4.4119999999999999</v>
      </c>
      <c r="G1028">
        <v>44945</v>
      </c>
      <c r="H1028">
        <v>44927</v>
      </c>
      <c r="I1028">
        <v>9499997.8159999996</v>
      </c>
      <c r="J1028" t="s">
        <v>193</v>
      </c>
      <c r="K1028">
        <v>9499.997816000001</v>
      </c>
    </row>
    <row r="1029" spans="1:11" x14ac:dyDescent="0.2">
      <c r="A1029" t="s">
        <v>184</v>
      </c>
      <c r="B1029" t="s">
        <v>185</v>
      </c>
      <c r="C1029" t="s">
        <v>194</v>
      </c>
      <c r="D1029" t="s">
        <v>187</v>
      </c>
      <c r="E1029">
        <v>93791</v>
      </c>
      <c r="F1029">
        <v>50.1113</v>
      </c>
      <c r="G1029">
        <v>44945</v>
      </c>
      <c r="H1029">
        <v>44927</v>
      </c>
      <c r="I1029">
        <v>4699988.9382999996</v>
      </c>
      <c r="J1029" t="s">
        <v>188</v>
      </c>
      <c r="K1029">
        <v>4229.9900444699997</v>
      </c>
    </row>
    <row r="1030" spans="1:11" x14ac:dyDescent="0.2">
      <c r="A1030" t="s">
        <v>184</v>
      </c>
      <c r="B1030" t="s">
        <v>198</v>
      </c>
      <c r="C1030" t="s">
        <v>209</v>
      </c>
      <c r="D1030" t="s">
        <v>212</v>
      </c>
      <c r="E1030">
        <v>352820</v>
      </c>
      <c r="F1030">
        <v>18.706399999999999</v>
      </c>
      <c r="G1030">
        <v>44946</v>
      </c>
      <c r="H1030">
        <v>44927</v>
      </c>
      <c r="I1030">
        <v>6599992.0479999995</v>
      </c>
      <c r="J1030" t="s">
        <v>188</v>
      </c>
      <c r="K1030">
        <v>5939.9928431999997</v>
      </c>
    </row>
    <row r="1031" spans="1:11" x14ac:dyDescent="0.2">
      <c r="A1031" t="s">
        <v>184</v>
      </c>
      <c r="B1031" t="s">
        <v>198</v>
      </c>
      <c r="C1031" t="s">
        <v>195</v>
      </c>
      <c r="D1031" t="s">
        <v>192</v>
      </c>
      <c r="E1031">
        <v>36157</v>
      </c>
      <c r="F1031">
        <v>121.6931</v>
      </c>
      <c r="G1031">
        <v>44946</v>
      </c>
      <c r="H1031">
        <v>44927</v>
      </c>
      <c r="I1031">
        <v>4400057.4166999999</v>
      </c>
      <c r="J1031" t="s">
        <v>196</v>
      </c>
      <c r="K1031">
        <v>4840.0631583700006</v>
      </c>
    </row>
    <row r="1032" spans="1:11" x14ac:dyDescent="0.2">
      <c r="A1032" t="s">
        <v>184</v>
      </c>
      <c r="B1032" t="s">
        <v>185</v>
      </c>
      <c r="C1032" t="s">
        <v>226</v>
      </c>
      <c r="D1032" t="s">
        <v>190</v>
      </c>
      <c r="E1032">
        <v>121971</v>
      </c>
      <c r="F1032">
        <v>54.1111</v>
      </c>
      <c r="G1032">
        <v>44947</v>
      </c>
      <c r="H1032">
        <v>44927</v>
      </c>
      <c r="I1032">
        <v>6599984.9780999999</v>
      </c>
      <c r="J1032" t="s">
        <v>188</v>
      </c>
      <c r="K1032">
        <v>5939.9864802900001</v>
      </c>
    </row>
    <row r="1033" spans="1:11" x14ac:dyDescent="0.2">
      <c r="A1033" t="s">
        <v>184</v>
      </c>
      <c r="B1033" t="s">
        <v>198</v>
      </c>
      <c r="C1033" t="s">
        <v>112</v>
      </c>
      <c r="D1033" t="s">
        <v>187</v>
      </c>
      <c r="E1033">
        <v>28050</v>
      </c>
      <c r="F1033">
        <v>39.216200000000001</v>
      </c>
      <c r="G1033">
        <v>44947</v>
      </c>
      <c r="H1033">
        <v>44927</v>
      </c>
      <c r="I1033">
        <v>1100014.4099999999</v>
      </c>
      <c r="J1033" t="s">
        <v>188</v>
      </c>
      <c r="K1033">
        <v>990.012969</v>
      </c>
    </row>
    <row r="1034" spans="1:11" x14ac:dyDescent="0.2">
      <c r="A1034" t="s">
        <v>184</v>
      </c>
      <c r="B1034" t="s">
        <v>198</v>
      </c>
      <c r="C1034" t="s">
        <v>189</v>
      </c>
      <c r="D1034" t="s">
        <v>200</v>
      </c>
      <c r="E1034">
        <v>102787</v>
      </c>
      <c r="F1034">
        <v>29.186599999999999</v>
      </c>
      <c r="G1034">
        <v>44947</v>
      </c>
      <c r="H1034">
        <v>44927</v>
      </c>
      <c r="I1034">
        <v>3000003.0541999997</v>
      </c>
      <c r="J1034" t="s">
        <v>188</v>
      </c>
      <c r="K1034">
        <v>2700.0027487799998</v>
      </c>
    </row>
    <row r="1035" spans="1:11" x14ac:dyDescent="0.2">
      <c r="A1035" t="s">
        <v>184</v>
      </c>
      <c r="B1035" t="s">
        <v>185</v>
      </c>
      <c r="C1035" t="s">
        <v>220</v>
      </c>
      <c r="D1035" t="s">
        <v>200</v>
      </c>
      <c r="E1035">
        <v>17619</v>
      </c>
      <c r="F1035">
        <v>158.91739999999999</v>
      </c>
      <c r="G1035">
        <v>44948</v>
      </c>
      <c r="H1035">
        <v>44927</v>
      </c>
      <c r="I1035">
        <v>2799965.6705999998</v>
      </c>
      <c r="J1035" t="s">
        <v>188</v>
      </c>
      <c r="K1035">
        <v>2519.9691035400001</v>
      </c>
    </row>
    <row r="1036" spans="1:11" x14ac:dyDescent="0.2">
      <c r="A1036" t="s">
        <v>184</v>
      </c>
      <c r="B1036" t="s">
        <v>198</v>
      </c>
      <c r="C1036" t="s">
        <v>244</v>
      </c>
      <c r="D1036" t="s">
        <v>190</v>
      </c>
      <c r="E1036">
        <v>222637</v>
      </c>
      <c r="F1036">
        <v>25.153099999999998</v>
      </c>
      <c r="G1036">
        <v>44948</v>
      </c>
      <c r="H1036">
        <v>44927</v>
      </c>
      <c r="I1036">
        <v>5600010.7246999992</v>
      </c>
      <c r="J1036" t="s">
        <v>207</v>
      </c>
      <c r="K1036">
        <v>5040.0096522299991</v>
      </c>
    </row>
    <row r="1037" spans="1:11" x14ac:dyDescent="0.2">
      <c r="A1037" t="s">
        <v>184</v>
      </c>
      <c r="B1037" t="s">
        <v>198</v>
      </c>
      <c r="C1037" t="s">
        <v>219</v>
      </c>
      <c r="D1037" t="s">
        <v>190</v>
      </c>
      <c r="E1037">
        <v>95802</v>
      </c>
      <c r="F1037">
        <v>49.059399999999997</v>
      </c>
      <c r="G1037">
        <v>44948</v>
      </c>
      <c r="H1037">
        <v>44927</v>
      </c>
      <c r="I1037">
        <v>4699988.6387999998</v>
      </c>
      <c r="J1037" t="s">
        <v>188</v>
      </c>
      <c r="K1037">
        <v>4229.9897749199999</v>
      </c>
    </row>
    <row r="1038" spans="1:11" x14ac:dyDescent="0.2">
      <c r="A1038" t="s">
        <v>184</v>
      </c>
      <c r="B1038" t="s">
        <v>185</v>
      </c>
      <c r="C1038" t="s">
        <v>226</v>
      </c>
      <c r="D1038" t="s">
        <v>190</v>
      </c>
      <c r="E1038">
        <v>119383</v>
      </c>
      <c r="F1038">
        <v>51.933700000000002</v>
      </c>
      <c r="G1038">
        <v>44948</v>
      </c>
      <c r="H1038">
        <v>44927</v>
      </c>
      <c r="I1038">
        <v>6200000.9071000004</v>
      </c>
      <c r="J1038" t="s">
        <v>188</v>
      </c>
      <c r="K1038">
        <v>5580.0008163900002</v>
      </c>
    </row>
    <row r="1039" spans="1:11" x14ac:dyDescent="0.2">
      <c r="A1039" t="s">
        <v>184</v>
      </c>
      <c r="B1039" t="s">
        <v>185</v>
      </c>
      <c r="C1039" t="s">
        <v>189</v>
      </c>
      <c r="D1039" t="s">
        <v>190</v>
      </c>
      <c r="E1039">
        <v>186338</v>
      </c>
      <c r="F1039">
        <v>28.979600000000001</v>
      </c>
      <c r="G1039">
        <v>44948</v>
      </c>
      <c r="H1039">
        <v>44927</v>
      </c>
      <c r="I1039">
        <v>5400000.7048000004</v>
      </c>
      <c r="J1039" t="s">
        <v>188</v>
      </c>
      <c r="K1039">
        <v>4860.0006343200012</v>
      </c>
    </row>
    <row r="1040" spans="1:11" x14ac:dyDescent="0.2">
      <c r="A1040" t="s">
        <v>184</v>
      </c>
      <c r="B1040" t="s">
        <v>185</v>
      </c>
      <c r="C1040" t="s">
        <v>237</v>
      </c>
      <c r="D1040" t="s">
        <v>190</v>
      </c>
      <c r="E1040">
        <v>549076</v>
      </c>
      <c r="F1040">
        <v>16.5733</v>
      </c>
      <c r="G1040">
        <v>44948</v>
      </c>
      <c r="H1040">
        <v>44927</v>
      </c>
      <c r="I1040">
        <v>9100001.2708000001</v>
      </c>
      <c r="J1040" t="s">
        <v>204</v>
      </c>
      <c r="K1040">
        <v>8190.0011437200001</v>
      </c>
    </row>
    <row r="1041" spans="1:11" x14ac:dyDescent="0.2">
      <c r="A1041" t="s">
        <v>184</v>
      </c>
      <c r="B1041" t="s">
        <v>185</v>
      </c>
      <c r="C1041" t="s">
        <v>238</v>
      </c>
      <c r="D1041" t="s">
        <v>190</v>
      </c>
      <c r="E1041">
        <v>44812</v>
      </c>
      <c r="F1041">
        <v>216.45750000000001</v>
      </c>
      <c r="G1041">
        <v>44948</v>
      </c>
      <c r="H1041">
        <v>44927</v>
      </c>
      <c r="I1041">
        <v>9699893.4900000002</v>
      </c>
      <c r="J1041" t="s">
        <v>204</v>
      </c>
      <c r="K1041">
        <v>8729.9041410000009</v>
      </c>
    </row>
    <row r="1042" spans="1:11" x14ac:dyDescent="0.2">
      <c r="A1042" t="s">
        <v>184</v>
      </c>
      <c r="B1042" t="s">
        <v>198</v>
      </c>
      <c r="C1042" t="s">
        <v>112</v>
      </c>
      <c r="D1042" t="s">
        <v>190</v>
      </c>
      <c r="E1042">
        <v>24062</v>
      </c>
      <c r="F1042">
        <v>41.558799999999998</v>
      </c>
      <c r="G1042">
        <v>44948</v>
      </c>
      <c r="H1042">
        <v>44927</v>
      </c>
      <c r="I1042">
        <v>999987.8456</v>
      </c>
      <c r="J1042" t="s">
        <v>188</v>
      </c>
      <c r="K1042">
        <v>899.98906104000014</v>
      </c>
    </row>
    <row r="1043" spans="1:11" x14ac:dyDescent="0.2">
      <c r="A1043" t="s">
        <v>184</v>
      </c>
      <c r="B1043" t="s">
        <v>185</v>
      </c>
      <c r="C1043" t="s">
        <v>244</v>
      </c>
      <c r="D1043" t="s">
        <v>190</v>
      </c>
      <c r="E1043">
        <v>219350</v>
      </c>
      <c r="F1043">
        <v>27.3536</v>
      </c>
      <c r="G1043">
        <v>44948</v>
      </c>
      <c r="H1043">
        <v>44927</v>
      </c>
      <c r="I1043">
        <v>6000012.1600000001</v>
      </c>
      <c r="J1043" t="s">
        <v>207</v>
      </c>
      <c r="K1043">
        <v>5400.0109439999997</v>
      </c>
    </row>
    <row r="1044" spans="1:11" x14ac:dyDescent="0.2">
      <c r="A1044" t="s">
        <v>184</v>
      </c>
      <c r="B1044" t="s">
        <v>198</v>
      </c>
      <c r="C1044" t="s">
        <v>224</v>
      </c>
      <c r="D1044" t="s">
        <v>190</v>
      </c>
      <c r="E1044">
        <v>44468</v>
      </c>
      <c r="F1044">
        <v>175.40880000000001</v>
      </c>
      <c r="G1044">
        <v>44949</v>
      </c>
      <c r="H1044">
        <v>44927</v>
      </c>
      <c r="I1044">
        <v>7800078.5184000004</v>
      </c>
      <c r="J1044" t="s">
        <v>204</v>
      </c>
      <c r="K1044">
        <v>7020.0706665600001</v>
      </c>
    </row>
    <row r="1045" spans="1:11" x14ac:dyDescent="0.2">
      <c r="A1045" t="s">
        <v>184</v>
      </c>
      <c r="B1045" t="s">
        <v>198</v>
      </c>
      <c r="C1045" t="s">
        <v>209</v>
      </c>
      <c r="D1045" t="s">
        <v>190</v>
      </c>
      <c r="E1045">
        <v>185662</v>
      </c>
      <c r="F1045">
        <v>19.3901</v>
      </c>
      <c r="G1045">
        <v>44949</v>
      </c>
      <c r="H1045">
        <v>44927</v>
      </c>
      <c r="I1045">
        <v>3600004.7461999999</v>
      </c>
      <c r="J1045" t="s">
        <v>188</v>
      </c>
      <c r="K1045">
        <v>3240.00427158</v>
      </c>
    </row>
    <row r="1046" spans="1:11" x14ac:dyDescent="0.2">
      <c r="A1046" t="s">
        <v>184</v>
      </c>
      <c r="B1046" t="s">
        <v>198</v>
      </c>
      <c r="C1046" t="s">
        <v>242</v>
      </c>
      <c r="D1046" t="s">
        <v>190</v>
      </c>
      <c r="E1046">
        <v>21180</v>
      </c>
      <c r="F1046">
        <v>245.51859999999999</v>
      </c>
      <c r="G1046">
        <v>44949</v>
      </c>
      <c r="H1046">
        <v>44927</v>
      </c>
      <c r="I1046">
        <v>5200083.9479999999</v>
      </c>
      <c r="J1046" t="s">
        <v>207</v>
      </c>
      <c r="K1046">
        <v>4680.0755532000003</v>
      </c>
    </row>
    <row r="1047" spans="1:11" x14ac:dyDescent="0.2">
      <c r="A1047" t="s">
        <v>184</v>
      </c>
      <c r="B1047" t="s">
        <v>198</v>
      </c>
      <c r="C1047" t="s">
        <v>235</v>
      </c>
      <c r="D1047" t="s">
        <v>190</v>
      </c>
      <c r="E1047">
        <v>73342</v>
      </c>
      <c r="F1047">
        <v>14.998200000000001</v>
      </c>
      <c r="G1047">
        <v>44949</v>
      </c>
      <c r="H1047">
        <v>44927</v>
      </c>
      <c r="I1047">
        <v>1099997.9844</v>
      </c>
      <c r="J1047" t="s">
        <v>204</v>
      </c>
      <c r="K1047">
        <v>989.99818596</v>
      </c>
    </row>
    <row r="1048" spans="1:11" x14ac:dyDescent="0.2">
      <c r="A1048" t="s">
        <v>184</v>
      </c>
      <c r="B1048" t="s">
        <v>198</v>
      </c>
      <c r="C1048" t="s">
        <v>112</v>
      </c>
      <c r="D1048" t="s">
        <v>200</v>
      </c>
      <c r="E1048">
        <v>76128</v>
      </c>
      <c r="F1048">
        <v>44.661499999999997</v>
      </c>
      <c r="G1048">
        <v>44952</v>
      </c>
      <c r="H1048">
        <v>44927</v>
      </c>
      <c r="I1048">
        <v>3399990.6719999998</v>
      </c>
      <c r="J1048" t="s">
        <v>188</v>
      </c>
      <c r="K1048">
        <v>3059.9916048</v>
      </c>
    </row>
    <row r="1049" spans="1:11" x14ac:dyDescent="0.2">
      <c r="A1049" t="s">
        <v>184</v>
      </c>
      <c r="B1049" t="s">
        <v>198</v>
      </c>
      <c r="C1049" t="s">
        <v>205</v>
      </c>
      <c r="D1049" t="s">
        <v>190</v>
      </c>
      <c r="E1049">
        <v>274511</v>
      </c>
      <c r="F1049">
        <v>18.214200000000002</v>
      </c>
      <c r="G1049">
        <v>44952</v>
      </c>
      <c r="H1049">
        <v>44927</v>
      </c>
      <c r="I1049">
        <v>4999998.2562000006</v>
      </c>
      <c r="J1049" t="s">
        <v>193</v>
      </c>
      <c r="K1049">
        <v>4999.9982562000005</v>
      </c>
    </row>
    <row r="1050" spans="1:11" x14ac:dyDescent="0.2">
      <c r="A1050" t="s">
        <v>184</v>
      </c>
      <c r="B1050" t="s">
        <v>185</v>
      </c>
      <c r="C1050" t="s">
        <v>112</v>
      </c>
      <c r="D1050" t="s">
        <v>212</v>
      </c>
      <c r="E1050">
        <v>202659</v>
      </c>
      <c r="F1050">
        <v>44.409500000000001</v>
      </c>
      <c r="G1050">
        <v>44952</v>
      </c>
      <c r="H1050">
        <v>44927</v>
      </c>
      <c r="I1050">
        <v>8999984.8605000004</v>
      </c>
      <c r="J1050" t="s">
        <v>188</v>
      </c>
      <c r="K1050">
        <v>8099.9863744500017</v>
      </c>
    </row>
    <row r="1051" spans="1:11" x14ac:dyDescent="0.2">
      <c r="A1051" t="s">
        <v>184</v>
      </c>
      <c r="B1051" t="s">
        <v>185</v>
      </c>
      <c r="C1051" t="s">
        <v>225</v>
      </c>
      <c r="D1051" t="s">
        <v>190</v>
      </c>
      <c r="E1051">
        <v>90566</v>
      </c>
      <c r="F1051">
        <v>90.541499999999999</v>
      </c>
      <c r="G1051">
        <v>44952</v>
      </c>
      <c r="H1051">
        <v>44927</v>
      </c>
      <c r="I1051">
        <v>8199981.4890000001</v>
      </c>
      <c r="J1051" t="s">
        <v>188</v>
      </c>
      <c r="K1051">
        <v>7379.9833400999996</v>
      </c>
    </row>
    <row r="1052" spans="1:11" x14ac:dyDescent="0.2">
      <c r="A1052" t="s">
        <v>184</v>
      </c>
      <c r="B1052" t="s">
        <v>185</v>
      </c>
      <c r="C1052" t="s">
        <v>220</v>
      </c>
      <c r="D1052" t="s">
        <v>190</v>
      </c>
      <c r="E1052">
        <v>3718</v>
      </c>
      <c r="F1052">
        <v>161.3759</v>
      </c>
      <c r="G1052">
        <v>44952</v>
      </c>
      <c r="H1052">
        <v>44927</v>
      </c>
      <c r="I1052">
        <v>599995.59620000003</v>
      </c>
      <c r="J1052" t="s">
        <v>188</v>
      </c>
      <c r="K1052">
        <v>539.99603658000012</v>
      </c>
    </row>
    <row r="1053" spans="1:11" x14ac:dyDescent="0.2">
      <c r="A1053" t="s">
        <v>184</v>
      </c>
      <c r="B1053" t="s">
        <v>185</v>
      </c>
      <c r="C1053" t="s">
        <v>246</v>
      </c>
      <c r="D1053" t="s">
        <v>187</v>
      </c>
      <c r="E1053">
        <v>13808</v>
      </c>
      <c r="F1053">
        <v>130.35980000000001</v>
      </c>
      <c r="G1053">
        <v>44952</v>
      </c>
      <c r="H1053">
        <v>44927</v>
      </c>
      <c r="I1053">
        <v>1800008.1184</v>
      </c>
      <c r="J1053" t="s">
        <v>204</v>
      </c>
      <c r="K1053">
        <v>1620.0073065600002</v>
      </c>
    </row>
    <row r="1054" spans="1:11" x14ac:dyDescent="0.2">
      <c r="A1054" t="s">
        <v>184</v>
      </c>
      <c r="B1054" t="s">
        <v>185</v>
      </c>
      <c r="C1054" t="s">
        <v>234</v>
      </c>
      <c r="D1054" t="s">
        <v>187</v>
      </c>
      <c r="E1054">
        <v>63665</v>
      </c>
      <c r="F1054">
        <v>97.384399999999999</v>
      </c>
      <c r="G1054">
        <v>44952</v>
      </c>
      <c r="H1054">
        <v>44927</v>
      </c>
      <c r="I1054">
        <v>6199977.8260000004</v>
      </c>
      <c r="J1054" t="s">
        <v>204</v>
      </c>
      <c r="K1054">
        <v>5579.9800433999999</v>
      </c>
    </row>
    <row r="1055" spans="1:11" x14ac:dyDescent="0.2">
      <c r="A1055" t="s">
        <v>184</v>
      </c>
      <c r="B1055" t="s">
        <v>198</v>
      </c>
      <c r="C1055" t="s">
        <v>243</v>
      </c>
      <c r="D1055" t="s">
        <v>192</v>
      </c>
      <c r="E1055">
        <v>746098</v>
      </c>
      <c r="F1055">
        <v>6.5674999999999999</v>
      </c>
      <c r="G1055">
        <v>44952</v>
      </c>
      <c r="H1055">
        <v>44927</v>
      </c>
      <c r="I1055">
        <v>4899998.6150000002</v>
      </c>
      <c r="J1055" t="s">
        <v>215</v>
      </c>
      <c r="K1055">
        <v>5389.9984764999999</v>
      </c>
    </row>
    <row r="1056" spans="1:11" x14ac:dyDescent="0.2">
      <c r="A1056" t="s">
        <v>184</v>
      </c>
      <c r="B1056" t="s">
        <v>198</v>
      </c>
      <c r="C1056" t="s">
        <v>242</v>
      </c>
      <c r="D1056" t="s">
        <v>200</v>
      </c>
      <c r="E1056">
        <v>30675</v>
      </c>
      <c r="F1056">
        <v>270.58300000000003</v>
      </c>
      <c r="G1056">
        <v>44952</v>
      </c>
      <c r="H1056">
        <v>44927</v>
      </c>
      <c r="I1056">
        <v>8300133.5250000004</v>
      </c>
      <c r="J1056" t="s">
        <v>207</v>
      </c>
      <c r="K1056">
        <v>7470.120172500001</v>
      </c>
    </row>
    <row r="1057" spans="1:11" x14ac:dyDescent="0.2">
      <c r="A1057" t="s">
        <v>184</v>
      </c>
      <c r="B1057" t="s">
        <v>185</v>
      </c>
      <c r="C1057" t="s">
        <v>243</v>
      </c>
      <c r="D1057" t="s">
        <v>200</v>
      </c>
      <c r="E1057">
        <v>1278099</v>
      </c>
      <c r="F1057">
        <v>6.6505000000000001</v>
      </c>
      <c r="G1057">
        <v>44952</v>
      </c>
      <c r="H1057">
        <v>44927</v>
      </c>
      <c r="I1057">
        <v>8499997.3994999994</v>
      </c>
      <c r="J1057" t="s">
        <v>215</v>
      </c>
      <c r="K1057">
        <v>9349.9971394499989</v>
      </c>
    </row>
    <row r="1058" spans="1:11" x14ac:dyDescent="0.2">
      <c r="A1058" t="s">
        <v>184</v>
      </c>
      <c r="B1058" t="s">
        <v>185</v>
      </c>
      <c r="C1058" t="s">
        <v>244</v>
      </c>
      <c r="D1058" t="s">
        <v>200</v>
      </c>
      <c r="E1058">
        <v>167806</v>
      </c>
      <c r="F1058">
        <v>24.433</v>
      </c>
      <c r="G1058">
        <v>44952</v>
      </c>
      <c r="H1058">
        <v>44927</v>
      </c>
      <c r="I1058">
        <v>4100003.9980000001</v>
      </c>
      <c r="J1058" t="s">
        <v>207</v>
      </c>
      <c r="K1058">
        <v>3690.0035982000004</v>
      </c>
    </row>
    <row r="1059" spans="1:11" x14ac:dyDescent="0.2">
      <c r="A1059" t="s">
        <v>184</v>
      </c>
      <c r="B1059" t="s">
        <v>185</v>
      </c>
      <c r="C1059" t="s">
        <v>242</v>
      </c>
      <c r="D1059" t="s">
        <v>200</v>
      </c>
      <c r="E1059">
        <v>20185</v>
      </c>
      <c r="F1059">
        <v>247.70820000000001</v>
      </c>
      <c r="G1059">
        <v>44952</v>
      </c>
      <c r="H1059">
        <v>44927</v>
      </c>
      <c r="I1059">
        <v>4999990.017</v>
      </c>
      <c r="J1059" t="s">
        <v>207</v>
      </c>
      <c r="K1059">
        <v>4499.9910153000001</v>
      </c>
    </row>
    <row r="1060" spans="1:11" x14ac:dyDescent="0.2">
      <c r="A1060" t="s">
        <v>184</v>
      </c>
      <c r="B1060" t="s">
        <v>185</v>
      </c>
      <c r="C1060" t="s">
        <v>197</v>
      </c>
      <c r="D1060" t="s">
        <v>190</v>
      </c>
      <c r="E1060">
        <v>19619</v>
      </c>
      <c r="F1060">
        <v>173.29920000000001</v>
      </c>
      <c r="G1060">
        <v>44952</v>
      </c>
      <c r="H1060">
        <v>44927</v>
      </c>
      <c r="I1060">
        <v>3399957.0048000002</v>
      </c>
      <c r="J1060" t="s">
        <v>188</v>
      </c>
      <c r="K1060">
        <v>3059.9613043200002</v>
      </c>
    </row>
    <row r="1061" spans="1:11" x14ac:dyDescent="0.2">
      <c r="A1061" t="s">
        <v>184</v>
      </c>
      <c r="B1061" t="s">
        <v>185</v>
      </c>
      <c r="C1061" t="s">
        <v>240</v>
      </c>
      <c r="D1061" t="s">
        <v>212</v>
      </c>
      <c r="E1061">
        <v>1509676</v>
      </c>
      <c r="F1061">
        <v>6.5576999999999996</v>
      </c>
      <c r="G1061">
        <v>44953</v>
      </c>
      <c r="H1061">
        <v>44927</v>
      </c>
      <c r="I1061">
        <v>9900002.3051999994</v>
      </c>
      <c r="J1061" t="s">
        <v>241</v>
      </c>
      <c r="K1061">
        <v>10890.002535719999</v>
      </c>
    </row>
    <row r="1062" spans="1:11" x14ac:dyDescent="0.2">
      <c r="A1062" t="s">
        <v>184</v>
      </c>
      <c r="B1062" t="s">
        <v>198</v>
      </c>
      <c r="C1062" t="s">
        <v>214</v>
      </c>
      <c r="D1062" t="s">
        <v>187</v>
      </c>
      <c r="E1062">
        <v>107514</v>
      </c>
      <c r="F1062">
        <v>26.043199999999999</v>
      </c>
      <c r="G1062">
        <v>44953</v>
      </c>
      <c r="H1062">
        <v>44927</v>
      </c>
      <c r="I1062">
        <v>2800008.6047999999</v>
      </c>
      <c r="J1062" t="s">
        <v>215</v>
      </c>
      <c r="K1062">
        <v>3080.0094652799999</v>
      </c>
    </row>
    <row r="1063" spans="1:11" x14ac:dyDescent="0.2">
      <c r="A1063" t="s">
        <v>184</v>
      </c>
      <c r="B1063" t="s">
        <v>198</v>
      </c>
      <c r="C1063" t="s">
        <v>233</v>
      </c>
      <c r="D1063" t="s">
        <v>200</v>
      </c>
      <c r="E1063">
        <v>84064</v>
      </c>
      <c r="F1063">
        <v>84.459699999999998</v>
      </c>
      <c r="G1063">
        <v>44953</v>
      </c>
      <c r="H1063">
        <v>44927</v>
      </c>
      <c r="I1063">
        <v>7100020.2208000002</v>
      </c>
      <c r="J1063" t="s">
        <v>204</v>
      </c>
      <c r="K1063">
        <v>6390.0181987200003</v>
      </c>
    </row>
    <row r="1064" spans="1:11" x14ac:dyDescent="0.2">
      <c r="A1064" t="s">
        <v>184</v>
      </c>
      <c r="B1064" t="s">
        <v>185</v>
      </c>
      <c r="C1064" t="s">
        <v>239</v>
      </c>
      <c r="D1064" t="s">
        <v>190</v>
      </c>
      <c r="E1064">
        <v>397316</v>
      </c>
      <c r="F1064">
        <v>15.353</v>
      </c>
      <c r="G1064">
        <v>44953</v>
      </c>
      <c r="H1064">
        <v>44927</v>
      </c>
      <c r="I1064">
        <v>6099992.5479999995</v>
      </c>
      <c r="J1064" t="s">
        <v>188</v>
      </c>
      <c r="K1064">
        <v>5489.9932932000002</v>
      </c>
    </row>
    <row r="1065" spans="1:11" x14ac:dyDescent="0.2">
      <c r="A1065" t="s">
        <v>184</v>
      </c>
      <c r="B1065" t="s">
        <v>185</v>
      </c>
      <c r="C1065" t="s">
        <v>235</v>
      </c>
      <c r="D1065" t="s">
        <v>190</v>
      </c>
      <c r="E1065">
        <v>629923</v>
      </c>
      <c r="F1065">
        <v>15.716200000000001</v>
      </c>
      <c r="G1065">
        <v>44953</v>
      </c>
      <c r="H1065">
        <v>44927</v>
      </c>
      <c r="I1065">
        <v>9899995.8526000008</v>
      </c>
      <c r="J1065" t="s">
        <v>204</v>
      </c>
      <c r="K1065">
        <v>8909.9962673400023</v>
      </c>
    </row>
    <row r="1066" spans="1:11" x14ac:dyDescent="0.2">
      <c r="A1066" t="s">
        <v>184</v>
      </c>
      <c r="B1066" t="s">
        <v>198</v>
      </c>
      <c r="C1066" t="s">
        <v>199</v>
      </c>
      <c r="D1066" t="s">
        <v>190</v>
      </c>
      <c r="E1066">
        <v>795545</v>
      </c>
      <c r="F1066">
        <v>3.1425000000000001</v>
      </c>
      <c r="G1066">
        <v>44953</v>
      </c>
      <c r="H1066">
        <v>44927</v>
      </c>
      <c r="I1066">
        <v>2500000.1625000001</v>
      </c>
      <c r="J1066" t="s">
        <v>193</v>
      </c>
      <c r="K1066">
        <v>2500.0001625</v>
      </c>
    </row>
    <row r="1067" spans="1:11" x14ac:dyDescent="0.2">
      <c r="A1067" t="s">
        <v>184</v>
      </c>
      <c r="B1067" t="s">
        <v>198</v>
      </c>
      <c r="C1067" t="s">
        <v>232</v>
      </c>
      <c r="D1067" t="s">
        <v>190</v>
      </c>
      <c r="E1067">
        <v>338337</v>
      </c>
      <c r="F1067">
        <v>23.9406</v>
      </c>
      <c r="G1067">
        <v>44953</v>
      </c>
      <c r="H1067">
        <v>44927</v>
      </c>
      <c r="I1067">
        <v>8099990.7822000002</v>
      </c>
      <c r="J1067" t="s">
        <v>204</v>
      </c>
      <c r="K1067">
        <v>7289.9917039800002</v>
      </c>
    </row>
    <row r="1068" spans="1:11" x14ac:dyDescent="0.2">
      <c r="A1068" t="s">
        <v>184</v>
      </c>
      <c r="B1068" t="s">
        <v>185</v>
      </c>
      <c r="C1068" t="s">
        <v>236</v>
      </c>
      <c r="D1068" t="s">
        <v>190</v>
      </c>
      <c r="E1068">
        <v>1103864</v>
      </c>
      <c r="F1068">
        <v>5.9790000000000001</v>
      </c>
      <c r="G1068">
        <v>44954</v>
      </c>
      <c r="H1068">
        <v>44927</v>
      </c>
      <c r="I1068">
        <v>6600002.8559999997</v>
      </c>
      <c r="J1068" t="s">
        <v>215</v>
      </c>
      <c r="K1068">
        <v>7260.0031416000002</v>
      </c>
    </row>
    <row r="1069" spans="1:11" x14ac:dyDescent="0.2">
      <c r="A1069" t="s">
        <v>184</v>
      </c>
      <c r="B1069" t="s">
        <v>185</v>
      </c>
      <c r="C1069" t="s">
        <v>227</v>
      </c>
      <c r="D1069" t="s">
        <v>190</v>
      </c>
      <c r="E1069">
        <v>40179</v>
      </c>
      <c r="F1069">
        <v>161.7774</v>
      </c>
      <c r="G1069">
        <v>44954</v>
      </c>
      <c r="H1069">
        <v>44927</v>
      </c>
      <c r="I1069">
        <v>6500054.1546</v>
      </c>
      <c r="J1069" t="s">
        <v>204</v>
      </c>
      <c r="K1069">
        <v>5850.0487391400002</v>
      </c>
    </row>
    <row r="1070" spans="1:11" x14ac:dyDescent="0.2">
      <c r="A1070" t="s">
        <v>184</v>
      </c>
      <c r="B1070" t="s">
        <v>185</v>
      </c>
      <c r="C1070" t="s">
        <v>114</v>
      </c>
      <c r="D1070" t="s">
        <v>190</v>
      </c>
      <c r="E1070">
        <v>611535</v>
      </c>
      <c r="F1070">
        <v>15.0441</v>
      </c>
      <c r="G1070">
        <v>44954</v>
      </c>
      <c r="H1070">
        <v>44927</v>
      </c>
      <c r="I1070">
        <v>9199993.693500001</v>
      </c>
      <c r="J1070" t="s">
        <v>215</v>
      </c>
      <c r="K1070">
        <v>10119.993062850002</v>
      </c>
    </row>
    <row r="1071" spans="1:11" x14ac:dyDescent="0.2">
      <c r="A1071" t="s">
        <v>184</v>
      </c>
      <c r="B1071" t="s">
        <v>185</v>
      </c>
      <c r="C1071" t="s">
        <v>201</v>
      </c>
      <c r="D1071" t="s">
        <v>190</v>
      </c>
      <c r="E1071">
        <v>24906</v>
      </c>
      <c r="F1071">
        <v>40.150500000000001</v>
      </c>
      <c r="G1071">
        <v>44954</v>
      </c>
      <c r="H1071">
        <v>44927</v>
      </c>
      <c r="I1071">
        <v>999988.353</v>
      </c>
      <c r="J1071" t="s">
        <v>188</v>
      </c>
      <c r="K1071">
        <v>899.98951769999996</v>
      </c>
    </row>
    <row r="1072" spans="1:11" x14ac:dyDescent="0.2">
      <c r="A1072" t="s">
        <v>184</v>
      </c>
      <c r="B1072" t="s">
        <v>198</v>
      </c>
      <c r="C1072" t="s">
        <v>235</v>
      </c>
      <c r="D1072" t="s">
        <v>190</v>
      </c>
      <c r="E1072">
        <v>436727</v>
      </c>
      <c r="F1072">
        <v>15.112399999999999</v>
      </c>
      <c r="G1072">
        <v>44954</v>
      </c>
      <c r="H1072">
        <v>44927</v>
      </c>
      <c r="I1072">
        <v>6599993.1147999996</v>
      </c>
      <c r="J1072" t="s">
        <v>204</v>
      </c>
      <c r="K1072">
        <v>5939.9938033199996</v>
      </c>
    </row>
    <row r="1073" spans="1:11" x14ac:dyDescent="0.2">
      <c r="A1073" t="s">
        <v>184</v>
      </c>
      <c r="B1073" t="s">
        <v>185</v>
      </c>
      <c r="C1073" t="s">
        <v>186</v>
      </c>
      <c r="D1073" t="s">
        <v>190</v>
      </c>
      <c r="E1073">
        <v>253456</v>
      </c>
      <c r="F1073">
        <v>24.067299999999999</v>
      </c>
      <c r="G1073">
        <v>44954</v>
      </c>
      <c r="H1073">
        <v>44927</v>
      </c>
      <c r="I1073">
        <v>6100001.5888</v>
      </c>
      <c r="J1073" t="s">
        <v>188</v>
      </c>
      <c r="K1073">
        <v>5490.0014299200002</v>
      </c>
    </row>
    <row r="1074" spans="1:11" x14ac:dyDescent="0.2">
      <c r="A1074" t="s">
        <v>184</v>
      </c>
      <c r="B1074" t="s">
        <v>185</v>
      </c>
      <c r="C1074" t="s">
        <v>218</v>
      </c>
      <c r="D1074" t="s">
        <v>187</v>
      </c>
      <c r="E1074">
        <v>129763</v>
      </c>
      <c r="F1074">
        <v>63.191899999999997</v>
      </c>
      <c r="G1074">
        <v>44955</v>
      </c>
      <c r="H1074">
        <v>44927</v>
      </c>
      <c r="I1074">
        <v>8199970.5196999991</v>
      </c>
      <c r="J1074" t="s">
        <v>204</v>
      </c>
      <c r="K1074">
        <v>7379.9734677299994</v>
      </c>
    </row>
    <row r="1075" spans="1:11" x14ac:dyDescent="0.2">
      <c r="A1075" t="s">
        <v>184</v>
      </c>
      <c r="B1075" t="s">
        <v>198</v>
      </c>
      <c r="C1075" t="s">
        <v>229</v>
      </c>
      <c r="D1075" t="s">
        <v>190</v>
      </c>
      <c r="E1075">
        <v>63493</v>
      </c>
      <c r="F1075">
        <v>96.073099999999997</v>
      </c>
      <c r="G1075">
        <v>44955</v>
      </c>
      <c r="H1075">
        <v>44927</v>
      </c>
      <c r="I1075">
        <v>6099969.3382999999</v>
      </c>
      <c r="J1075" t="s">
        <v>188</v>
      </c>
      <c r="K1075">
        <v>5489.9724044699997</v>
      </c>
    </row>
    <row r="1076" spans="1:11" x14ac:dyDescent="0.2">
      <c r="A1076" t="s">
        <v>184</v>
      </c>
      <c r="B1076" t="s">
        <v>198</v>
      </c>
      <c r="C1076" t="s">
        <v>246</v>
      </c>
      <c r="D1076" t="s">
        <v>190</v>
      </c>
      <c r="E1076">
        <v>24269</v>
      </c>
      <c r="F1076">
        <v>123.61199999999999</v>
      </c>
      <c r="G1076">
        <v>44955</v>
      </c>
      <c r="H1076">
        <v>44927</v>
      </c>
      <c r="I1076">
        <v>2999939.628</v>
      </c>
      <c r="J1076" t="s">
        <v>204</v>
      </c>
      <c r="K1076">
        <v>2699.9456651999999</v>
      </c>
    </row>
    <row r="1077" spans="1:11" x14ac:dyDescent="0.2">
      <c r="A1077" t="s">
        <v>184</v>
      </c>
      <c r="B1077" t="s">
        <v>185</v>
      </c>
      <c r="C1077" t="s">
        <v>186</v>
      </c>
      <c r="D1077" t="s">
        <v>187</v>
      </c>
      <c r="E1077">
        <v>405036</v>
      </c>
      <c r="F1077">
        <v>23.454699999999999</v>
      </c>
      <c r="G1077">
        <v>44956</v>
      </c>
      <c r="H1077">
        <v>44927</v>
      </c>
      <c r="I1077">
        <v>9499997.8691999987</v>
      </c>
      <c r="J1077" t="s">
        <v>188</v>
      </c>
      <c r="K1077">
        <v>8549.9980822799989</v>
      </c>
    </row>
    <row r="1078" spans="1:11" x14ac:dyDescent="0.2">
      <c r="A1078" t="s">
        <v>184</v>
      </c>
      <c r="B1078" t="s">
        <v>185</v>
      </c>
      <c r="C1078" t="s">
        <v>227</v>
      </c>
      <c r="D1078" t="s">
        <v>190</v>
      </c>
      <c r="E1078">
        <v>18597</v>
      </c>
      <c r="F1078">
        <v>161.31370000000001</v>
      </c>
      <c r="G1078">
        <v>44956</v>
      </c>
      <c r="H1078">
        <v>44927</v>
      </c>
      <c r="I1078">
        <v>2999950.8789000004</v>
      </c>
      <c r="J1078" t="s">
        <v>204</v>
      </c>
      <c r="K1078">
        <v>2699.9557910100002</v>
      </c>
    </row>
    <row r="1079" spans="1:11" x14ac:dyDescent="0.2">
      <c r="A1079" t="s">
        <v>184</v>
      </c>
      <c r="B1079" t="s">
        <v>185</v>
      </c>
      <c r="C1079" t="s">
        <v>224</v>
      </c>
      <c r="D1079" t="s">
        <v>187</v>
      </c>
      <c r="E1079">
        <v>4490</v>
      </c>
      <c r="F1079">
        <v>200.4513</v>
      </c>
      <c r="G1079">
        <v>44956</v>
      </c>
      <c r="H1079">
        <v>44927</v>
      </c>
      <c r="I1079">
        <v>900026.33700000006</v>
      </c>
      <c r="J1079" t="s">
        <v>204</v>
      </c>
      <c r="K1079">
        <v>810.02370330000008</v>
      </c>
    </row>
    <row r="1080" spans="1:11" x14ac:dyDescent="0.2">
      <c r="A1080" t="s">
        <v>184</v>
      </c>
      <c r="B1080" t="s">
        <v>185</v>
      </c>
      <c r="C1080" t="s">
        <v>191</v>
      </c>
      <c r="D1080" t="s">
        <v>200</v>
      </c>
      <c r="E1080">
        <v>1530707</v>
      </c>
      <c r="F1080">
        <v>6.4676</v>
      </c>
      <c r="G1080">
        <v>44956</v>
      </c>
      <c r="H1080">
        <v>44927</v>
      </c>
      <c r="I1080">
        <v>9900000.5932</v>
      </c>
      <c r="J1080" t="s">
        <v>193</v>
      </c>
      <c r="K1080">
        <v>9900.0005932000004</v>
      </c>
    </row>
    <row r="1081" spans="1:11" x14ac:dyDescent="0.2">
      <c r="A1081" t="s">
        <v>184</v>
      </c>
      <c r="B1081" t="s">
        <v>198</v>
      </c>
      <c r="C1081" t="s">
        <v>239</v>
      </c>
      <c r="D1081" t="s">
        <v>200</v>
      </c>
      <c r="E1081">
        <v>305923</v>
      </c>
      <c r="F1081">
        <v>16.344000000000001</v>
      </c>
      <c r="G1081">
        <v>44956</v>
      </c>
      <c r="H1081">
        <v>44927</v>
      </c>
      <c r="I1081">
        <v>5000005.5120000001</v>
      </c>
      <c r="J1081" t="s">
        <v>188</v>
      </c>
      <c r="K1081">
        <v>4500.0049608000008</v>
      </c>
    </row>
    <row r="1082" spans="1:11" x14ac:dyDescent="0.2">
      <c r="A1082" t="s">
        <v>184</v>
      </c>
      <c r="B1082" t="s">
        <v>198</v>
      </c>
      <c r="C1082" t="s">
        <v>206</v>
      </c>
      <c r="D1082" t="s">
        <v>200</v>
      </c>
      <c r="E1082">
        <v>56186</v>
      </c>
      <c r="F1082">
        <v>103.2278</v>
      </c>
      <c r="G1082">
        <v>44959</v>
      </c>
      <c r="H1082">
        <v>44958</v>
      </c>
      <c r="I1082">
        <v>5799957.1708000004</v>
      </c>
      <c r="J1082" t="s">
        <v>207</v>
      </c>
      <c r="K1082">
        <v>5219.9614537200005</v>
      </c>
    </row>
    <row r="1083" spans="1:11" x14ac:dyDescent="0.2">
      <c r="A1083" t="s">
        <v>184</v>
      </c>
      <c r="B1083" t="s">
        <v>185</v>
      </c>
      <c r="C1083" t="s">
        <v>214</v>
      </c>
      <c r="D1083" t="s">
        <v>187</v>
      </c>
      <c r="E1083">
        <v>73942</v>
      </c>
      <c r="F1083">
        <v>29.7532</v>
      </c>
      <c r="G1083">
        <v>44959</v>
      </c>
      <c r="H1083">
        <v>44958</v>
      </c>
      <c r="I1083">
        <v>2200011.1143999998</v>
      </c>
      <c r="J1083" t="s">
        <v>215</v>
      </c>
      <c r="K1083">
        <v>2420.0122258399997</v>
      </c>
    </row>
    <row r="1084" spans="1:11" x14ac:dyDescent="0.2">
      <c r="A1084" t="s">
        <v>184</v>
      </c>
      <c r="B1084" t="s">
        <v>198</v>
      </c>
      <c r="C1084" t="s">
        <v>195</v>
      </c>
      <c r="D1084" t="s">
        <v>187</v>
      </c>
      <c r="E1084">
        <v>74741</v>
      </c>
      <c r="F1084">
        <v>119.078</v>
      </c>
      <c r="G1084">
        <v>44959</v>
      </c>
      <c r="H1084">
        <v>44958</v>
      </c>
      <c r="I1084">
        <v>8900008.7980000004</v>
      </c>
      <c r="J1084" t="s">
        <v>196</v>
      </c>
      <c r="K1084">
        <v>9790.0096778000006</v>
      </c>
    </row>
    <row r="1085" spans="1:11" x14ac:dyDescent="0.2">
      <c r="A1085" t="s">
        <v>184</v>
      </c>
      <c r="B1085" t="s">
        <v>198</v>
      </c>
      <c r="C1085" t="s">
        <v>216</v>
      </c>
      <c r="D1085" t="s">
        <v>190</v>
      </c>
      <c r="E1085">
        <v>194716</v>
      </c>
      <c r="F1085">
        <v>15.9206</v>
      </c>
      <c r="G1085">
        <v>44959</v>
      </c>
      <c r="H1085">
        <v>44958</v>
      </c>
      <c r="I1085">
        <v>3099995.5496</v>
      </c>
      <c r="J1085" t="s">
        <v>215</v>
      </c>
      <c r="K1085">
        <v>3409.9951045600001</v>
      </c>
    </row>
    <row r="1086" spans="1:11" x14ac:dyDescent="0.2">
      <c r="A1086" t="s">
        <v>184</v>
      </c>
      <c r="B1086" t="s">
        <v>198</v>
      </c>
      <c r="C1086" t="s">
        <v>239</v>
      </c>
      <c r="D1086" t="s">
        <v>192</v>
      </c>
      <c r="E1086">
        <v>296223</v>
      </c>
      <c r="F1086">
        <v>15.866400000000001</v>
      </c>
      <c r="G1086">
        <v>44959</v>
      </c>
      <c r="H1086">
        <v>44958</v>
      </c>
      <c r="I1086">
        <v>4699992.6072000004</v>
      </c>
      <c r="J1086" t="s">
        <v>188</v>
      </c>
      <c r="K1086">
        <v>4229.9933464800006</v>
      </c>
    </row>
    <row r="1087" spans="1:11" x14ac:dyDescent="0.2">
      <c r="A1087" t="s">
        <v>184</v>
      </c>
      <c r="B1087" t="s">
        <v>198</v>
      </c>
      <c r="C1087" t="s">
        <v>223</v>
      </c>
      <c r="D1087" t="s">
        <v>200</v>
      </c>
      <c r="E1087">
        <v>88012</v>
      </c>
      <c r="F1087">
        <v>79.534599999999998</v>
      </c>
      <c r="G1087">
        <v>44959</v>
      </c>
      <c r="H1087">
        <v>44958</v>
      </c>
      <c r="I1087">
        <v>6999999.2151999995</v>
      </c>
      <c r="J1087" t="s">
        <v>204</v>
      </c>
      <c r="K1087">
        <v>6299.9992936799999</v>
      </c>
    </row>
    <row r="1088" spans="1:11" x14ac:dyDescent="0.2">
      <c r="A1088" t="s">
        <v>184</v>
      </c>
      <c r="B1088" t="s">
        <v>198</v>
      </c>
      <c r="C1088" t="s">
        <v>216</v>
      </c>
      <c r="D1088" t="s">
        <v>192</v>
      </c>
      <c r="E1088">
        <v>40243</v>
      </c>
      <c r="F1088">
        <v>17.394200000000001</v>
      </c>
      <c r="G1088">
        <v>44959</v>
      </c>
      <c r="H1088">
        <v>44958</v>
      </c>
      <c r="I1088">
        <v>699994.79060000007</v>
      </c>
      <c r="J1088" t="s">
        <v>215</v>
      </c>
      <c r="K1088">
        <v>769.9942696600001</v>
      </c>
    </row>
    <row r="1089" spans="1:11" x14ac:dyDescent="0.2">
      <c r="A1089" t="s">
        <v>184</v>
      </c>
      <c r="B1089" t="s">
        <v>198</v>
      </c>
      <c r="C1089" t="s">
        <v>203</v>
      </c>
      <c r="D1089" t="s">
        <v>192</v>
      </c>
      <c r="E1089">
        <v>80108</v>
      </c>
      <c r="F1089">
        <v>103.6097</v>
      </c>
      <c r="G1089">
        <v>44959</v>
      </c>
      <c r="H1089">
        <v>44958</v>
      </c>
      <c r="I1089">
        <v>8299965.8476</v>
      </c>
      <c r="J1089" t="s">
        <v>204</v>
      </c>
      <c r="K1089">
        <v>7469.9692628399998</v>
      </c>
    </row>
    <row r="1090" spans="1:11" x14ac:dyDescent="0.2">
      <c r="A1090" t="s">
        <v>184</v>
      </c>
      <c r="B1090" t="s">
        <v>185</v>
      </c>
      <c r="C1090" t="s">
        <v>246</v>
      </c>
      <c r="D1090" t="s">
        <v>190</v>
      </c>
      <c r="E1090">
        <v>16350</v>
      </c>
      <c r="F1090">
        <v>140.6729</v>
      </c>
      <c r="G1090">
        <v>44959</v>
      </c>
      <c r="H1090">
        <v>44958</v>
      </c>
      <c r="I1090">
        <v>2300001.915</v>
      </c>
      <c r="J1090" t="s">
        <v>204</v>
      </c>
      <c r="K1090">
        <v>2070.0017235</v>
      </c>
    </row>
    <row r="1091" spans="1:11" x14ac:dyDescent="0.2">
      <c r="A1091" t="s">
        <v>184</v>
      </c>
      <c r="B1091" t="s">
        <v>198</v>
      </c>
      <c r="C1091" t="s">
        <v>189</v>
      </c>
      <c r="D1091" t="s">
        <v>192</v>
      </c>
      <c r="E1091">
        <v>255936</v>
      </c>
      <c r="F1091">
        <v>27.3506</v>
      </c>
      <c r="G1091">
        <v>44959</v>
      </c>
      <c r="H1091">
        <v>44958</v>
      </c>
      <c r="I1091">
        <v>7000003.1616000002</v>
      </c>
      <c r="J1091" t="s">
        <v>188</v>
      </c>
      <c r="K1091">
        <v>6300.0028454400008</v>
      </c>
    </row>
    <row r="1092" spans="1:11" x14ac:dyDescent="0.2">
      <c r="A1092" t="s">
        <v>184</v>
      </c>
      <c r="B1092" t="s">
        <v>185</v>
      </c>
      <c r="C1092" t="s">
        <v>219</v>
      </c>
      <c r="D1092" t="s">
        <v>200</v>
      </c>
      <c r="E1092">
        <v>115993</v>
      </c>
      <c r="F1092">
        <v>50.0032</v>
      </c>
      <c r="G1092">
        <v>44959</v>
      </c>
      <c r="H1092">
        <v>44958</v>
      </c>
      <c r="I1092">
        <v>5800021.1776000001</v>
      </c>
      <c r="J1092" t="s">
        <v>188</v>
      </c>
      <c r="K1092">
        <v>5220.0190598399995</v>
      </c>
    </row>
    <row r="1093" spans="1:11" x14ac:dyDescent="0.2">
      <c r="A1093" t="s">
        <v>184</v>
      </c>
      <c r="B1093" t="s">
        <v>198</v>
      </c>
      <c r="C1093" t="s">
        <v>194</v>
      </c>
      <c r="D1093" t="s">
        <v>200</v>
      </c>
      <c r="E1093">
        <v>173289</v>
      </c>
      <c r="F1093">
        <v>52.513399999999997</v>
      </c>
      <c r="G1093">
        <v>44960</v>
      </c>
      <c r="H1093">
        <v>44958</v>
      </c>
      <c r="I1093">
        <v>9099994.5725999996</v>
      </c>
      <c r="J1093" t="s">
        <v>188</v>
      </c>
      <c r="K1093">
        <v>8189.9951153400007</v>
      </c>
    </row>
    <row r="1094" spans="1:11" x14ac:dyDescent="0.2">
      <c r="A1094" t="s">
        <v>184</v>
      </c>
      <c r="B1094" t="s">
        <v>198</v>
      </c>
      <c r="C1094" t="s">
        <v>220</v>
      </c>
      <c r="D1094" t="s">
        <v>190</v>
      </c>
      <c r="E1094">
        <v>37747</v>
      </c>
      <c r="F1094">
        <v>166.89940000000001</v>
      </c>
      <c r="G1094">
        <v>44960</v>
      </c>
      <c r="H1094">
        <v>44958</v>
      </c>
      <c r="I1094">
        <v>6299951.6518000001</v>
      </c>
      <c r="J1094" t="s">
        <v>188</v>
      </c>
      <c r="K1094">
        <v>5669.9564866199999</v>
      </c>
    </row>
    <row r="1095" spans="1:11" x14ac:dyDescent="0.2">
      <c r="A1095" t="s">
        <v>184</v>
      </c>
      <c r="B1095" t="s">
        <v>185</v>
      </c>
      <c r="C1095" t="s">
        <v>223</v>
      </c>
      <c r="D1095" t="s">
        <v>190</v>
      </c>
      <c r="E1095">
        <v>15003</v>
      </c>
      <c r="F1095">
        <v>93.315700000000007</v>
      </c>
      <c r="G1095">
        <v>44960</v>
      </c>
      <c r="H1095">
        <v>44958</v>
      </c>
      <c r="I1095">
        <v>1400015.4471</v>
      </c>
      <c r="J1095" t="s">
        <v>204</v>
      </c>
      <c r="K1095">
        <v>1260.0139023900001</v>
      </c>
    </row>
    <row r="1096" spans="1:11" x14ac:dyDescent="0.2">
      <c r="A1096" t="s">
        <v>184</v>
      </c>
      <c r="B1096" t="s">
        <v>198</v>
      </c>
      <c r="C1096" t="s">
        <v>228</v>
      </c>
      <c r="D1096" t="s">
        <v>190</v>
      </c>
      <c r="E1096">
        <v>276872</v>
      </c>
      <c r="F1096">
        <v>29.255400000000002</v>
      </c>
      <c r="G1096">
        <v>44960</v>
      </c>
      <c r="H1096">
        <v>44958</v>
      </c>
      <c r="I1096">
        <v>8100001.1088000005</v>
      </c>
      <c r="J1096" t="s">
        <v>204</v>
      </c>
      <c r="K1096">
        <v>7290.0009979200013</v>
      </c>
    </row>
    <row r="1097" spans="1:11" x14ac:dyDescent="0.2">
      <c r="A1097" t="s">
        <v>184</v>
      </c>
      <c r="B1097" t="s">
        <v>198</v>
      </c>
      <c r="C1097" t="s">
        <v>227</v>
      </c>
      <c r="D1097" t="s">
        <v>192</v>
      </c>
      <c r="E1097">
        <v>36978</v>
      </c>
      <c r="F1097">
        <v>151.4401</v>
      </c>
      <c r="G1097">
        <v>44961</v>
      </c>
      <c r="H1097">
        <v>44958</v>
      </c>
      <c r="I1097">
        <v>5599952.0178000005</v>
      </c>
      <c r="J1097" t="s">
        <v>204</v>
      </c>
      <c r="K1097">
        <v>5039.9568160200006</v>
      </c>
    </row>
    <row r="1098" spans="1:11" x14ac:dyDescent="0.2">
      <c r="A1098" t="s">
        <v>184</v>
      </c>
      <c r="B1098" t="s">
        <v>198</v>
      </c>
      <c r="C1098" t="s">
        <v>214</v>
      </c>
      <c r="D1098" t="s">
        <v>190</v>
      </c>
      <c r="E1098">
        <v>261261</v>
      </c>
      <c r="F1098">
        <v>26.793099999999999</v>
      </c>
      <c r="G1098">
        <v>44961</v>
      </c>
      <c r="H1098">
        <v>44958</v>
      </c>
      <c r="I1098">
        <v>6999992.0990999993</v>
      </c>
      <c r="J1098" t="s">
        <v>215</v>
      </c>
      <c r="K1098">
        <v>7699.991309009999</v>
      </c>
    </row>
    <row r="1099" spans="1:11" x14ac:dyDescent="0.2">
      <c r="A1099" t="s">
        <v>184</v>
      </c>
      <c r="B1099" t="s">
        <v>185</v>
      </c>
      <c r="C1099" t="s">
        <v>209</v>
      </c>
      <c r="D1099" t="s">
        <v>212</v>
      </c>
      <c r="E1099">
        <v>294712</v>
      </c>
      <c r="F1099">
        <v>19.680199999999999</v>
      </c>
      <c r="G1099">
        <v>44961</v>
      </c>
      <c r="H1099">
        <v>44958</v>
      </c>
      <c r="I1099">
        <v>5799991.1024000002</v>
      </c>
      <c r="J1099" t="s">
        <v>188</v>
      </c>
      <c r="K1099">
        <v>5219.9919921600003</v>
      </c>
    </row>
    <row r="1100" spans="1:11" x14ac:dyDescent="0.2">
      <c r="A1100" t="s">
        <v>184</v>
      </c>
      <c r="B1100" t="s">
        <v>198</v>
      </c>
      <c r="C1100" t="s">
        <v>112</v>
      </c>
      <c r="D1100" t="s">
        <v>190</v>
      </c>
      <c r="E1100">
        <v>56872</v>
      </c>
      <c r="F1100">
        <v>38.683199999999999</v>
      </c>
      <c r="G1100">
        <v>44961</v>
      </c>
      <c r="H1100">
        <v>44958</v>
      </c>
      <c r="I1100">
        <v>2199990.9504</v>
      </c>
      <c r="J1100" t="s">
        <v>188</v>
      </c>
      <c r="K1100">
        <v>1979.9918553599998</v>
      </c>
    </row>
    <row r="1101" spans="1:11" x14ac:dyDescent="0.2">
      <c r="A1101" t="s">
        <v>184</v>
      </c>
      <c r="B1101" t="s">
        <v>185</v>
      </c>
      <c r="C1101" t="s">
        <v>243</v>
      </c>
      <c r="D1101" t="s">
        <v>190</v>
      </c>
      <c r="E1101">
        <v>559818</v>
      </c>
      <c r="F1101">
        <v>6.0734000000000004</v>
      </c>
      <c r="G1101">
        <v>44961</v>
      </c>
      <c r="H1101">
        <v>44958</v>
      </c>
      <c r="I1101">
        <v>3399998.6412000004</v>
      </c>
      <c r="J1101" t="s">
        <v>215</v>
      </c>
      <c r="K1101">
        <v>3739.9985053200007</v>
      </c>
    </row>
    <row r="1102" spans="1:11" x14ac:dyDescent="0.2">
      <c r="A1102" t="s">
        <v>184</v>
      </c>
      <c r="B1102" t="s">
        <v>185</v>
      </c>
      <c r="C1102" t="s">
        <v>195</v>
      </c>
      <c r="D1102" t="s">
        <v>192</v>
      </c>
      <c r="E1102">
        <v>62530</v>
      </c>
      <c r="F1102">
        <v>115.14400000000001</v>
      </c>
      <c r="G1102">
        <v>44961</v>
      </c>
      <c r="H1102">
        <v>44958</v>
      </c>
      <c r="I1102">
        <v>7199954.3200000003</v>
      </c>
      <c r="J1102" t="s">
        <v>196</v>
      </c>
      <c r="K1102">
        <v>7919.9497520000014</v>
      </c>
    </row>
    <row r="1103" spans="1:11" x14ac:dyDescent="0.2">
      <c r="A1103" t="s">
        <v>184</v>
      </c>
      <c r="B1103" t="s">
        <v>198</v>
      </c>
      <c r="C1103" t="s">
        <v>231</v>
      </c>
      <c r="D1103" t="s">
        <v>190</v>
      </c>
      <c r="E1103">
        <v>90653</v>
      </c>
      <c r="F1103">
        <v>19.856000000000002</v>
      </c>
      <c r="G1103">
        <v>44961</v>
      </c>
      <c r="H1103">
        <v>44958</v>
      </c>
      <c r="I1103">
        <v>1800005.9680000001</v>
      </c>
      <c r="J1103" t="s">
        <v>188</v>
      </c>
      <c r="K1103">
        <v>1620.0053712000001</v>
      </c>
    </row>
    <row r="1104" spans="1:11" x14ac:dyDescent="0.2">
      <c r="A1104" t="s">
        <v>184</v>
      </c>
      <c r="B1104" t="s">
        <v>185</v>
      </c>
      <c r="C1104" t="s">
        <v>238</v>
      </c>
      <c r="D1104" t="s">
        <v>200</v>
      </c>
      <c r="E1104">
        <v>22553</v>
      </c>
      <c r="F1104">
        <v>226.13140000000001</v>
      </c>
      <c r="G1104">
        <v>44961</v>
      </c>
      <c r="H1104">
        <v>44958</v>
      </c>
      <c r="I1104">
        <v>5099941.4642000003</v>
      </c>
      <c r="J1104" t="s">
        <v>204</v>
      </c>
      <c r="K1104">
        <v>4589.94731778</v>
      </c>
    </row>
    <row r="1105" spans="1:11" x14ac:dyDescent="0.2">
      <c r="A1105" t="s">
        <v>184</v>
      </c>
      <c r="B1105" t="s">
        <v>185</v>
      </c>
      <c r="C1105" t="s">
        <v>203</v>
      </c>
      <c r="D1105" t="s">
        <v>190</v>
      </c>
      <c r="E1105">
        <v>20982</v>
      </c>
      <c r="F1105">
        <v>104.8527</v>
      </c>
      <c r="G1105">
        <v>44962</v>
      </c>
      <c r="H1105">
        <v>44958</v>
      </c>
      <c r="I1105">
        <v>2200019.3514</v>
      </c>
      <c r="J1105" t="s">
        <v>204</v>
      </c>
      <c r="K1105">
        <v>1980.0174162600001</v>
      </c>
    </row>
    <row r="1106" spans="1:11" x14ac:dyDescent="0.2">
      <c r="A1106" t="s">
        <v>184</v>
      </c>
      <c r="B1106" t="s">
        <v>185</v>
      </c>
      <c r="C1106" t="s">
        <v>236</v>
      </c>
      <c r="D1106" t="s">
        <v>190</v>
      </c>
      <c r="E1106">
        <v>1311339</v>
      </c>
      <c r="F1106">
        <v>6.7107000000000001</v>
      </c>
      <c r="G1106">
        <v>44962</v>
      </c>
      <c r="H1106">
        <v>44958</v>
      </c>
      <c r="I1106">
        <v>8800002.6272999998</v>
      </c>
      <c r="J1106" t="s">
        <v>215</v>
      </c>
      <c r="K1106">
        <v>9680.0028900300003</v>
      </c>
    </row>
    <row r="1107" spans="1:11" x14ac:dyDescent="0.2">
      <c r="A1107" t="s">
        <v>184</v>
      </c>
      <c r="B1107" t="s">
        <v>198</v>
      </c>
      <c r="C1107" t="s">
        <v>199</v>
      </c>
      <c r="D1107" t="s">
        <v>190</v>
      </c>
      <c r="E1107">
        <v>385600</v>
      </c>
      <c r="F1107">
        <v>2.8527</v>
      </c>
      <c r="G1107">
        <v>44962</v>
      </c>
      <c r="H1107">
        <v>44958</v>
      </c>
      <c r="I1107">
        <v>1100001.1200000001</v>
      </c>
      <c r="J1107" t="s">
        <v>193</v>
      </c>
      <c r="K1107">
        <v>1100.0011200000001</v>
      </c>
    </row>
    <row r="1108" spans="1:11" x14ac:dyDescent="0.2">
      <c r="A1108" t="s">
        <v>184</v>
      </c>
      <c r="B1108" t="s">
        <v>198</v>
      </c>
      <c r="C1108" t="s">
        <v>233</v>
      </c>
      <c r="D1108" t="s">
        <v>190</v>
      </c>
      <c r="E1108">
        <v>45413</v>
      </c>
      <c r="F1108">
        <v>90.281800000000004</v>
      </c>
      <c r="G1108">
        <v>44962</v>
      </c>
      <c r="H1108">
        <v>44958</v>
      </c>
      <c r="I1108">
        <v>4099967.3834000002</v>
      </c>
      <c r="J1108" t="s">
        <v>204</v>
      </c>
      <c r="K1108">
        <v>3689.9706450600002</v>
      </c>
    </row>
    <row r="1109" spans="1:11" x14ac:dyDescent="0.2">
      <c r="A1109" t="s">
        <v>184</v>
      </c>
      <c r="B1109" t="s">
        <v>185</v>
      </c>
      <c r="C1109" t="s">
        <v>210</v>
      </c>
      <c r="D1109" t="s">
        <v>192</v>
      </c>
      <c r="E1109">
        <v>92488</v>
      </c>
      <c r="F1109">
        <v>29.192900000000002</v>
      </c>
      <c r="G1109">
        <v>44962</v>
      </c>
      <c r="H1109">
        <v>44958</v>
      </c>
      <c r="I1109">
        <v>2699992.9352000002</v>
      </c>
      <c r="J1109" t="s">
        <v>204</v>
      </c>
      <c r="K1109">
        <v>2429.9936416800001</v>
      </c>
    </row>
    <row r="1110" spans="1:11" x14ac:dyDescent="0.2">
      <c r="A1110" t="s">
        <v>184</v>
      </c>
      <c r="B1110" t="s">
        <v>185</v>
      </c>
      <c r="C1110" t="s">
        <v>227</v>
      </c>
      <c r="D1110" t="s">
        <v>187</v>
      </c>
      <c r="E1110">
        <v>54601</v>
      </c>
      <c r="F1110">
        <v>155.6738</v>
      </c>
      <c r="G1110">
        <v>44963</v>
      </c>
      <c r="H1110">
        <v>44958</v>
      </c>
      <c r="I1110">
        <v>8499945.1537999995</v>
      </c>
      <c r="J1110" t="s">
        <v>204</v>
      </c>
      <c r="K1110">
        <v>7649.9506384199994</v>
      </c>
    </row>
    <row r="1111" spans="1:11" x14ac:dyDescent="0.2">
      <c r="A1111" t="s">
        <v>184</v>
      </c>
      <c r="B1111" t="s">
        <v>198</v>
      </c>
      <c r="C1111" t="s">
        <v>236</v>
      </c>
      <c r="D1111" t="s">
        <v>190</v>
      </c>
      <c r="E1111">
        <v>1202583</v>
      </c>
      <c r="F1111">
        <v>6.7355</v>
      </c>
      <c r="G1111">
        <v>44966</v>
      </c>
      <c r="H1111">
        <v>44958</v>
      </c>
      <c r="I1111">
        <v>8099997.7965000002</v>
      </c>
      <c r="J1111" t="s">
        <v>215</v>
      </c>
      <c r="K1111">
        <v>8909.9975761500009</v>
      </c>
    </row>
    <row r="1112" spans="1:11" x14ac:dyDescent="0.2">
      <c r="A1112" t="s">
        <v>184</v>
      </c>
      <c r="B1112" t="s">
        <v>198</v>
      </c>
      <c r="C1112" t="s">
        <v>244</v>
      </c>
      <c r="D1112" t="s">
        <v>187</v>
      </c>
      <c r="E1112">
        <v>225558</v>
      </c>
      <c r="F1112">
        <v>27.487400000000001</v>
      </c>
      <c r="G1112">
        <v>44966</v>
      </c>
      <c r="H1112">
        <v>44958</v>
      </c>
      <c r="I1112">
        <v>6200002.9692000002</v>
      </c>
      <c r="J1112" t="s">
        <v>207</v>
      </c>
      <c r="K1112">
        <v>5580.0026722800003</v>
      </c>
    </row>
    <row r="1113" spans="1:11" x14ac:dyDescent="0.2">
      <c r="A1113" t="s">
        <v>184</v>
      </c>
      <c r="B1113" t="s">
        <v>198</v>
      </c>
      <c r="C1113" t="s">
        <v>197</v>
      </c>
      <c r="D1113" t="s">
        <v>192</v>
      </c>
      <c r="E1113">
        <v>4532</v>
      </c>
      <c r="F1113">
        <v>154.46199999999999</v>
      </c>
      <c r="G1113">
        <v>44966</v>
      </c>
      <c r="H1113">
        <v>44958</v>
      </c>
      <c r="I1113">
        <v>700021.78399999999</v>
      </c>
      <c r="J1113" t="s">
        <v>188</v>
      </c>
      <c r="K1113">
        <v>630.01960559999998</v>
      </c>
    </row>
    <row r="1114" spans="1:11" x14ac:dyDescent="0.2">
      <c r="A1114" t="s">
        <v>184</v>
      </c>
      <c r="B1114" t="s">
        <v>185</v>
      </c>
      <c r="C1114" t="s">
        <v>228</v>
      </c>
      <c r="D1114" t="s">
        <v>187</v>
      </c>
      <c r="E1114">
        <v>249639</v>
      </c>
      <c r="F1114">
        <v>28.8416</v>
      </c>
      <c r="G1114">
        <v>44966</v>
      </c>
      <c r="H1114">
        <v>44958</v>
      </c>
      <c r="I1114">
        <v>7199988.1824000003</v>
      </c>
      <c r="J1114" t="s">
        <v>204</v>
      </c>
      <c r="K1114">
        <v>6479.9893641600011</v>
      </c>
    </row>
    <row r="1115" spans="1:11" x14ac:dyDescent="0.2">
      <c r="A1115" t="s">
        <v>184</v>
      </c>
      <c r="B1115" t="s">
        <v>185</v>
      </c>
      <c r="C1115" t="s">
        <v>236</v>
      </c>
      <c r="D1115" t="s">
        <v>187</v>
      </c>
      <c r="E1115">
        <v>884135</v>
      </c>
      <c r="F1115">
        <v>7.0125000000000002</v>
      </c>
      <c r="G1115">
        <v>44966</v>
      </c>
      <c r="H1115">
        <v>44958</v>
      </c>
      <c r="I1115">
        <v>6199996.6875</v>
      </c>
      <c r="J1115" t="s">
        <v>215</v>
      </c>
      <c r="K1115">
        <v>6819.9963562500006</v>
      </c>
    </row>
    <row r="1116" spans="1:11" x14ac:dyDescent="0.2">
      <c r="A1116" t="s">
        <v>184</v>
      </c>
      <c r="B1116" t="s">
        <v>185</v>
      </c>
      <c r="C1116" t="s">
        <v>206</v>
      </c>
      <c r="D1116" t="s">
        <v>187</v>
      </c>
      <c r="E1116">
        <v>92513</v>
      </c>
      <c r="F1116">
        <v>103.7688</v>
      </c>
      <c r="G1116">
        <v>44966</v>
      </c>
      <c r="H1116">
        <v>44958</v>
      </c>
      <c r="I1116">
        <v>9599962.9944000002</v>
      </c>
      <c r="J1116" t="s">
        <v>207</v>
      </c>
      <c r="K1116">
        <v>8639.9666949599996</v>
      </c>
    </row>
    <row r="1117" spans="1:11" x14ac:dyDescent="0.2">
      <c r="A1117" t="s">
        <v>184</v>
      </c>
      <c r="B1117" t="s">
        <v>198</v>
      </c>
      <c r="C1117" t="s">
        <v>208</v>
      </c>
      <c r="D1117" t="s">
        <v>190</v>
      </c>
      <c r="E1117">
        <v>30771</v>
      </c>
      <c r="F1117">
        <v>58.496699999999997</v>
      </c>
      <c r="G1117">
        <v>44966</v>
      </c>
      <c r="H1117">
        <v>44958</v>
      </c>
      <c r="I1117">
        <v>1800001.9556999998</v>
      </c>
      <c r="J1117" t="s">
        <v>188</v>
      </c>
      <c r="K1117">
        <v>1620.0017601299999</v>
      </c>
    </row>
    <row r="1118" spans="1:11" x14ac:dyDescent="0.2">
      <c r="A1118" t="s">
        <v>184</v>
      </c>
      <c r="B1118" t="s">
        <v>185</v>
      </c>
      <c r="C1118" t="s">
        <v>213</v>
      </c>
      <c r="D1118" t="s">
        <v>200</v>
      </c>
      <c r="E1118">
        <v>107011</v>
      </c>
      <c r="F1118">
        <v>74.758399999999995</v>
      </c>
      <c r="G1118">
        <v>44966</v>
      </c>
      <c r="H1118">
        <v>44958</v>
      </c>
      <c r="I1118">
        <v>7999971.1423999993</v>
      </c>
      <c r="J1118" t="s">
        <v>188</v>
      </c>
      <c r="K1118">
        <v>7199.9740281599998</v>
      </c>
    </row>
    <row r="1119" spans="1:11" x14ac:dyDescent="0.2">
      <c r="A1119" t="s">
        <v>184</v>
      </c>
      <c r="B1119" t="s">
        <v>185</v>
      </c>
      <c r="C1119" t="s">
        <v>226</v>
      </c>
      <c r="D1119" t="s">
        <v>200</v>
      </c>
      <c r="E1119">
        <v>131774</v>
      </c>
      <c r="F1119">
        <v>53.121400000000001</v>
      </c>
      <c r="G1119">
        <v>44966</v>
      </c>
      <c r="H1119">
        <v>44958</v>
      </c>
      <c r="I1119">
        <v>7000019.3635999998</v>
      </c>
      <c r="J1119" t="s">
        <v>188</v>
      </c>
      <c r="K1119">
        <v>6300.01742724</v>
      </c>
    </row>
    <row r="1120" spans="1:11" x14ac:dyDescent="0.2">
      <c r="A1120" t="s">
        <v>184</v>
      </c>
      <c r="B1120" t="s">
        <v>185</v>
      </c>
      <c r="C1120" t="s">
        <v>191</v>
      </c>
      <c r="D1120" t="s">
        <v>190</v>
      </c>
      <c r="E1120">
        <v>863923</v>
      </c>
      <c r="F1120">
        <v>5.4402999999999997</v>
      </c>
      <c r="G1120">
        <v>44966</v>
      </c>
      <c r="H1120">
        <v>44958</v>
      </c>
      <c r="I1120">
        <v>4700000.2968999995</v>
      </c>
      <c r="J1120" t="s">
        <v>193</v>
      </c>
      <c r="K1120">
        <v>4700.0002968999997</v>
      </c>
    </row>
    <row r="1121" spans="1:11" x14ac:dyDescent="0.2">
      <c r="A1121" t="s">
        <v>184</v>
      </c>
      <c r="B1121" t="s">
        <v>185</v>
      </c>
      <c r="C1121" t="s">
        <v>221</v>
      </c>
      <c r="D1121" t="s">
        <v>190</v>
      </c>
      <c r="E1121">
        <v>173679</v>
      </c>
      <c r="F1121">
        <v>42.031500000000001</v>
      </c>
      <c r="G1121">
        <v>44966</v>
      </c>
      <c r="H1121">
        <v>44958</v>
      </c>
      <c r="I1121">
        <v>7299988.8885000004</v>
      </c>
      <c r="J1121" t="s">
        <v>207</v>
      </c>
      <c r="K1121">
        <v>6569.9899996500008</v>
      </c>
    </row>
    <row r="1122" spans="1:11" x14ac:dyDescent="0.2">
      <c r="A1122" t="s">
        <v>184</v>
      </c>
      <c r="B1122" t="s">
        <v>185</v>
      </c>
      <c r="C1122" t="s">
        <v>216</v>
      </c>
      <c r="D1122" t="s">
        <v>200</v>
      </c>
      <c r="E1122">
        <v>159192</v>
      </c>
      <c r="F1122">
        <v>16.960599999999999</v>
      </c>
      <c r="G1122">
        <v>44967</v>
      </c>
      <c r="H1122">
        <v>44958</v>
      </c>
      <c r="I1122">
        <v>2699991.8352000001</v>
      </c>
      <c r="J1122" t="s">
        <v>215</v>
      </c>
      <c r="K1122">
        <v>2969.9910187200003</v>
      </c>
    </row>
    <row r="1123" spans="1:11" x14ac:dyDescent="0.2">
      <c r="A1123" t="s">
        <v>184</v>
      </c>
      <c r="B1123" t="s">
        <v>185</v>
      </c>
      <c r="C1123" t="s">
        <v>216</v>
      </c>
      <c r="D1123" t="s">
        <v>190</v>
      </c>
      <c r="E1123">
        <v>261341</v>
      </c>
      <c r="F1123">
        <v>17.601500000000001</v>
      </c>
      <c r="G1123">
        <v>44968</v>
      </c>
      <c r="H1123">
        <v>44958</v>
      </c>
      <c r="I1123">
        <v>4599993.6115000006</v>
      </c>
      <c r="J1123" t="s">
        <v>215</v>
      </c>
      <c r="K1123">
        <v>5059.9929726500004</v>
      </c>
    </row>
    <row r="1124" spans="1:11" x14ac:dyDescent="0.2">
      <c r="A1124" t="s">
        <v>184</v>
      </c>
      <c r="B1124" t="s">
        <v>185</v>
      </c>
      <c r="C1124" t="s">
        <v>231</v>
      </c>
      <c r="D1124" t="s">
        <v>187</v>
      </c>
      <c r="E1124">
        <v>82885</v>
      </c>
      <c r="F1124">
        <v>21.716799999999999</v>
      </c>
      <c r="G1124">
        <v>44968</v>
      </c>
      <c r="H1124">
        <v>44958</v>
      </c>
      <c r="I1124">
        <v>1799996.9679999999</v>
      </c>
      <c r="J1124" t="s">
        <v>188</v>
      </c>
      <c r="K1124">
        <v>1619.9972712000001</v>
      </c>
    </row>
    <row r="1125" spans="1:11" x14ac:dyDescent="0.2">
      <c r="A1125" t="s">
        <v>184</v>
      </c>
      <c r="B1125" t="s">
        <v>185</v>
      </c>
      <c r="C1125" t="s">
        <v>201</v>
      </c>
      <c r="D1125" t="s">
        <v>192</v>
      </c>
      <c r="E1125">
        <v>75559</v>
      </c>
      <c r="F1125">
        <v>39.703899999999997</v>
      </c>
      <c r="G1125">
        <v>44968</v>
      </c>
      <c r="H1125">
        <v>44958</v>
      </c>
      <c r="I1125">
        <v>2999986.9800999998</v>
      </c>
      <c r="J1125" t="s">
        <v>188</v>
      </c>
      <c r="K1125">
        <v>2699.9882820899998</v>
      </c>
    </row>
    <row r="1126" spans="1:11" x14ac:dyDescent="0.2">
      <c r="A1126" t="s">
        <v>184</v>
      </c>
      <c r="B1126" t="s">
        <v>185</v>
      </c>
      <c r="C1126" t="s">
        <v>244</v>
      </c>
      <c r="D1126" t="s">
        <v>192</v>
      </c>
      <c r="E1126">
        <v>77603</v>
      </c>
      <c r="F1126">
        <v>28.349399999999999</v>
      </c>
      <c r="G1126">
        <v>44968</v>
      </c>
      <c r="H1126">
        <v>44958</v>
      </c>
      <c r="I1126">
        <v>2199998.4882</v>
      </c>
      <c r="J1126" t="s">
        <v>207</v>
      </c>
      <c r="K1126">
        <v>1979.9986393800002</v>
      </c>
    </row>
    <row r="1127" spans="1:11" x14ac:dyDescent="0.2">
      <c r="A1127" t="s">
        <v>184</v>
      </c>
      <c r="B1127" t="s">
        <v>198</v>
      </c>
      <c r="C1127" t="s">
        <v>191</v>
      </c>
      <c r="D1127" t="s">
        <v>190</v>
      </c>
      <c r="E1127">
        <v>563986</v>
      </c>
      <c r="F1127">
        <v>5.6738999999999997</v>
      </c>
      <c r="G1127">
        <v>44969</v>
      </c>
      <c r="H1127">
        <v>44958</v>
      </c>
      <c r="I1127">
        <v>3200000.1653999998</v>
      </c>
      <c r="J1127" t="s">
        <v>193</v>
      </c>
      <c r="K1127">
        <v>3200.0001654000002</v>
      </c>
    </row>
    <row r="1128" spans="1:11" x14ac:dyDescent="0.2">
      <c r="A1128" t="s">
        <v>184</v>
      </c>
      <c r="B1128" t="s">
        <v>198</v>
      </c>
      <c r="C1128" t="s">
        <v>221</v>
      </c>
      <c r="D1128" t="s">
        <v>192</v>
      </c>
      <c r="E1128">
        <v>81967</v>
      </c>
      <c r="F1128">
        <v>39.04</v>
      </c>
      <c r="G1128">
        <v>44969</v>
      </c>
      <c r="H1128">
        <v>44958</v>
      </c>
      <c r="I1128">
        <v>3199991.6799999997</v>
      </c>
      <c r="J1128" t="s">
        <v>207</v>
      </c>
      <c r="K1128">
        <v>2879.9925119999998</v>
      </c>
    </row>
    <row r="1129" spans="1:11" x14ac:dyDescent="0.2">
      <c r="A1129" t="s">
        <v>184</v>
      </c>
      <c r="B1129" t="s">
        <v>185</v>
      </c>
      <c r="C1129" t="s">
        <v>219</v>
      </c>
      <c r="D1129" t="s">
        <v>200</v>
      </c>
      <c r="E1129">
        <v>171994</v>
      </c>
      <c r="F1129">
        <v>54.652999999999999</v>
      </c>
      <c r="G1129">
        <v>44969</v>
      </c>
      <c r="H1129">
        <v>44958</v>
      </c>
      <c r="I1129">
        <v>9399988.0820000004</v>
      </c>
      <c r="J1129" t="s">
        <v>188</v>
      </c>
      <c r="K1129">
        <v>8459.9892738000017</v>
      </c>
    </row>
    <row r="1130" spans="1:11" x14ac:dyDescent="0.2">
      <c r="A1130" t="s">
        <v>184</v>
      </c>
      <c r="B1130" t="s">
        <v>198</v>
      </c>
      <c r="C1130" t="s">
        <v>112</v>
      </c>
      <c r="D1130" t="s">
        <v>187</v>
      </c>
      <c r="E1130">
        <v>132570</v>
      </c>
      <c r="F1130">
        <v>39.224499999999999</v>
      </c>
      <c r="G1130">
        <v>44970</v>
      </c>
      <c r="H1130">
        <v>44958</v>
      </c>
      <c r="I1130">
        <v>5199991.9649999999</v>
      </c>
      <c r="J1130" t="s">
        <v>188</v>
      </c>
      <c r="K1130">
        <v>4679.9927685000002</v>
      </c>
    </row>
    <row r="1131" spans="1:11" x14ac:dyDescent="0.2">
      <c r="A1131" t="s">
        <v>184</v>
      </c>
      <c r="B1131" t="s">
        <v>198</v>
      </c>
      <c r="C1131" t="s">
        <v>206</v>
      </c>
      <c r="D1131" t="s">
        <v>192</v>
      </c>
      <c r="E1131">
        <v>28225</v>
      </c>
      <c r="F1131">
        <v>92.117599999999996</v>
      </c>
      <c r="G1131">
        <v>44970</v>
      </c>
      <c r="H1131">
        <v>44958</v>
      </c>
      <c r="I1131">
        <v>2600019.2599999998</v>
      </c>
      <c r="J1131" t="s">
        <v>207</v>
      </c>
      <c r="K1131">
        <v>2340.0173339999997</v>
      </c>
    </row>
    <row r="1132" spans="1:11" x14ac:dyDescent="0.2">
      <c r="A1132" t="s">
        <v>184</v>
      </c>
      <c r="B1132" t="s">
        <v>185</v>
      </c>
      <c r="C1132" t="s">
        <v>201</v>
      </c>
      <c r="D1132" t="s">
        <v>200</v>
      </c>
      <c r="E1132">
        <v>71722</v>
      </c>
      <c r="F1132">
        <v>41.828299999999999</v>
      </c>
      <c r="G1132">
        <v>44970</v>
      </c>
      <c r="H1132">
        <v>44958</v>
      </c>
      <c r="I1132">
        <v>3000009.3325999998</v>
      </c>
      <c r="J1132" t="s">
        <v>188</v>
      </c>
      <c r="K1132">
        <v>2700.0083993400003</v>
      </c>
    </row>
    <row r="1133" spans="1:11" x14ac:dyDescent="0.2">
      <c r="A1133" t="s">
        <v>184</v>
      </c>
      <c r="B1133" t="s">
        <v>198</v>
      </c>
      <c r="C1133" t="s">
        <v>228</v>
      </c>
      <c r="D1133" t="s">
        <v>187</v>
      </c>
      <c r="E1133">
        <v>339394</v>
      </c>
      <c r="F1133">
        <v>28.875</v>
      </c>
      <c r="G1133">
        <v>44970</v>
      </c>
      <c r="H1133">
        <v>44958</v>
      </c>
      <c r="I1133">
        <v>9800001.75</v>
      </c>
      <c r="J1133" t="s">
        <v>204</v>
      </c>
      <c r="K1133">
        <v>8820.0015750000002</v>
      </c>
    </row>
    <row r="1134" spans="1:11" x14ac:dyDescent="0.2">
      <c r="A1134" t="s">
        <v>184</v>
      </c>
      <c r="B1134" t="s">
        <v>185</v>
      </c>
      <c r="C1134" t="s">
        <v>238</v>
      </c>
      <c r="D1134" t="s">
        <v>212</v>
      </c>
      <c r="E1134">
        <v>14039</v>
      </c>
      <c r="F1134">
        <v>213.68379999999999</v>
      </c>
      <c r="G1134">
        <v>44973</v>
      </c>
      <c r="H1134">
        <v>44958</v>
      </c>
      <c r="I1134">
        <v>2999906.8681999999</v>
      </c>
      <c r="J1134" t="s">
        <v>204</v>
      </c>
      <c r="K1134">
        <v>2699.9161813800001</v>
      </c>
    </row>
    <row r="1135" spans="1:11" x14ac:dyDescent="0.2">
      <c r="A1135" t="s">
        <v>184</v>
      </c>
      <c r="B1135" t="s">
        <v>198</v>
      </c>
      <c r="C1135" t="s">
        <v>228</v>
      </c>
      <c r="D1135" t="s">
        <v>190</v>
      </c>
      <c r="E1135">
        <v>286805</v>
      </c>
      <c r="F1135">
        <v>32.426200000000001</v>
      </c>
      <c r="G1135">
        <v>44973</v>
      </c>
      <c r="H1135">
        <v>44958</v>
      </c>
      <c r="I1135">
        <v>9299996.2910000011</v>
      </c>
      <c r="J1135" t="s">
        <v>204</v>
      </c>
      <c r="K1135">
        <v>8369.9966619000024</v>
      </c>
    </row>
    <row r="1136" spans="1:11" x14ac:dyDescent="0.2">
      <c r="A1136" t="s">
        <v>184</v>
      </c>
      <c r="B1136" t="s">
        <v>185</v>
      </c>
      <c r="C1136" t="s">
        <v>243</v>
      </c>
      <c r="D1136" t="s">
        <v>190</v>
      </c>
      <c r="E1136">
        <v>633345</v>
      </c>
      <c r="F1136">
        <v>5.8419999999999996</v>
      </c>
      <c r="G1136">
        <v>44973</v>
      </c>
      <c r="H1136">
        <v>44958</v>
      </c>
      <c r="I1136">
        <v>3700001.4899999998</v>
      </c>
      <c r="J1136" t="s">
        <v>215</v>
      </c>
      <c r="K1136">
        <v>4070.0016390000001</v>
      </c>
    </row>
    <row r="1137" spans="1:11" x14ac:dyDescent="0.2">
      <c r="A1137" t="s">
        <v>184</v>
      </c>
      <c r="B1137" t="s">
        <v>198</v>
      </c>
      <c r="C1137" t="s">
        <v>223</v>
      </c>
      <c r="D1137" t="s">
        <v>187</v>
      </c>
      <c r="E1137">
        <v>25898</v>
      </c>
      <c r="F1137">
        <v>88.810500000000005</v>
      </c>
      <c r="G1137">
        <v>44973</v>
      </c>
      <c r="H1137">
        <v>44958</v>
      </c>
      <c r="I1137">
        <v>2300014.3289999999</v>
      </c>
      <c r="J1137" t="s">
        <v>204</v>
      </c>
      <c r="K1137">
        <v>2070.0128961</v>
      </c>
    </row>
    <row r="1138" spans="1:11" x14ac:dyDescent="0.2">
      <c r="A1138" t="s">
        <v>184</v>
      </c>
      <c r="B1138" t="s">
        <v>185</v>
      </c>
      <c r="C1138" t="s">
        <v>226</v>
      </c>
      <c r="D1138" t="s">
        <v>200</v>
      </c>
      <c r="E1138">
        <v>198214</v>
      </c>
      <c r="F1138">
        <v>47.927999999999997</v>
      </c>
      <c r="G1138">
        <v>44973</v>
      </c>
      <c r="H1138">
        <v>44958</v>
      </c>
      <c r="I1138">
        <v>9500000.5920000002</v>
      </c>
      <c r="J1138" t="s">
        <v>188</v>
      </c>
      <c r="K1138">
        <v>8550.0005328000007</v>
      </c>
    </row>
    <row r="1139" spans="1:11" x14ac:dyDescent="0.2">
      <c r="A1139" t="s">
        <v>184</v>
      </c>
      <c r="B1139" t="s">
        <v>198</v>
      </c>
      <c r="C1139" t="s">
        <v>233</v>
      </c>
      <c r="D1139" t="s">
        <v>190</v>
      </c>
      <c r="E1139">
        <v>109589</v>
      </c>
      <c r="F1139">
        <v>85.774699999999996</v>
      </c>
      <c r="G1139">
        <v>44973</v>
      </c>
      <c r="H1139">
        <v>44958</v>
      </c>
      <c r="I1139">
        <v>9399963.5982999988</v>
      </c>
      <c r="J1139" t="s">
        <v>204</v>
      </c>
      <c r="K1139">
        <v>8459.9672384699988</v>
      </c>
    </row>
    <row r="1140" spans="1:11" x14ac:dyDescent="0.2">
      <c r="A1140" t="s">
        <v>184</v>
      </c>
      <c r="B1140" t="s">
        <v>198</v>
      </c>
      <c r="C1140" t="s">
        <v>194</v>
      </c>
      <c r="D1140" t="s">
        <v>190</v>
      </c>
      <c r="E1140">
        <v>55412</v>
      </c>
      <c r="F1140">
        <v>52.335000000000001</v>
      </c>
      <c r="G1140">
        <v>44973</v>
      </c>
      <c r="H1140">
        <v>44958</v>
      </c>
      <c r="I1140">
        <v>2899987.02</v>
      </c>
      <c r="J1140" t="s">
        <v>188</v>
      </c>
      <c r="K1140">
        <v>2609.9883180000002</v>
      </c>
    </row>
    <row r="1141" spans="1:11" x14ac:dyDescent="0.2">
      <c r="A1141" t="s">
        <v>184</v>
      </c>
      <c r="B1141" t="s">
        <v>185</v>
      </c>
      <c r="C1141" t="s">
        <v>229</v>
      </c>
      <c r="D1141" t="s">
        <v>190</v>
      </c>
      <c r="E1141">
        <v>99377</v>
      </c>
      <c r="F1141">
        <v>100.6271</v>
      </c>
      <c r="G1141">
        <v>44973</v>
      </c>
      <c r="H1141">
        <v>44958</v>
      </c>
      <c r="I1141">
        <v>10000019.3167</v>
      </c>
      <c r="J1141" t="s">
        <v>188</v>
      </c>
      <c r="K1141">
        <v>9000.0173850299998</v>
      </c>
    </row>
    <row r="1142" spans="1:11" x14ac:dyDescent="0.2">
      <c r="A1142" t="s">
        <v>184</v>
      </c>
      <c r="B1142" t="s">
        <v>198</v>
      </c>
      <c r="C1142" t="s">
        <v>242</v>
      </c>
      <c r="D1142" t="s">
        <v>190</v>
      </c>
      <c r="E1142">
        <v>38149</v>
      </c>
      <c r="F1142">
        <v>259.50619999999998</v>
      </c>
      <c r="G1142">
        <v>44973</v>
      </c>
      <c r="H1142">
        <v>44958</v>
      </c>
      <c r="I1142">
        <v>9899902.0237999987</v>
      </c>
      <c r="J1142" t="s">
        <v>207</v>
      </c>
      <c r="K1142">
        <v>8909.9118214199989</v>
      </c>
    </row>
    <row r="1143" spans="1:11" x14ac:dyDescent="0.2">
      <c r="A1143" t="s">
        <v>184</v>
      </c>
      <c r="B1143" t="s">
        <v>198</v>
      </c>
      <c r="C1143" t="s">
        <v>231</v>
      </c>
      <c r="D1143" t="s">
        <v>190</v>
      </c>
      <c r="E1143">
        <v>348677</v>
      </c>
      <c r="F1143">
        <v>22.6571</v>
      </c>
      <c r="G1143">
        <v>44973</v>
      </c>
      <c r="H1143">
        <v>44958</v>
      </c>
      <c r="I1143">
        <v>7900009.6567000002</v>
      </c>
      <c r="J1143" t="s">
        <v>188</v>
      </c>
      <c r="K1143">
        <v>7110.0086910300006</v>
      </c>
    </row>
    <row r="1144" spans="1:11" x14ac:dyDescent="0.2">
      <c r="A1144" t="s">
        <v>184</v>
      </c>
      <c r="B1144" t="s">
        <v>185</v>
      </c>
      <c r="C1144" t="s">
        <v>189</v>
      </c>
      <c r="D1144" t="s">
        <v>190</v>
      </c>
      <c r="E1144">
        <v>246702</v>
      </c>
      <c r="F1144">
        <v>31.2118</v>
      </c>
      <c r="G1144">
        <v>44973</v>
      </c>
      <c r="H1144">
        <v>44958</v>
      </c>
      <c r="I1144">
        <v>7700013.4835999999</v>
      </c>
      <c r="J1144" t="s">
        <v>188</v>
      </c>
      <c r="K1144">
        <v>6930.012135240001</v>
      </c>
    </row>
    <row r="1145" spans="1:11" x14ac:dyDescent="0.2">
      <c r="A1145" t="s">
        <v>184</v>
      </c>
      <c r="B1145" t="s">
        <v>198</v>
      </c>
      <c r="C1145" t="s">
        <v>224</v>
      </c>
      <c r="D1145" t="s">
        <v>190</v>
      </c>
      <c r="E1145">
        <v>37523</v>
      </c>
      <c r="F1145">
        <v>199.87629999999999</v>
      </c>
      <c r="G1145">
        <v>44973</v>
      </c>
      <c r="H1145">
        <v>44958</v>
      </c>
      <c r="I1145">
        <v>7499958.4048999995</v>
      </c>
      <c r="J1145" t="s">
        <v>204</v>
      </c>
      <c r="K1145">
        <v>6749.9625644099997</v>
      </c>
    </row>
    <row r="1146" spans="1:11" x14ac:dyDescent="0.2">
      <c r="A1146" t="s">
        <v>184</v>
      </c>
      <c r="B1146" t="s">
        <v>198</v>
      </c>
      <c r="C1146" t="s">
        <v>214</v>
      </c>
      <c r="D1146" t="s">
        <v>190</v>
      </c>
      <c r="E1146">
        <v>171279</v>
      </c>
      <c r="F1146">
        <v>30.3599</v>
      </c>
      <c r="G1146">
        <v>44973</v>
      </c>
      <c r="H1146">
        <v>44958</v>
      </c>
      <c r="I1146">
        <v>5200013.3120999997</v>
      </c>
      <c r="J1146" t="s">
        <v>215</v>
      </c>
      <c r="K1146">
        <v>5720.0146433099999</v>
      </c>
    </row>
    <row r="1147" spans="1:11" x14ac:dyDescent="0.2">
      <c r="A1147" t="s">
        <v>184</v>
      </c>
      <c r="B1147" t="s">
        <v>198</v>
      </c>
      <c r="C1147" t="s">
        <v>218</v>
      </c>
      <c r="D1147" t="s">
        <v>190</v>
      </c>
      <c r="E1147">
        <v>14378</v>
      </c>
      <c r="F1147">
        <v>62.594900000000003</v>
      </c>
      <c r="G1147">
        <v>44973</v>
      </c>
      <c r="H1147">
        <v>44958</v>
      </c>
      <c r="I1147">
        <v>899989.47220000008</v>
      </c>
      <c r="J1147" t="s">
        <v>204</v>
      </c>
      <c r="K1147">
        <v>809.99052498000003</v>
      </c>
    </row>
    <row r="1148" spans="1:11" x14ac:dyDescent="0.2">
      <c r="A1148" t="s">
        <v>184</v>
      </c>
      <c r="B1148" t="s">
        <v>185</v>
      </c>
      <c r="C1148" t="s">
        <v>206</v>
      </c>
      <c r="D1148" t="s">
        <v>190</v>
      </c>
      <c r="E1148">
        <v>33206</v>
      </c>
      <c r="F1148">
        <v>96.368499999999997</v>
      </c>
      <c r="G1148">
        <v>44973</v>
      </c>
      <c r="H1148">
        <v>44958</v>
      </c>
      <c r="I1148">
        <v>3200012.4109999998</v>
      </c>
      <c r="J1148" t="s">
        <v>207</v>
      </c>
      <c r="K1148">
        <v>2880.0111698999999</v>
      </c>
    </row>
    <row r="1149" spans="1:11" x14ac:dyDescent="0.2">
      <c r="A1149" t="s">
        <v>184</v>
      </c>
      <c r="B1149" t="s">
        <v>198</v>
      </c>
      <c r="C1149" t="s">
        <v>231</v>
      </c>
      <c r="D1149" t="s">
        <v>190</v>
      </c>
      <c r="E1149">
        <v>275522</v>
      </c>
      <c r="F1149">
        <v>23.2286</v>
      </c>
      <c r="G1149">
        <v>44973</v>
      </c>
      <c r="H1149">
        <v>44958</v>
      </c>
      <c r="I1149">
        <v>6399990.3292000005</v>
      </c>
      <c r="J1149" t="s">
        <v>188</v>
      </c>
      <c r="K1149">
        <v>5759.9912962800008</v>
      </c>
    </row>
    <row r="1150" spans="1:11" x14ac:dyDescent="0.2">
      <c r="A1150" t="s">
        <v>184</v>
      </c>
      <c r="B1150" t="s">
        <v>198</v>
      </c>
      <c r="C1150" t="s">
        <v>246</v>
      </c>
      <c r="D1150" t="s">
        <v>190</v>
      </c>
      <c r="E1150">
        <v>77759</v>
      </c>
      <c r="F1150">
        <v>122.17270000000001</v>
      </c>
      <c r="G1150">
        <v>44973</v>
      </c>
      <c r="H1150">
        <v>44958</v>
      </c>
      <c r="I1150">
        <v>9500026.9792999998</v>
      </c>
      <c r="J1150" t="s">
        <v>204</v>
      </c>
      <c r="K1150">
        <v>8550.0242813699988</v>
      </c>
    </row>
    <row r="1151" spans="1:11" x14ac:dyDescent="0.2">
      <c r="A1151" t="s">
        <v>184</v>
      </c>
      <c r="B1151" t="s">
        <v>198</v>
      </c>
      <c r="C1151" t="s">
        <v>224</v>
      </c>
      <c r="D1151" t="s">
        <v>190</v>
      </c>
      <c r="E1151">
        <v>15612</v>
      </c>
      <c r="F1151">
        <v>172.9417</v>
      </c>
      <c r="G1151">
        <v>44974</v>
      </c>
      <c r="H1151">
        <v>44958</v>
      </c>
      <c r="I1151">
        <v>2699965.8204000001</v>
      </c>
      <c r="J1151" t="s">
        <v>204</v>
      </c>
      <c r="K1151">
        <v>2429.96923836</v>
      </c>
    </row>
    <row r="1152" spans="1:11" x14ac:dyDescent="0.2">
      <c r="A1152" t="s">
        <v>184</v>
      </c>
      <c r="B1152" t="s">
        <v>198</v>
      </c>
      <c r="C1152" t="s">
        <v>236</v>
      </c>
      <c r="D1152" t="s">
        <v>190</v>
      </c>
      <c r="E1152">
        <v>1388182</v>
      </c>
      <c r="F1152">
        <v>6.4832999999999998</v>
      </c>
      <c r="G1152">
        <v>44974</v>
      </c>
      <c r="H1152">
        <v>44958</v>
      </c>
      <c r="I1152">
        <v>9000000.3606000002</v>
      </c>
      <c r="J1152" t="s">
        <v>215</v>
      </c>
      <c r="K1152">
        <v>9900.0003966599998</v>
      </c>
    </row>
    <row r="1153" spans="1:11" x14ac:dyDescent="0.2">
      <c r="A1153" t="s">
        <v>184</v>
      </c>
      <c r="B1153" t="s">
        <v>198</v>
      </c>
      <c r="C1153" t="s">
        <v>235</v>
      </c>
      <c r="D1153" t="s">
        <v>187</v>
      </c>
      <c r="E1153">
        <v>545309</v>
      </c>
      <c r="F1153">
        <v>15.4041</v>
      </c>
      <c r="G1153">
        <v>44974</v>
      </c>
      <c r="H1153">
        <v>44958</v>
      </c>
      <c r="I1153">
        <v>8399994.3669000007</v>
      </c>
      <c r="J1153" t="s">
        <v>204</v>
      </c>
      <c r="K1153">
        <v>7559.9949302100003</v>
      </c>
    </row>
    <row r="1154" spans="1:11" x14ac:dyDescent="0.2">
      <c r="A1154" t="s">
        <v>184</v>
      </c>
      <c r="B1154" t="s">
        <v>185</v>
      </c>
      <c r="C1154" t="s">
        <v>239</v>
      </c>
      <c r="D1154" t="s">
        <v>190</v>
      </c>
      <c r="E1154">
        <v>447640</v>
      </c>
      <c r="F1154">
        <v>17.424700000000001</v>
      </c>
      <c r="G1154">
        <v>44974</v>
      </c>
      <c r="H1154">
        <v>44958</v>
      </c>
      <c r="I1154">
        <v>7799992.7080000006</v>
      </c>
      <c r="J1154" t="s">
        <v>188</v>
      </c>
      <c r="K1154">
        <v>7019.9934372000016</v>
      </c>
    </row>
    <row r="1155" spans="1:11" x14ac:dyDescent="0.2">
      <c r="A1155" t="s">
        <v>184</v>
      </c>
      <c r="B1155" t="s">
        <v>185</v>
      </c>
      <c r="C1155" t="s">
        <v>213</v>
      </c>
      <c r="D1155" t="s">
        <v>190</v>
      </c>
      <c r="E1155">
        <v>93325</v>
      </c>
      <c r="F1155">
        <v>70.720399999999998</v>
      </c>
      <c r="G1155">
        <v>44974</v>
      </c>
      <c r="H1155">
        <v>44958</v>
      </c>
      <c r="I1155">
        <v>6599981.3300000001</v>
      </c>
      <c r="J1155" t="s">
        <v>188</v>
      </c>
      <c r="K1155">
        <v>5939.9831970000005</v>
      </c>
    </row>
    <row r="1156" spans="1:11" x14ac:dyDescent="0.2">
      <c r="A1156" t="s">
        <v>184</v>
      </c>
      <c r="B1156" t="s">
        <v>198</v>
      </c>
      <c r="C1156" t="s">
        <v>221</v>
      </c>
      <c r="D1156" t="s">
        <v>200</v>
      </c>
      <c r="E1156">
        <v>54337</v>
      </c>
      <c r="F1156">
        <v>36.807200000000002</v>
      </c>
      <c r="G1156">
        <v>44974</v>
      </c>
      <c r="H1156">
        <v>44958</v>
      </c>
      <c r="I1156">
        <v>1999992.8264000001</v>
      </c>
      <c r="J1156" t="s">
        <v>207</v>
      </c>
      <c r="K1156">
        <v>1799.9935437600002</v>
      </c>
    </row>
    <row r="1157" spans="1:11" x14ac:dyDescent="0.2">
      <c r="A1157" t="s">
        <v>184</v>
      </c>
      <c r="B1157" t="s">
        <v>185</v>
      </c>
      <c r="C1157" t="s">
        <v>199</v>
      </c>
      <c r="D1157" t="s">
        <v>192</v>
      </c>
      <c r="E1157">
        <v>2096098</v>
      </c>
      <c r="F1157">
        <v>3.101</v>
      </c>
      <c r="G1157">
        <v>44975</v>
      </c>
      <c r="H1157">
        <v>44958</v>
      </c>
      <c r="I1157">
        <v>6499999.898</v>
      </c>
      <c r="J1157" t="s">
        <v>193</v>
      </c>
      <c r="K1157">
        <v>6499.9998980000009</v>
      </c>
    </row>
    <row r="1158" spans="1:11" x14ac:dyDescent="0.2">
      <c r="A1158" t="s">
        <v>184</v>
      </c>
      <c r="B1158" t="s">
        <v>198</v>
      </c>
      <c r="C1158" t="s">
        <v>228</v>
      </c>
      <c r="D1158" t="s">
        <v>190</v>
      </c>
      <c r="E1158">
        <v>273217</v>
      </c>
      <c r="F1158">
        <v>31.476800000000001</v>
      </c>
      <c r="G1158">
        <v>44975</v>
      </c>
      <c r="H1158">
        <v>44958</v>
      </c>
      <c r="I1158">
        <v>8599996.8656000011</v>
      </c>
      <c r="J1158" t="s">
        <v>204</v>
      </c>
      <c r="K1158">
        <v>7739.9971790400014</v>
      </c>
    </row>
    <row r="1159" spans="1:11" x14ac:dyDescent="0.2">
      <c r="A1159" t="s">
        <v>184</v>
      </c>
      <c r="B1159" t="s">
        <v>185</v>
      </c>
      <c r="C1159" t="s">
        <v>211</v>
      </c>
      <c r="D1159" t="s">
        <v>200</v>
      </c>
      <c r="E1159">
        <v>81204</v>
      </c>
      <c r="F1159">
        <v>12.3146</v>
      </c>
      <c r="G1159">
        <v>44975</v>
      </c>
      <c r="H1159">
        <v>44958</v>
      </c>
      <c r="I1159">
        <v>999994.77840000007</v>
      </c>
      <c r="J1159" t="s">
        <v>207</v>
      </c>
      <c r="K1159">
        <v>899.99530056000003</v>
      </c>
    </row>
    <row r="1160" spans="1:11" x14ac:dyDescent="0.2">
      <c r="A1160" t="s">
        <v>184</v>
      </c>
      <c r="B1160" t="s">
        <v>198</v>
      </c>
      <c r="C1160" t="s">
        <v>239</v>
      </c>
      <c r="D1160" t="s">
        <v>190</v>
      </c>
      <c r="E1160">
        <v>148801</v>
      </c>
      <c r="F1160">
        <v>16.128900000000002</v>
      </c>
      <c r="G1160">
        <v>44976</v>
      </c>
      <c r="H1160">
        <v>44958</v>
      </c>
      <c r="I1160">
        <v>2399996.4489000002</v>
      </c>
      <c r="J1160" t="s">
        <v>188</v>
      </c>
      <c r="K1160">
        <v>2159.9968040100002</v>
      </c>
    </row>
    <row r="1161" spans="1:11" x14ac:dyDescent="0.2">
      <c r="A1161" t="s">
        <v>184</v>
      </c>
      <c r="B1161" t="s">
        <v>198</v>
      </c>
      <c r="C1161" t="s">
        <v>222</v>
      </c>
      <c r="D1161" t="s">
        <v>190</v>
      </c>
      <c r="E1161">
        <v>186837</v>
      </c>
      <c r="F1161">
        <v>17.662500000000001</v>
      </c>
      <c r="G1161">
        <v>44976</v>
      </c>
      <c r="H1161">
        <v>44958</v>
      </c>
      <c r="I1161">
        <v>3300008.5125000002</v>
      </c>
      <c r="J1161" t="s">
        <v>193</v>
      </c>
      <c r="K1161">
        <v>3300.0085125000001</v>
      </c>
    </row>
    <row r="1162" spans="1:11" x14ac:dyDescent="0.2">
      <c r="A1162" t="s">
        <v>184</v>
      </c>
      <c r="B1162" t="s">
        <v>198</v>
      </c>
      <c r="C1162" t="s">
        <v>201</v>
      </c>
      <c r="D1162" t="s">
        <v>190</v>
      </c>
      <c r="E1162">
        <v>120875</v>
      </c>
      <c r="F1162">
        <v>38.883099999999999</v>
      </c>
      <c r="G1162">
        <v>44976</v>
      </c>
      <c r="H1162">
        <v>44958</v>
      </c>
      <c r="I1162">
        <v>4699994.7124999994</v>
      </c>
      <c r="J1162" t="s">
        <v>188</v>
      </c>
      <c r="K1162">
        <v>4229.9952412499997</v>
      </c>
    </row>
    <row r="1163" spans="1:11" x14ac:dyDescent="0.2">
      <c r="A1163" t="s">
        <v>184</v>
      </c>
      <c r="B1163" t="s">
        <v>185</v>
      </c>
      <c r="C1163" t="s">
        <v>208</v>
      </c>
      <c r="D1163" t="s">
        <v>212</v>
      </c>
      <c r="E1163">
        <v>93277</v>
      </c>
      <c r="F1163">
        <v>61.1083</v>
      </c>
      <c r="G1163">
        <v>44977</v>
      </c>
      <c r="H1163">
        <v>44958</v>
      </c>
      <c r="I1163">
        <v>5699998.8991</v>
      </c>
      <c r="J1163" t="s">
        <v>188</v>
      </c>
      <c r="K1163">
        <v>5129.9990091899999</v>
      </c>
    </row>
    <row r="1164" spans="1:11" x14ac:dyDescent="0.2">
      <c r="A1164" t="s">
        <v>184</v>
      </c>
      <c r="B1164" t="s">
        <v>198</v>
      </c>
      <c r="C1164" t="s">
        <v>223</v>
      </c>
      <c r="D1164" t="s">
        <v>187</v>
      </c>
      <c r="E1164">
        <v>112011</v>
      </c>
      <c r="F1164">
        <v>87.491500000000002</v>
      </c>
      <c r="G1164">
        <v>44977</v>
      </c>
      <c r="H1164">
        <v>44958</v>
      </c>
      <c r="I1164">
        <v>9800010.4065000005</v>
      </c>
      <c r="J1164" t="s">
        <v>204</v>
      </c>
      <c r="K1164">
        <v>8820.0093658500009</v>
      </c>
    </row>
    <row r="1165" spans="1:11" x14ac:dyDescent="0.2">
      <c r="A1165" t="s">
        <v>184</v>
      </c>
      <c r="B1165" t="s">
        <v>185</v>
      </c>
      <c r="C1165" t="s">
        <v>211</v>
      </c>
      <c r="D1165" t="s">
        <v>190</v>
      </c>
      <c r="E1165">
        <v>82457</v>
      </c>
      <c r="F1165">
        <v>13.340299999999999</v>
      </c>
      <c r="G1165">
        <v>44977</v>
      </c>
      <c r="H1165">
        <v>44958</v>
      </c>
      <c r="I1165">
        <v>1100001.1170999999</v>
      </c>
      <c r="J1165" t="s">
        <v>207</v>
      </c>
      <c r="K1165">
        <v>990.00100539000005</v>
      </c>
    </row>
    <row r="1166" spans="1:11" x14ac:dyDescent="0.2">
      <c r="A1166" t="s">
        <v>184</v>
      </c>
      <c r="B1166" t="s">
        <v>198</v>
      </c>
      <c r="C1166" t="s">
        <v>219</v>
      </c>
      <c r="D1166" t="s">
        <v>190</v>
      </c>
      <c r="E1166">
        <v>71378</v>
      </c>
      <c r="F1166">
        <v>53.237400000000001</v>
      </c>
      <c r="G1166">
        <v>44980</v>
      </c>
      <c r="H1166">
        <v>44958</v>
      </c>
      <c r="I1166">
        <v>3799979.1372000002</v>
      </c>
      <c r="J1166" t="s">
        <v>188</v>
      </c>
      <c r="K1166">
        <v>3419.9812234800006</v>
      </c>
    </row>
    <row r="1167" spans="1:11" x14ac:dyDescent="0.2">
      <c r="A1167" t="s">
        <v>184</v>
      </c>
      <c r="B1167" t="s">
        <v>198</v>
      </c>
      <c r="C1167" t="s">
        <v>189</v>
      </c>
      <c r="D1167" t="s">
        <v>187</v>
      </c>
      <c r="E1167">
        <v>28125</v>
      </c>
      <c r="F1167">
        <v>28.444500000000001</v>
      </c>
      <c r="G1167">
        <v>44980</v>
      </c>
      <c r="H1167">
        <v>44958</v>
      </c>
      <c r="I1167">
        <v>800001.5625</v>
      </c>
      <c r="J1167" t="s">
        <v>188</v>
      </c>
      <c r="K1167">
        <v>720.00140625000006</v>
      </c>
    </row>
    <row r="1168" spans="1:11" x14ac:dyDescent="0.2">
      <c r="A1168" t="s">
        <v>184</v>
      </c>
      <c r="B1168" t="s">
        <v>185</v>
      </c>
      <c r="C1168" t="s">
        <v>205</v>
      </c>
      <c r="D1168" t="s">
        <v>212</v>
      </c>
      <c r="E1168">
        <v>477727</v>
      </c>
      <c r="F1168">
        <v>19.467199999999998</v>
      </c>
      <c r="G1168">
        <v>44980</v>
      </c>
      <c r="H1168">
        <v>44958</v>
      </c>
      <c r="I1168">
        <v>9300007.0543999989</v>
      </c>
      <c r="J1168" t="s">
        <v>193</v>
      </c>
      <c r="K1168">
        <v>9300.0070543999991</v>
      </c>
    </row>
    <row r="1169" spans="1:11" x14ac:dyDescent="0.2">
      <c r="A1169" t="s">
        <v>184</v>
      </c>
      <c r="B1169" t="s">
        <v>185</v>
      </c>
      <c r="C1169" t="s">
        <v>237</v>
      </c>
      <c r="D1169" t="s">
        <v>192</v>
      </c>
      <c r="E1169">
        <v>349606</v>
      </c>
      <c r="F1169">
        <v>18.020299999999999</v>
      </c>
      <c r="G1169">
        <v>44980</v>
      </c>
      <c r="H1169">
        <v>44958</v>
      </c>
      <c r="I1169">
        <v>6300005.0017999997</v>
      </c>
      <c r="J1169" t="s">
        <v>204</v>
      </c>
      <c r="K1169">
        <v>5670.0045016200002</v>
      </c>
    </row>
    <row r="1170" spans="1:11" x14ac:dyDescent="0.2">
      <c r="A1170" t="s">
        <v>184</v>
      </c>
      <c r="B1170" t="s">
        <v>198</v>
      </c>
      <c r="C1170" t="s">
        <v>221</v>
      </c>
      <c r="D1170" t="s">
        <v>187</v>
      </c>
      <c r="E1170">
        <v>64740</v>
      </c>
      <c r="F1170">
        <v>38.616</v>
      </c>
      <c r="G1170">
        <v>44980</v>
      </c>
      <c r="H1170">
        <v>44958</v>
      </c>
      <c r="I1170">
        <v>2499999.84</v>
      </c>
      <c r="J1170" t="s">
        <v>207</v>
      </c>
      <c r="K1170">
        <v>2249.9998559999999</v>
      </c>
    </row>
    <row r="1171" spans="1:11" x14ac:dyDescent="0.2">
      <c r="A1171" t="s">
        <v>184</v>
      </c>
      <c r="B1171" t="s">
        <v>185</v>
      </c>
      <c r="C1171" t="s">
        <v>246</v>
      </c>
      <c r="D1171" t="s">
        <v>212</v>
      </c>
      <c r="E1171">
        <v>28460</v>
      </c>
      <c r="F1171">
        <v>122.9782</v>
      </c>
      <c r="G1171">
        <v>44980</v>
      </c>
      <c r="H1171">
        <v>44958</v>
      </c>
      <c r="I1171">
        <v>3499959.5720000002</v>
      </c>
      <c r="J1171" t="s">
        <v>204</v>
      </c>
      <c r="K1171">
        <v>3149.9636148000004</v>
      </c>
    </row>
    <row r="1172" spans="1:11" x14ac:dyDescent="0.2">
      <c r="A1172" t="s">
        <v>184</v>
      </c>
      <c r="B1172" t="s">
        <v>185</v>
      </c>
      <c r="C1172" t="s">
        <v>233</v>
      </c>
      <c r="D1172" t="s">
        <v>190</v>
      </c>
      <c r="E1172">
        <v>97317</v>
      </c>
      <c r="F1172">
        <v>84.2607</v>
      </c>
      <c r="G1172">
        <v>44980</v>
      </c>
      <c r="H1172">
        <v>44958</v>
      </c>
      <c r="I1172">
        <v>8199998.5418999996</v>
      </c>
      <c r="J1172" t="s">
        <v>204</v>
      </c>
      <c r="K1172">
        <v>7379.9986877099991</v>
      </c>
    </row>
    <row r="1173" spans="1:11" x14ac:dyDescent="0.2">
      <c r="A1173" t="s">
        <v>184</v>
      </c>
      <c r="B1173" t="s">
        <v>198</v>
      </c>
      <c r="C1173" t="s">
        <v>221</v>
      </c>
      <c r="D1173" t="s">
        <v>192</v>
      </c>
      <c r="E1173">
        <v>214566</v>
      </c>
      <c r="F1173">
        <v>41.479100000000003</v>
      </c>
      <c r="G1173">
        <v>44980</v>
      </c>
      <c r="H1173">
        <v>44958</v>
      </c>
      <c r="I1173">
        <v>8900004.5706000011</v>
      </c>
      <c r="J1173" t="s">
        <v>207</v>
      </c>
      <c r="K1173">
        <v>8010.0041135400015</v>
      </c>
    </row>
    <row r="1174" spans="1:11" x14ac:dyDescent="0.2">
      <c r="A1174" t="s">
        <v>184</v>
      </c>
      <c r="B1174" t="s">
        <v>185</v>
      </c>
      <c r="C1174" t="s">
        <v>238</v>
      </c>
      <c r="D1174" t="s">
        <v>190</v>
      </c>
      <c r="E1174">
        <v>43568</v>
      </c>
      <c r="F1174">
        <v>213.45830000000001</v>
      </c>
      <c r="G1174">
        <v>44980</v>
      </c>
      <c r="H1174">
        <v>44958</v>
      </c>
      <c r="I1174">
        <v>9299951.2144000009</v>
      </c>
      <c r="J1174" t="s">
        <v>204</v>
      </c>
      <c r="K1174">
        <v>8369.9560929600011</v>
      </c>
    </row>
    <row r="1175" spans="1:11" x14ac:dyDescent="0.2">
      <c r="A1175" t="s">
        <v>184</v>
      </c>
      <c r="B1175" t="s">
        <v>185</v>
      </c>
      <c r="C1175" t="s">
        <v>237</v>
      </c>
      <c r="D1175" t="s">
        <v>192</v>
      </c>
      <c r="E1175">
        <v>63715</v>
      </c>
      <c r="F1175">
        <v>15.694800000000001</v>
      </c>
      <c r="G1175">
        <v>44980</v>
      </c>
      <c r="H1175">
        <v>44958</v>
      </c>
      <c r="I1175">
        <v>999994.18200000003</v>
      </c>
      <c r="J1175" t="s">
        <v>204</v>
      </c>
      <c r="K1175">
        <v>899.9947638000001</v>
      </c>
    </row>
    <row r="1176" spans="1:11" x14ac:dyDescent="0.2">
      <c r="A1176" t="s">
        <v>184</v>
      </c>
      <c r="B1176" t="s">
        <v>198</v>
      </c>
      <c r="C1176" t="s">
        <v>194</v>
      </c>
      <c r="D1176" t="s">
        <v>192</v>
      </c>
      <c r="E1176">
        <v>48088</v>
      </c>
      <c r="F1176">
        <v>51.987699999999997</v>
      </c>
      <c r="G1176">
        <v>44980</v>
      </c>
      <c r="H1176">
        <v>44958</v>
      </c>
      <c r="I1176">
        <v>2499984.5175999999</v>
      </c>
      <c r="J1176" t="s">
        <v>188</v>
      </c>
      <c r="K1176">
        <v>2249.9860658399998</v>
      </c>
    </row>
    <row r="1177" spans="1:11" x14ac:dyDescent="0.2">
      <c r="A1177" t="s">
        <v>184</v>
      </c>
      <c r="B1177" t="s">
        <v>198</v>
      </c>
      <c r="C1177" t="s">
        <v>223</v>
      </c>
      <c r="D1177" t="s">
        <v>190</v>
      </c>
      <c r="E1177">
        <v>44539</v>
      </c>
      <c r="F1177">
        <v>80.8279</v>
      </c>
      <c r="G1177">
        <v>44980</v>
      </c>
      <c r="H1177">
        <v>44958</v>
      </c>
      <c r="I1177">
        <v>3599993.8380999998</v>
      </c>
      <c r="J1177" t="s">
        <v>204</v>
      </c>
      <c r="K1177">
        <v>3239.9944542900002</v>
      </c>
    </row>
    <row r="1178" spans="1:11" x14ac:dyDescent="0.2">
      <c r="A1178" t="s">
        <v>184</v>
      </c>
      <c r="B1178" t="s">
        <v>185</v>
      </c>
      <c r="C1178" t="s">
        <v>225</v>
      </c>
      <c r="D1178" t="s">
        <v>190</v>
      </c>
      <c r="E1178">
        <v>59311</v>
      </c>
      <c r="F1178">
        <v>87.673699999999997</v>
      </c>
      <c r="G1178">
        <v>44980</v>
      </c>
      <c r="H1178">
        <v>44958</v>
      </c>
      <c r="I1178">
        <v>5200014.8207</v>
      </c>
      <c r="J1178" t="s">
        <v>188</v>
      </c>
      <c r="K1178">
        <v>4680.0133386300004</v>
      </c>
    </row>
    <row r="1179" spans="1:11" x14ac:dyDescent="0.2">
      <c r="A1179" t="s">
        <v>184</v>
      </c>
      <c r="B1179" t="s">
        <v>185</v>
      </c>
      <c r="C1179" t="s">
        <v>244</v>
      </c>
      <c r="D1179" t="s">
        <v>190</v>
      </c>
      <c r="E1179">
        <v>137776</v>
      </c>
      <c r="F1179">
        <v>27.581099999999999</v>
      </c>
      <c r="G1179">
        <v>44981</v>
      </c>
      <c r="H1179">
        <v>44958</v>
      </c>
      <c r="I1179">
        <v>3800013.6335999998</v>
      </c>
      <c r="J1179" t="s">
        <v>207</v>
      </c>
      <c r="K1179">
        <v>3420.0122702399999</v>
      </c>
    </row>
    <row r="1180" spans="1:11" x14ac:dyDescent="0.2">
      <c r="A1180" t="s">
        <v>184</v>
      </c>
      <c r="B1180" t="s">
        <v>185</v>
      </c>
      <c r="C1180" t="s">
        <v>218</v>
      </c>
      <c r="D1180" t="s">
        <v>200</v>
      </c>
      <c r="E1180">
        <v>134609</v>
      </c>
      <c r="F1180">
        <v>67.603300000000004</v>
      </c>
      <c r="G1180">
        <v>44981</v>
      </c>
      <c r="H1180">
        <v>44958</v>
      </c>
      <c r="I1180">
        <v>9100012.6096999999</v>
      </c>
      <c r="J1180" t="s">
        <v>204</v>
      </c>
      <c r="K1180">
        <v>8190.0113487299996</v>
      </c>
    </row>
    <row r="1181" spans="1:11" x14ac:dyDescent="0.2">
      <c r="A1181" t="s">
        <v>184</v>
      </c>
      <c r="B1181" t="s">
        <v>185</v>
      </c>
      <c r="C1181" t="s">
        <v>229</v>
      </c>
      <c r="D1181" t="s">
        <v>190</v>
      </c>
      <c r="E1181">
        <v>42067</v>
      </c>
      <c r="F1181">
        <v>109.34869999999999</v>
      </c>
      <c r="G1181">
        <v>44981</v>
      </c>
      <c r="H1181">
        <v>44958</v>
      </c>
      <c r="I1181">
        <v>4599971.7628999995</v>
      </c>
      <c r="J1181" t="s">
        <v>188</v>
      </c>
      <c r="K1181">
        <v>4139.9745866100002</v>
      </c>
    </row>
    <row r="1182" spans="1:11" x14ac:dyDescent="0.2">
      <c r="A1182" t="s">
        <v>184</v>
      </c>
      <c r="B1182" t="s">
        <v>198</v>
      </c>
      <c r="C1182" t="s">
        <v>217</v>
      </c>
      <c r="D1182" t="s">
        <v>187</v>
      </c>
      <c r="E1182">
        <v>794539</v>
      </c>
      <c r="F1182">
        <v>8.9359999999999999</v>
      </c>
      <c r="G1182">
        <v>44981</v>
      </c>
      <c r="H1182">
        <v>44958</v>
      </c>
      <c r="I1182">
        <v>7100000.5039999997</v>
      </c>
      <c r="J1182" t="s">
        <v>215</v>
      </c>
      <c r="K1182">
        <v>7810.0005544000005</v>
      </c>
    </row>
    <row r="1183" spans="1:11" x14ac:dyDescent="0.2">
      <c r="A1183" t="s">
        <v>184</v>
      </c>
      <c r="B1183" t="s">
        <v>198</v>
      </c>
      <c r="C1183" t="s">
        <v>209</v>
      </c>
      <c r="D1183" t="s">
        <v>190</v>
      </c>
      <c r="E1183">
        <v>286149</v>
      </c>
      <c r="F1183">
        <v>20.9681</v>
      </c>
      <c r="G1183">
        <v>44981</v>
      </c>
      <c r="H1183">
        <v>44958</v>
      </c>
      <c r="I1183">
        <v>6000000.8469000002</v>
      </c>
      <c r="J1183" t="s">
        <v>188</v>
      </c>
      <c r="K1183">
        <v>5400.0007622100002</v>
      </c>
    </row>
    <row r="1184" spans="1:11" x14ac:dyDescent="0.2">
      <c r="A1184" t="s">
        <v>184</v>
      </c>
      <c r="B1184" t="s">
        <v>185</v>
      </c>
      <c r="C1184" t="s">
        <v>217</v>
      </c>
      <c r="D1184" t="s">
        <v>187</v>
      </c>
      <c r="E1184">
        <v>381437</v>
      </c>
      <c r="F1184">
        <v>9.4380000000000006</v>
      </c>
      <c r="G1184">
        <v>44981</v>
      </c>
      <c r="H1184">
        <v>44958</v>
      </c>
      <c r="I1184">
        <v>3600002.4060000004</v>
      </c>
      <c r="J1184" t="s">
        <v>215</v>
      </c>
      <c r="K1184">
        <v>3960.0026466000008</v>
      </c>
    </row>
    <row r="1185" spans="1:11" x14ac:dyDescent="0.2">
      <c r="A1185" t="s">
        <v>184</v>
      </c>
      <c r="B1185" t="s">
        <v>185</v>
      </c>
      <c r="C1185" t="s">
        <v>221</v>
      </c>
      <c r="D1185" t="s">
        <v>187</v>
      </c>
      <c r="E1185">
        <v>159623</v>
      </c>
      <c r="F1185">
        <v>39.4679</v>
      </c>
      <c r="G1185">
        <v>44981</v>
      </c>
      <c r="H1185">
        <v>44958</v>
      </c>
      <c r="I1185">
        <v>6299984.6017000005</v>
      </c>
      <c r="J1185" t="s">
        <v>207</v>
      </c>
      <c r="K1185">
        <v>5669.9861415300011</v>
      </c>
    </row>
    <row r="1186" spans="1:11" x14ac:dyDescent="0.2">
      <c r="A1186" t="s">
        <v>184</v>
      </c>
      <c r="B1186" t="s">
        <v>198</v>
      </c>
      <c r="C1186" t="s">
        <v>226</v>
      </c>
      <c r="D1186" t="s">
        <v>190</v>
      </c>
      <c r="E1186">
        <v>64638</v>
      </c>
      <c r="F1186">
        <v>54.147599999999997</v>
      </c>
      <c r="G1186">
        <v>44981</v>
      </c>
      <c r="H1186">
        <v>44958</v>
      </c>
      <c r="I1186">
        <v>3499992.5688</v>
      </c>
      <c r="J1186" t="s">
        <v>188</v>
      </c>
      <c r="K1186">
        <v>3149.99331192</v>
      </c>
    </row>
    <row r="1187" spans="1:11" x14ac:dyDescent="0.2">
      <c r="A1187" t="s">
        <v>184</v>
      </c>
      <c r="B1187" t="s">
        <v>198</v>
      </c>
      <c r="C1187" t="s">
        <v>214</v>
      </c>
      <c r="D1187" t="s">
        <v>192</v>
      </c>
      <c r="E1187">
        <v>128662</v>
      </c>
      <c r="F1187">
        <v>27.203099999999999</v>
      </c>
      <c r="G1187">
        <v>44981</v>
      </c>
      <c r="H1187">
        <v>44958</v>
      </c>
      <c r="I1187">
        <v>3500005.2522</v>
      </c>
      <c r="J1187" t="s">
        <v>215</v>
      </c>
      <c r="K1187">
        <v>3850.00577742</v>
      </c>
    </row>
    <row r="1188" spans="1:11" x14ac:dyDescent="0.2">
      <c r="A1188" t="s">
        <v>184</v>
      </c>
      <c r="B1188" t="s">
        <v>198</v>
      </c>
      <c r="C1188" t="s">
        <v>189</v>
      </c>
      <c r="D1188" t="s">
        <v>187</v>
      </c>
      <c r="E1188">
        <v>26391</v>
      </c>
      <c r="F1188">
        <v>30.312999999999999</v>
      </c>
      <c r="G1188">
        <v>44982</v>
      </c>
      <c r="H1188">
        <v>44958</v>
      </c>
      <c r="I1188">
        <v>799990.38299999991</v>
      </c>
      <c r="J1188" t="s">
        <v>188</v>
      </c>
      <c r="K1188">
        <v>719.9913446999999</v>
      </c>
    </row>
    <row r="1189" spans="1:11" x14ac:dyDescent="0.2">
      <c r="A1189" t="s">
        <v>184</v>
      </c>
      <c r="B1189" t="s">
        <v>198</v>
      </c>
      <c r="C1189" t="s">
        <v>239</v>
      </c>
      <c r="D1189" t="s">
        <v>200</v>
      </c>
      <c r="E1189">
        <v>501629</v>
      </c>
      <c r="F1189">
        <v>16.546099999999999</v>
      </c>
      <c r="G1189">
        <v>44982</v>
      </c>
      <c r="H1189">
        <v>44958</v>
      </c>
      <c r="I1189">
        <v>8300003.5968999993</v>
      </c>
      <c r="J1189" t="s">
        <v>188</v>
      </c>
      <c r="K1189">
        <v>7470.0032372099995</v>
      </c>
    </row>
    <row r="1190" spans="1:11" x14ac:dyDescent="0.2">
      <c r="A1190" t="s">
        <v>184</v>
      </c>
      <c r="B1190" t="s">
        <v>185</v>
      </c>
      <c r="C1190" t="s">
        <v>219</v>
      </c>
      <c r="D1190" t="s">
        <v>192</v>
      </c>
      <c r="E1190">
        <v>72656</v>
      </c>
      <c r="F1190">
        <v>53.677399999999999</v>
      </c>
      <c r="G1190">
        <v>44982</v>
      </c>
      <c r="H1190">
        <v>44958</v>
      </c>
      <c r="I1190">
        <v>3899985.1743999999</v>
      </c>
      <c r="J1190" t="s">
        <v>188</v>
      </c>
      <c r="K1190">
        <v>3509.9866569600003</v>
      </c>
    </row>
    <row r="1191" spans="1:11" x14ac:dyDescent="0.2">
      <c r="A1191" t="s">
        <v>184</v>
      </c>
      <c r="B1191" t="s">
        <v>198</v>
      </c>
      <c r="C1191" t="s">
        <v>244</v>
      </c>
      <c r="D1191" t="s">
        <v>187</v>
      </c>
      <c r="E1191">
        <v>117054</v>
      </c>
      <c r="F1191">
        <v>26.483599999999999</v>
      </c>
      <c r="G1191">
        <v>44982</v>
      </c>
      <c r="H1191">
        <v>44958</v>
      </c>
      <c r="I1191">
        <v>3100011.3144</v>
      </c>
      <c r="J1191" t="s">
        <v>207</v>
      </c>
      <c r="K1191">
        <v>2790.0101829599998</v>
      </c>
    </row>
    <row r="1192" spans="1:11" x14ac:dyDescent="0.2">
      <c r="A1192" t="s">
        <v>184</v>
      </c>
      <c r="B1192" t="s">
        <v>185</v>
      </c>
      <c r="C1192" t="s">
        <v>220</v>
      </c>
      <c r="D1192" t="s">
        <v>190</v>
      </c>
      <c r="E1192">
        <v>48866</v>
      </c>
      <c r="F1192">
        <v>171.89830000000001</v>
      </c>
      <c r="G1192">
        <v>44983</v>
      </c>
      <c r="H1192">
        <v>44958</v>
      </c>
      <c r="I1192">
        <v>8399982.3278000001</v>
      </c>
      <c r="J1192" t="s">
        <v>188</v>
      </c>
      <c r="K1192">
        <v>7559.9840950200014</v>
      </c>
    </row>
    <row r="1193" spans="1:11" x14ac:dyDescent="0.2">
      <c r="A1193" t="s">
        <v>184</v>
      </c>
      <c r="B1193" t="s">
        <v>198</v>
      </c>
      <c r="C1193" t="s">
        <v>214</v>
      </c>
      <c r="D1193" t="s">
        <v>192</v>
      </c>
      <c r="E1193">
        <v>183228</v>
      </c>
      <c r="F1193">
        <v>30.017199999999999</v>
      </c>
      <c r="G1193">
        <v>44983</v>
      </c>
      <c r="H1193">
        <v>44958</v>
      </c>
      <c r="I1193">
        <v>5499991.5215999996</v>
      </c>
      <c r="J1193" t="s">
        <v>215</v>
      </c>
      <c r="K1193">
        <v>6049.9906737600004</v>
      </c>
    </row>
    <row r="1194" spans="1:11" x14ac:dyDescent="0.2">
      <c r="A1194" t="s">
        <v>184</v>
      </c>
      <c r="B1194" t="s">
        <v>198</v>
      </c>
      <c r="C1194" t="s">
        <v>223</v>
      </c>
      <c r="D1194" t="s">
        <v>187</v>
      </c>
      <c r="E1194">
        <v>110415</v>
      </c>
      <c r="F1194">
        <v>80.605199999999996</v>
      </c>
      <c r="G1194">
        <v>44983</v>
      </c>
      <c r="H1194">
        <v>44958</v>
      </c>
      <c r="I1194">
        <v>8900023.1579999998</v>
      </c>
      <c r="J1194" t="s">
        <v>204</v>
      </c>
      <c r="K1194">
        <v>8010.0208421999996</v>
      </c>
    </row>
    <row r="1195" spans="1:11" x14ac:dyDescent="0.2">
      <c r="A1195" t="s">
        <v>184</v>
      </c>
      <c r="B1195" t="s">
        <v>198</v>
      </c>
      <c r="C1195" t="s">
        <v>211</v>
      </c>
      <c r="D1195" t="s">
        <v>187</v>
      </c>
      <c r="E1195">
        <v>258927</v>
      </c>
      <c r="F1195">
        <v>12.358700000000001</v>
      </c>
      <c r="G1195">
        <v>44983</v>
      </c>
      <c r="H1195">
        <v>44958</v>
      </c>
      <c r="I1195">
        <v>3200001.1149000004</v>
      </c>
      <c r="J1195" t="s">
        <v>207</v>
      </c>
      <c r="K1195">
        <v>2880.0010034100005</v>
      </c>
    </row>
    <row r="1196" spans="1:11" x14ac:dyDescent="0.2">
      <c r="A1196" t="s">
        <v>184</v>
      </c>
      <c r="B1196" t="s">
        <v>198</v>
      </c>
      <c r="C1196" t="s">
        <v>229</v>
      </c>
      <c r="D1196" t="s">
        <v>190</v>
      </c>
      <c r="E1196">
        <v>14146</v>
      </c>
      <c r="F1196">
        <v>113.10890000000001</v>
      </c>
      <c r="G1196">
        <v>44984</v>
      </c>
      <c r="H1196">
        <v>44958</v>
      </c>
      <c r="I1196">
        <v>1600038.4994000001</v>
      </c>
      <c r="J1196" t="s">
        <v>188</v>
      </c>
      <c r="K1196">
        <v>1440.0346494600003</v>
      </c>
    </row>
    <row r="1197" spans="1:11" x14ac:dyDescent="0.2">
      <c r="A1197" t="s">
        <v>184</v>
      </c>
      <c r="B1197" t="s">
        <v>185</v>
      </c>
      <c r="C1197" t="s">
        <v>218</v>
      </c>
      <c r="D1197" t="s">
        <v>190</v>
      </c>
      <c r="E1197">
        <v>91715</v>
      </c>
      <c r="F1197">
        <v>57.787700000000001</v>
      </c>
      <c r="G1197">
        <v>44984</v>
      </c>
      <c r="H1197">
        <v>44958</v>
      </c>
      <c r="I1197">
        <v>5299998.9055000003</v>
      </c>
      <c r="J1197" t="s">
        <v>204</v>
      </c>
      <c r="K1197">
        <v>4769.9990149500009</v>
      </c>
    </row>
    <row r="1198" spans="1:11" x14ac:dyDescent="0.2">
      <c r="A1198" t="s">
        <v>184</v>
      </c>
      <c r="B1198" t="s">
        <v>198</v>
      </c>
      <c r="C1198" t="s">
        <v>205</v>
      </c>
      <c r="D1198" t="s">
        <v>190</v>
      </c>
      <c r="E1198">
        <v>177480</v>
      </c>
      <c r="F1198">
        <v>18.030200000000001</v>
      </c>
      <c r="G1198">
        <v>44984</v>
      </c>
      <c r="H1198">
        <v>44958</v>
      </c>
      <c r="I1198">
        <v>3199999.8960000002</v>
      </c>
      <c r="J1198" t="s">
        <v>193</v>
      </c>
      <c r="K1198">
        <v>3199.9998960000003</v>
      </c>
    </row>
    <row r="1199" spans="1:11" x14ac:dyDescent="0.2">
      <c r="A1199" t="s">
        <v>184</v>
      </c>
      <c r="B1199" t="s">
        <v>185</v>
      </c>
      <c r="C1199" t="s">
        <v>246</v>
      </c>
      <c r="D1199" t="s">
        <v>192</v>
      </c>
      <c r="E1199">
        <v>12770</v>
      </c>
      <c r="F1199">
        <v>133.11959999999999</v>
      </c>
      <c r="G1199">
        <v>44984</v>
      </c>
      <c r="H1199">
        <v>44958</v>
      </c>
      <c r="I1199">
        <v>1699937.2919999999</v>
      </c>
      <c r="J1199" t="s">
        <v>204</v>
      </c>
      <c r="K1199">
        <v>1529.9435627999999</v>
      </c>
    </row>
    <row r="1200" spans="1:11" x14ac:dyDescent="0.2">
      <c r="A1200" t="s">
        <v>184</v>
      </c>
      <c r="B1200" t="s">
        <v>185</v>
      </c>
      <c r="C1200" t="s">
        <v>245</v>
      </c>
      <c r="D1200" t="s">
        <v>190</v>
      </c>
      <c r="E1200">
        <v>112213</v>
      </c>
      <c r="F1200">
        <v>57.034199999999998</v>
      </c>
      <c r="G1200">
        <v>44984</v>
      </c>
      <c r="H1200">
        <v>44958</v>
      </c>
      <c r="I1200">
        <v>6399978.6846000003</v>
      </c>
      <c r="J1200" t="s">
        <v>188</v>
      </c>
      <c r="K1200">
        <v>5759.9808161400006</v>
      </c>
    </row>
    <row r="1201" spans="1:11" x14ac:dyDescent="0.2">
      <c r="A1201" t="s">
        <v>184</v>
      </c>
      <c r="B1201" t="s">
        <v>185</v>
      </c>
      <c r="C1201" t="s">
        <v>230</v>
      </c>
      <c r="D1201" t="s">
        <v>190</v>
      </c>
      <c r="E1201">
        <v>64630</v>
      </c>
      <c r="F1201">
        <v>117.59220000000001</v>
      </c>
      <c r="G1201">
        <v>44984</v>
      </c>
      <c r="H1201">
        <v>44958</v>
      </c>
      <c r="I1201">
        <v>7599983.8859999999</v>
      </c>
      <c r="J1201" t="s">
        <v>188</v>
      </c>
      <c r="K1201">
        <v>6839.9854974000009</v>
      </c>
    </row>
    <row r="1202" spans="1:11" x14ac:dyDescent="0.2">
      <c r="A1202" t="s">
        <v>184</v>
      </c>
      <c r="B1202" t="s">
        <v>198</v>
      </c>
      <c r="C1202" t="s">
        <v>191</v>
      </c>
      <c r="D1202" t="s">
        <v>190</v>
      </c>
      <c r="E1202">
        <v>1592100</v>
      </c>
      <c r="F1202">
        <v>5.5900999999999996</v>
      </c>
      <c r="G1202">
        <v>44984</v>
      </c>
      <c r="H1202">
        <v>44958</v>
      </c>
      <c r="I1202">
        <v>8899998.209999999</v>
      </c>
      <c r="J1202" t="s">
        <v>193</v>
      </c>
      <c r="K1202">
        <v>8899.9982099999997</v>
      </c>
    </row>
    <row r="1203" spans="1:11" x14ac:dyDescent="0.2">
      <c r="A1203" t="s">
        <v>184</v>
      </c>
      <c r="B1203" t="s">
        <v>185</v>
      </c>
      <c r="C1203" t="s">
        <v>195</v>
      </c>
      <c r="D1203" t="s">
        <v>190</v>
      </c>
      <c r="E1203">
        <v>76471</v>
      </c>
      <c r="F1203">
        <v>105.9229</v>
      </c>
      <c r="G1203">
        <v>44984</v>
      </c>
      <c r="H1203">
        <v>44958</v>
      </c>
      <c r="I1203">
        <v>8100030.0859000003</v>
      </c>
      <c r="J1203" t="s">
        <v>196</v>
      </c>
      <c r="K1203">
        <v>8910.0330944900015</v>
      </c>
    </row>
    <row r="1204" spans="1:11" x14ac:dyDescent="0.2">
      <c r="A1204" t="s">
        <v>184</v>
      </c>
      <c r="B1204" t="s">
        <v>198</v>
      </c>
      <c r="C1204" t="s">
        <v>239</v>
      </c>
      <c r="D1204" t="s">
        <v>190</v>
      </c>
      <c r="E1204">
        <v>527848</v>
      </c>
      <c r="F1204">
        <v>17.6187</v>
      </c>
      <c r="G1204">
        <v>44984</v>
      </c>
      <c r="H1204">
        <v>44958</v>
      </c>
      <c r="I1204">
        <v>9299995.5576000009</v>
      </c>
      <c r="J1204" t="s">
        <v>188</v>
      </c>
      <c r="K1204">
        <v>8369.9960018400016</v>
      </c>
    </row>
    <row r="1205" spans="1:11" x14ac:dyDescent="0.2">
      <c r="A1205" t="s">
        <v>184</v>
      </c>
      <c r="B1205" t="s">
        <v>198</v>
      </c>
      <c r="C1205" t="s">
        <v>240</v>
      </c>
      <c r="D1205" t="s">
        <v>192</v>
      </c>
      <c r="E1205">
        <v>1125538</v>
      </c>
      <c r="F1205">
        <v>7.4630999999999998</v>
      </c>
      <c r="G1205">
        <v>44984</v>
      </c>
      <c r="H1205">
        <v>44958</v>
      </c>
      <c r="I1205">
        <v>8400002.6478000004</v>
      </c>
      <c r="J1205" t="s">
        <v>241</v>
      </c>
      <c r="K1205">
        <v>9240.0029125800011</v>
      </c>
    </row>
    <row r="1206" spans="1:11" x14ac:dyDescent="0.2">
      <c r="A1206" t="s">
        <v>184</v>
      </c>
      <c r="B1206" t="s">
        <v>198</v>
      </c>
      <c r="C1206" t="s">
        <v>210</v>
      </c>
      <c r="D1206" t="s">
        <v>190</v>
      </c>
      <c r="E1206">
        <v>24630</v>
      </c>
      <c r="F1206">
        <v>28.420300000000001</v>
      </c>
      <c r="G1206">
        <v>44984</v>
      </c>
      <c r="H1206">
        <v>44958</v>
      </c>
      <c r="I1206">
        <v>699991.98900000006</v>
      </c>
      <c r="J1206" t="s">
        <v>204</v>
      </c>
      <c r="K1206">
        <v>629.99279010000009</v>
      </c>
    </row>
    <row r="1207" spans="1:11" x14ac:dyDescent="0.2">
      <c r="A1207" t="s">
        <v>184</v>
      </c>
      <c r="B1207" t="s">
        <v>185</v>
      </c>
      <c r="C1207" t="s">
        <v>233</v>
      </c>
      <c r="D1207" t="s">
        <v>190</v>
      </c>
      <c r="E1207">
        <v>14118</v>
      </c>
      <c r="F1207">
        <v>84.996099999999998</v>
      </c>
      <c r="G1207">
        <v>44984</v>
      </c>
      <c r="H1207">
        <v>44958</v>
      </c>
      <c r="I1207">
        <v>1199974.9398000001</v>
      </c>
      <c r="J1207" t="s">
        <v>204</v>
      </c>
      <c r="K1207">
        <v>1079.9774458200002</v>
      </c>
    </row>
    <row r="1208" spans="1:11" x14ac:dyDescent="0.2">
      <c r="A1208" t="s">
        <v>184</v>
      </c>
      <c r="B1208" t="s">
        <v>185</v>
      </c>
      <c r="C1208" t="s">
        <v>214</v>
      </c>
      <c r="D1208" t="s">
        <v>190</v>
      </c>
      <c r="E1208">
        <v>309212</v>
      </c>
      <c r="F1208">
        <v>27.8126</v>
      </c>
      <c r="G1208">
        <v>44984</v>
      </c>
      <c r="H1208">
        <v>44958</v>
      </c>
      <c r="I1208">
        <v>8599989.6711999997</v>
      </c>
      <c r="J1208" t="s">
        <v>215</v>
      </c>
      <c r="K1208">
        <v>9459.9886383199992</v>
      </c>
    </row>
    <row r="1209" spans="1:11" x14ac:dyDescent="0.2">
      <c r="A1209" t="s">
        <v>184</v>
      </c>
      <c r="B1209" t="s">
        <v>198</v>
      </c>
      <c r="C1209" t="s">
        <v>189</v>
      </c>
      <c r="D1209" t="s">
        <v>192</v>
      </c>
      <c r="E1209">
        <v>40179</v>
      </c>
      <c r="F1209">
        <v>29.866599999999998</v>
      </c>
      <c r="G1209">
        <v>44984</v>
      </c>
      <c r="H1209">
        <v>44958</v>
      </c>
      <c r="I1209">
        <v>1200010.1213999998</v>
      </c>
      <c r="J1209" t="s">
        <v>188</v>
      </c>
      <c r="K1209">
        <v>1080.0091092600001</v>
      </c>
    </row>
    <row r="1210" spans="1:11" x14ac:dyDescent="0.2">
      <c r="A1210" t="s">
        <v>184</v>
      </c>
      <c r="B1210" t="s">
        <v>185</v>
      </c>
      <c r="C1210" t="s">
        <v>221</v>
      </c>
      <c r="D1210" t="s">
        <v>187</v>
      </c>
      <c r="E1210">
        <v>134378</v>
      </c>
      <c r="F1210">
        <v>41.6736</v>
      </c>
      <c r="G1210">
        <v>44984</v>
      </c>
      <c r="H1210">
        <v>44958</v>
      </c>
      <c r="I1210">
        <v>5600015.0208000001</v>
      </c>
      <c r="J1210" t="s">
        <v>207</v>
      </c>
      <c r="K1210">
        <v>5040.0135187200003</v>
      </c>
    </row>
    <row r="1211" spans="1:11" x14ac:dyDescent="0.2">
      <c r="A1211" t="s">
        <v>184</v>
      </c>
      <c r="B1211" t="s">
        <v>198</v>
      </c>
      <c r="C1211" t="s">
        <v>195</v>
      </c>
      <c r="D1211" t="s">
        <v>190</v>
      </c>
      <c r="E1211">
        <v>87424</v>
      </c>
      <c r="F1211">
        <v>106.3777</v>
      </c>
      <c r="G1211">
        <v>44984</v>
      </c>
      <c r="H1211">
        <v>44958</v>
      </c>
      <c r="I1211">
        <v>9299964.0448000003</v>
      </c>
      <c r="J1211" t="s">
        <v>196</v>
      </c>
      <c r="K1211">
        <v>10229.960449280001</v>
      </c>
    </row>
    <row r="1212" spans="1:11" x14ac:dyDescent="0.2">
      <c r="A1212" t="s">
        <v>184</v>
      </c>
      <c r="B1212" t="s">
        <v>198</v>
      </c>
      <c r="C1212" t="s">
        <v>112</v>
      </c>
      <c r="D1212" t="s">
        <v>190</v>
      </c>
      <c r="E1212">
        <v>178494</v>
      </c>
      <c r="F1212">
        <v>43.698900000000002</v>
      </c>
      <c r="G1212">
        <v>44984</v>
      </c>
      <c r="H1212">
        <v>44958</v>
      </c>
      <c r="I1212">
        <v>7799991.4566000002</v>
      </c>
      <c r="J1212" t="s">
        <v>188</v>
      </c>
      <c r="K1212">
        <v>7019.9923109400006</v>
      </c>
    </row>
    <row r="1213" spans="1:11" x14ac:dyDescent="0.2">
      <c r="A1213" t="s">
        <v>184</v>
      </c>
      <c r="B1213" t="s">
        <v>185</v>
      </c>
      <c r="C1213" t="s">
        <v>195</v>
      </c>
      <c r="D1213" t="s">
        <v>190</v>
      </c>
      <c r="E1213">
        <v>51022</v>
      </c>
      <c r="F1213">
        <v>103.8763</v>
      </c>
      <c r="G1213">
        <v>44984</v>
      </c>
      <c r="H1213">
        <v>44958</v>
      </c>
      <c r="I1213">
        <v>5299976.5785999997</v>
      </c>
      <c r="J1213" t="s">
        <v>196</v>
      </c>
      <c r="K1213">
        <v>5829.9742364599997</v>
      </c>
    </row>
    <row r="1214" spans="1:11" x14ac:dyDescent="0.2">
      <c r="A1214" t="s">
        <v>184</v>
      </c>
      <c r="B1214" t="s">
        <v>198</v>
      </c>
      <c r="C1214" t="s">
        <v>202</v>
      </c>
      <c r="D1214" t="s">
        <v>190</v>
      </c>
      <c r="E1214">
        <v>1499766</v>
      </c>
      <c r="F1214">
        <v>4.0673000000000004</v>
      </c>
      <c r="G1214">
        <v>44984</v>
      </c>
      <c r="H1214">
        <v>44958</v>
      </c>
      <c r="I1214">
        <v>6099998.2518000007</v>
      </c>
      <c r="J1214" t="s">
        <v>193</v>
      </c>
      <c r="K1214">
        <v>6099.9982518000006</v>
      </c>
    </row>
    <row r="1215" spans="1:11" x14ac:dyDescent="0.2">
      <c r="A1215" t="s">
        <v>184</v>
      </c>
      <c r="B1215" t="s">
        <v>198</v>
      </c>
      <c r="C1215" t="s">
        <v>228</v>
      </c>
      <c r="D1215" t="s">
        <v>190</v>
      </c>
      <c r="E1215">
        <v>203375</v>
      </c>
      <c r="F1215">
        <v>31.960599999999999</v>
      </c>
      <c r="G1215">
        <v>44984</v>
      </c>
      <c r="H1215">
        <v>44958</v>
      </c>
      <c r="I1215">
        <v>6499987.0249999994</v>
      </c>
      <c r="J1215" t="s">
        <v>204</v>
      </c>
      <c r="K1215">
        <v>5849.9883224999994</v>
      </c>
    </row>
    <row r="1216" spans="1:11" x14ac:dyDescent="0.2">
      <c r="A1216" t="s">
        <v>184</v>
      </c>
      <c r="B1216" t="s">
        <v>198</v>
      </c>
      <c r="C1216" t="s">
        <v>202</v>
      </c>
      <c r="D1216" t="s">
        <v>190</v>
      </c>
      <c r="E1216">
        <v>2432114</v>
      </c>
      <c r="F1216">
        <v>3.9883000000000002</v>
      </c>
      <c r="G1216">
        <v>44984</v>
      </c>
      <c r="H1216">
        <v>44958</v>
      </c>
      <c r="I1216">
        <v>9700000.2662000004</v>
      </c>
      <c r="J1216" t="s">
        <v>193</v>
      </c>
      <c r="K1216">
        <v>9700.0002662000006</v>
      </c>
    </row>
    <row r="1217" spans="1:11" x14ac:dyDescent="0.2">
      <c r="A1217" t="s">
        <v>247</v>
      </c>
      <c r="B1217" t="s">
        <v>198</v>
      </c>
      <c r="C1217" t="s">
        <v>219</v>
      </c>
      <c r="D1217" t="s">
        <v>187</v>
      </c>
      <c r="E1217">
        <v>188073</v>
      </c>
      <c r="F1217">
        <v>50.5122</v>
      </c>
      <c r="G1217">
        <v>44623</v>
      </c>
      <c r="H1217">
        <v>44621</v>
      </c>
      <c r="I1217">
        <v>9499980.9905999992</v>
      </c>
      <c r="J1217" t="s">
        <v>188</v>
      </c>
      <c r="K1217">
        <v>1899.9961981199999</v>
      </c>
    </row>
    <row r="1218" spans="1:11" x14ac:dyDescent="0.2">
      <c r="A1218" t="s">
        <v>247</v>
      </c>
      <c r="B1218" t="s">
        <v>198</v>
      </c>
      <c r="C1218" t="s">
        <v>186</v>
      </c>
      <c r="D1218" t="s">
        <v>192</v>
      </c>
      <c r="E1218">
        <v>170562</v>
      </c>
      <c r="F1218">
        <v>22.279299999999999</v>
      </c>
      <c r="G1218">
        <v>44623</v>
      </c>
      <c r="H1218">
        <v>44621</v>
      </c>
      <c r="I1218">
        <v>3800001.9665999999</v>
      </c>
      <c r="J1218" t="s">
        <v>188</v>
      </c>
      <c r="K1218">
        <v>760.00039332000006</v>
      </c>
    </row>
    <row r="1219" spans="1:11" x14ac:dyDescent="0.2">
      <c r="A1219" t="s">
        <v>247</v>
      </c>
      <c r="B1219" t="s">
        <v>198</v>
      </c>
      <c r="C1219" t="s">
        <v>233</v>
      </c>
      <c r="D1219" t="s">
        <v>192</v>
      </c>
      <c r="E1219">
        <v>104955</v>
      </c>
      <c r="F1219">
        <v>83.845500000000001</v>
      </c>
      <c r="G1219">
        <v>44624</v>
      </c>
      <c r="H1219">
        <v>44621</v>
      </c>
      <c r="I1219">
        <v>8800004.4525000006</v>
      </c>
      <c r="J1219" t="s">
        <v>204</v>
      </c>
      <c r="K1219">
        <v>1760.0008905000002</v>
      </c>
    </row>
    <row r="1220" spans="1:11" x14ac:dyDescent="0.2">
      <c r="A1220" t="s">
        <v>247</v>
      </c>
      <c r="B1220" t="s">
        <v>185</v>
      </c>
      <c r="C1220" t="s">
        <v>213</v>
      </c>
      <c r="D1220" t="s">
        <v>190</v>
      </c>
      <c r="E1220">
        <v>14119</v>
      </c>
      <c r="F1220">
        <v>77.911199999999994</v>
      </c>
      <c r="G1220">
        <v>44625</v>
      </c>
      <c r="H1220">
        <v>44621</v>
      </c>
      <c r="I1220">
        <v>1100028.2327999999</v>
      </c>
      <c r="J1220" t="s">
        <v>188</v>
      </c>
      <c r="K1220">
        <v>220.00564655999997</v>
      </c>
    </row>
    <row r="1221" spans="1:11" x14ac:dyDescent="0.2">
      <c r="A1221" t="s">
        <v>247</v>
      </c>
      <c r="B1221" t="s">
        <v>185</v>
      </c>
      <c r="C1221" t="s">
        <v>112</v>
      </c>
      <c r="D1221" t="s">
        <v>190</v>
      </c>
      <c r="E1221">
        <v>173402</v>
      </c>
      <c r="F1221">
        <v>44.4054</v>
      </c>
      <c r="G1221">
        <v>44625</v>
      </c>
      <c r="H1221">
        <v>44621</v>
      </c>
      <c r="I1221">
        <v>7699985.1708000004</v>
      </c>
      <c r="J1221" t="s">
        <v>188</v>
      </c>
      <c r="K1221">
        <v>1539.9970341600001</v>
      </c>
    </row>
    <row r="1222" spans="1:11" x14ac:dyDescent="0.2">
      <c r="A1222" t="s">
        <v>247</v>
      </c>
      <c r="B1222" t="s">
        <v>185</v>
      </c>
      <c r="C1222" t="s">
        <v>218</v>
      </c>
      <c r="D1222" t="s">
        <v>190</v>
      </c>
      <c r="E1222">
        <v>65150</v>
      </c>
      <c r="F1222">
        <v>59.861400000000003</v>
      </c>
      <c r="G1222">
        <v>44627</v>
      </c>
      <c r="H1222">
        <v>44621</v>
      </c>
      <c r="I1222">
        <v>3899970.2100000004</v>
      </c>
      <c r="J1222" t="s">
        <v>204</v>
      </c>
      <c r="K1222">
        <v>779.99404200000015</v>
      </c>
    </row>
    <row r="1223" spans="1:11" x14ac:dyDescent="0.2">
      <c r="A1223" t="s">
        <v>247</v>
      </c>
      <c r="B1223" t="s">
        <v>185</v>
      </c>
      <c r="C1223" t="s">
        <v>203</v>
      </c>
      <c r="D1223" t="s">
        <v>192</v>
      </c>
      <c r="E1223">
        <v>64255</v>
      </c>
      <c r="F1223">
        <v>113.61020000000001</v>
      </c>
      <c r="G1223">
        <v>44627</v>
      </c>
      <c r="H1223">
        <v>44621</v>
      </c>
      <c r="I1223">
        <v>7300023.4010000005</v>
      </c>
      <c r="J1223" t="s">
        <v>204</v>
      </c>
      <c r="K1223">
        <v>1460.0046802000002</v>
      </c>
    </row>
    <row r="1224" spans="1:11" x14ac:dyDescent="0.2">
      <c r="A1224" t="s">
        <v>247</v>
      </c>
      <c r="B1224" t="s">
        <v>185</v>
      </c>
      <c r="C1224" t="s">
        <v>234</v>
      </c>
      <c r="D1224" t="s">
        <v>200</v>
      </c>
      <c r="E1224">
        <v>15126</v>
      </c>
      <c r="F1224">
        <v>92.553100000000001</v>
      </c>
      <c r="G1224">
        <v>44630</v>
      </c>
      <c r="H1224">
        <v>44621</v>
      </c>
      <c r="I1224">
        <v>1399958.1906000001</v>
      </c>
      <c r="J1224" t="s">
        <v>204</v>
      </c>
      <c r="K1224">
        <v>279.99163812</v>
      </c>
    </row>
    <row r="1225" spans="1:11" x14ac:dyDescent="0.2">
      <c r="A1225" t="s">
        <v>247</v>
      </c>
      <c r="B1225" t="s">
        <v>198</v>
      </c>
      <c r="C1225" t="s">
        <v>216</v>
      </c>
      <c r="D1225" t="s">
        <v>192</v>
      </c>
      <c r="E1225">
        <v>267616</v>
      </c>
      <c r="F1225">
        <v>18.309799999999999</v>
      </c>
      <c r="G1225">
        <v>44631</v>
      </c>
      <c r="H1225">
        <v>44621</v>
      </c>
      <c r="I1225">
        <v>4899995.4367999993</v>
      </c>
      <c r="J1225" t="s">
        <v>215</v>
      </c>
      <c r="K1225">
        <v>1959.9981747199997</v>
      </c>
    </row>
    <row r="1226" spans="1:11" x14ac:dyDescent="0.2">
      <c r="A1226" t="s">
        <v>247</v>
      </c>
      <c r="B1226" t="s">
        <v>185</v>
      </c>
      <c r="C1226" t="s">
        <v>240</v>
      </c>
      <c r="D1226" t="s">
        <v>187</v>
      </c>
      <c r="E1226">
        <v>772389</v>
      </c>
      <c r="F1226">
        <v>7.3796999999999997</v>
      </c>
      <c r="G1226">
        <v>44631</v>
      </c>
      <c r="H1226">
        <v>44621</v>
      </c>
      <c r="I1226">
        <v>5699999.1032999996</v>
      </c>
      <c r="J1226" t="s">
        <v>241</v>
      </c>
      <c r="K1226">
        <v>2279.9996413200001</v>
      </c>
    </row>
    <row r="1227" spans="1:11" x14ac:dyDescent="0.2">
      <c r="A1227" t="s">
        <v>247</v>
      </c>
      <c r="B1227" t="s">
        <v>198</v>
      </c>
      <c r="C1227" t="s">
        <v>238</v>
      </c>
      <c r="D1227" t="s">
        <v>192</v>
      </c>
      <c r="E1227">
        <v>8654</v>
      </c>
      <c r="F1227">
        <v>231.11500000000001</v>
      </c>
      <c r="G1227">
        <v>44633</v>
      </c>
      <c r="H1227">
        <v>44621</v>
      </c>
      <c r="I1227">
        <v>2000069.21</v>
      </c>
      <c r="J1227" t="s">
        <v>204</v>
      </c>
      <c r="K1227">
        <v>400.01384200000001</v>
      </c>
    </row>
    <row r="1228" spans="1:11" x14ac:dyDescent="0.2">
      <c r="A1228" t="s">
        <v>247</v>
      </c>
      <c r="B1228" t="s">
        <v>185</v>
      </c>
      <c r="C1228" t="s">
        <v>199</v>
      </c>
      <c r="D1228" t="s">
        <v>190</v>
      </c>
      <c r="E1228">
        <v>2645786</v>
      </c>
      <c r="F1228">
        <v>2.7968999999999999</v>
      </c>
      <c r="G1228">
        <v>44634</v>
      </c>
      <c r="H1228">
        <v>44621</v>
      </c>
      <c r="I1228">
        <v>7399998.8634000001</v>
      </c>
      <c r="J1228" t="s">
        <v>193</v>
      </c>
      <c r="K1228">
        <v>2219.9996590199999</v>
      </c>
    </row>
    <row r="1229" spans="1:11" x14ac:dyDescent="0.2">
      <c r="A1229" t="s">
        <v>247</v>
      </c>
      <c r="B1229" t="s">
        <v>198</v>
      </c>
      <c r="C1229" t="s">
        <v>217</v>
      </c>
      <c r="D1229" t="s">
        <v>190</v>
      </c>
      <c r="E1229">
        <v>134428</v>
      </c>
      <c r="F1229">
        <v>9.6706000000000003</v>
      </c>
      <c r="G1229">
        <v>44637</v>
      </c>
      <c r="H1229">
        <v>44621</v>
      </c>
      <c r="I1229">
        <v>1299999.4168</v>
      </c>
      <c r="J1229" t="s">
        <v>215</v>
      </c>
      <c r="K1229">
        <v>519.99976672000003</v>
      </c>
    </row>
    <row r="1230" spans="1:11" x14ac:dyDescent="0.2">
      <c r="A1230" t="s">
        <v>247</v>
      </c>
      <c r="B1230" t="s">
        <v>198</v>
      </c>
      <c r="C1230" t="s">
        <v>220</v>
      </c>
      <c r="D1230" t="s">
        <v>190</v>
      </c>
      <c r="E1230">
        <v>11346</v>
      </c>
      <c r="F1230">
        <v>176.27449999999999</v>
      </c>
      <c r="G1230">
        <v>44637</v>
      </c>
      <c r="H1230">
        <v>44621</v>
      </c>
      <c r="I1230">
        <v>2000010.477</v>
      </c>
      <c r="J1230" t="s">
        <v>188</v>
      </c>
      <c r="K1230">
        <v>400.00209540000003</v>
      </c>
    </row>
    <row r="1231" spans="1:11" x14ac:dyDescent="0.2">
      <c r="A1231" t="s">
        <v>247</v>
      </c>
      <c r="B1231" t="s">
        <v>198</v>
      </c>
      <c r="C1231" t="s">
        <v>222</v>
      </c>
      <c r="D1231" t="s">
        <v>200</v>
      </c>
      <c r="E1231">
        <v>32410</v>
      </c>
      <c r="F1231">
        <v>15.427300000000001</v>
      </c>
      <c r="G1231">
        <v>44637</v>
      </c>
      <c r="H1231">
        <v>44621</v>
      </c>
      <c r="I1231">
        <v>499998.79300000001</v>
      </c>
      <c r="J1231" t="s">
        <v>193</v>
      </c>
      <c r="K1231">
        <v>149.99963790000001</v>
      </c>
    </row>
    <row r="1232" spans="1:11" x14ac:dyDescent="0.2">
      <c r="A1232" t="s">
        <v>247</v>
      </c>
      <c r="B1232" t="s">
        <v>185</v>
      </c>
      <c r="C1232" t="s">
        <v>114</v>
      </c>
      <c r="D1232" t="s">
        <v>190</v>
      </c>
      <c r="E1232">
        <v>196914</v>
      </c>
      <c r="F1232">
        <v>13.711600000000001</v>
      </c>
      <c r="G1232">
        <v>44637</v>
      </c>
      <c r="H1232">
        <v>44621</v>
      </c>
      <c r="I1232">
        <v>2700006.0024000001</v>
      </c>
      <c r="J1232" t="s">
        <v>215</v>
      </c>
      <c r="K1232">
        <v>1080.0024009600002</v>
      </c>
    </row>
    <row r="1233" spans="1:11" x14ac:dyDescent="0.2">
      <c r="A1233" t="s">
        <v>247</v>
      </c>
      <c r="B1233" t="s">
        <v>185</v>
      </c>
      <c r="C1233" t="s">
        <v>232</v>
      </c>
      <c r="D1233" t="s">
        <v>200</v>
      </c>
      <c r="E1233">
        <v>149299</v>
      </c>
      <c r="F1233">
        <v>25.452200000000001</v>
      </c>
      <c r="G1233">
        <v>44637</v>
      </c>
      <c r="H1233">
        <v>44621</v>
      </c>
      <c r="I1233">
        <v>3799988.0078000003</v>
      </c>
      <c r="J1233" t="s">
        <v>204</v>
      </c>
      <c r="K1233">
        <v>759.99760156000013</v>
      </c>
    </row>
    <row r="1234" spans="1:11" x14ac:dyDescent="0.2">
      <c r="A1234" t="s">
        <v>247</v>
      </c>
      <c r="B1234" t="s">
        <v>198</v>
      </c>
      <c r="C1234" t="s">
        <v>210</v>
      </c>
      <c r="D1234" t="s">
        <v>190</v>
      </c>
      <c r="E1234">
        <v>245461</v>
      </c>
      <c r="F1234">
        <v>31.369599999999998</v>
      </c>
      <c r="G1234">
        <v>44637</v>
      </c>
      <c r="H1234">
        <v>44621</v>
      </c>
      <c r="I1234">
        <v>7700013.3855999997</v>
      </c>
      <c r="J1234" t="s">
        <v>204</v>
      </c>
      <c r="K1234">
        <v>1540.00267712</v>
      </c>
    </row>
    <row r="1235" spans="1:11" x14ac:dyDescent="0.2">
      <c r="A1235" t="s">
        <v>247</v>
      </c>
      <c r="B1235" t="s">
        <v>198</v>
      </c>
      <c r="C1235" t="s">
        <v>195</v>
      </c>
      <c r="D1235" t="s">
        <v>190</v>
      </c>
      <c r="E1235">
        <v>44299</v>
      </c>
      <c r="F1235">
        <v>112.87</v>
      </c>
      <c r="G1235">
        <v>44637</v>
      </c>
      <c r="H1235">
        <v>44621</v>
      </c>
      <c r="I1235">
        <v>5000028.13</v>
      </c>
      <c r="J1235" t="s">
        <v>196</v>
      </c>
      <c r="K1235">
        <v>2000.011252</v>
      </c>
    </row>
    <row r="1236" spans="1:11" x14ac:dyDescent="0.2">
      <c r="A1236" t="s">
        <v>247</v>
      </c>
      <c r="B1236" t="s">
        <v>185</v>
      </c>
      <c r="C1236" t="s">
        <v>194</v>
      </c>
      <c r="D1236" t="s">
        <v>187</v>
      </c>
      <c r="E1236">
        <v>86282</v>
      </c>
      <c r="F1236">
        <v>49.836399999999998</v>
      </c>
      <c r="G1236">
        <v>44637</v>
      </c>
      <c r="H1236">
        <v>44621</v>
      </c>
      <c r="I1236">
        <v>4299984.2648</v>
      </c>
      <c r="J1236" t="s">
        <v>188</v>
      </c>
      <c r="K1236">
        <v>859.99685296000007</v>
      </c>
    </row>
    <row r="1237" spans="1:11" x14ac:dyDescent="0.2">
      <c r="A1237" t="s">
        <v>247</v>
      </c>
      <c r="B1237" t="s">
        <v>198</v>
      </c>
      <c r="C1237" t="s">
        <v>229</v>
      </c>
      <c r="D1237" t="s">
        <v>187</v>
      </c>
      <c r="E1237">
        <v>58748</v>
      </c>
      <c r="F1237">
        <v>102.13120000000001</v>
      </c>
      <c r="G1237">
        <v>44638</v>
      </c>
      <c r="H1237">
        <v>44621</v>
      </c>
      <c r="I1237">
        <v>6000003.7376000006</v>
      </c>
      <c r="J1237" t="s">
        <v>188</v>
      </c>
      <c r="K1237">
        <v>1200.0007475200002</v>
      </c>
    </row>
    <row r="1238" spans="1:11" x14ac:dyDescent="0.2">
      <c r="A1238" t="s">
        <v>247</v>
      </c>
      <c r="B1238" t="s">
        <v>185</v>
      </c>
      <c r="C1238" t="s">
        <v>209</v>
      </c>
      <c r="D1238" t="s">
        <v>200</v>
      </c>
      <c r="E1238">
        <v>147858</v>
      </c>
      <c r="F1238">
        <v>20.966100000000001</v>
      </c>
      <c r="G1238">
        <v>44640</v>
      </c>
      <c r="H1238">
        <v>44621</v>
      </c>
      <c r="I1238">
        <v>3100005.6137999999</v>
      </c>
      <c r="J1238" t="s">
        <v>188</v>
      </c>
      <c r="K1238">
        <v>620.00112276000004</v>
      </c>
    </row>
    <row r="1239" spans="1:11" x14ac:dyDescent="0.2">
      <c r="A1239" t="s">
        <v>247</v>
      </c>
      <c r="B1239" t="s">
        <v>185</v>
      </c>
      <c r="C1239" t="s">
        <v>243</v>
      </c>
      <c r="D1239" t="s">
        <v>190</v>
      </c>
      <c r="E1239">
        <v>212148</v>
      </c>
      <c r="F1239">
        <v>6.1277999999999997</v>
      </c>
      <c r="G1239">
        <v>44641</v>
      </c>
      <c r="H1239">
        <v>44621</v>
      </c>
      <c r="I1239">
        <v>1300000.5144</v>
      </c>
      <c r="J1239" t="s">
        <v>215</v>
      </c>
      <c r="K1239">
        <v>520.00020575999997</v>
      </c>
    </row>
    <row r="1240" spans="1:11" x14ac:dyDescent="0.2">
      <c r="A1240" t="s">
        <v>247</v>
      </c>
      <c r="B1240" t="s">
        <v>185</v>
      </c>
      <c r="C1240" t="s">
        <v>226</v>
      </c>
      <c r="D1240" t="s">
        <v>190</v>
      </c>
      <c r="E1240">
        <v>26096</v>
      </c>
      <c r="F1240">
        <v>53.647500000000001</v>
      </c>
      <c r="G1240">
        <v>44646</v>
      </c>
      <c r="H1240">
        <v>44621</v>
      </c>
      <c r="I1240">
        <v>1399985.16</v>
      </c>
      <c r="J1240" t="s">
        <v>188</v>
      </c>
      <c r="K1240">
        <v>279.99703199999999</v>
      </c>
    </row>
    <row r="1241" spans="1:11" x14ac:dyDescent="0.2">
      <c r="A1241" t="s">
        <v>247</v>
      </c>
      <c r="B1241" t="s">
        <v>185</v>
      </c>
      <c r="C1241" t="s">
        <v>224</v>
      </c>
      <c r="D1241" t="s">
        <v>192</v>
      </c>
      <c r="E1241">
        <v>37500</v>
      </c>
      <c r="F1241">
        <v>197.3349</v>
      </c>
      <c r="G1241">
        <v>44646</v>
      </c>
      <c r="H1241">
        <v>44621</v>
      </c>
      <c r="I1241">
        <v>7400058.75</v>
      </c>
      <c r="J1241" t="s">
        <v>204</v>
      </c>
      <c r="K1241">
        <v>1480.0117500000001</v>
      </c>
    </row>
    <row r="1242" spans="1:11" x14ac:dyDescent="0.2">
      <c r="A1242" t="s">
        <v>247</v>
      </c>
      <c r="B1242" t="s">
        <v>198</v>
      </c>
      <c r="C1242" t="s">
        <v>230</v>
      </c>
      <c r="D1242" t="s">
        <v>190</v>
      </c>
      <c r="E1242">
        <v>68802</v>
      </c>
      <c r="F1242">
        <v>126.44970000000001</v>
      </c>
      <c r="G1242">
        <v>44647</v>
      </c>
      <c r="H1242">
        <v>44621</v>
      </c>
      <c r="I1242">
        <v>8699992.2594000008</v>
      </c>
      <c r="J1242" t="s">
        <v>188</v>
      </c>
      <c r="K1242">
        <v>1739.9984518800002</v>
      </c>
    </row>
    <row r="1243" spans="1:11" x14ac:dyDescent="0.2">
      <c r="A1243" t="s">
        <v>247</v>
      </c>
      <c r="B1243" t="s">
        <v>198</v>
      </c>
      <c r="C1243" t="s">
        <v>246</v>
      </c>
      <c r="D1243" t="s">
        <v>190</v>
      </c>
      <c r="E1243">
        <v>51627</v>
      </c>
      <c r="F1243">
        <v>141.3991</v>
      </c>
      <c r="G1243">
        <v>44648</v>
      </c>
      <c r="H1243">
        <v>44621</v>
      </c>
      <c r="I1243">
        <v>7300011.3357000006</v>
      </c>
      <c r="J1243" t="s">
        <v>204</v>
      </c>
      <c r="K1243">
        <v>1460.0022671400002</v>
      </c>
    </row>
    <row r="1244" spans="1:11" x14ac:dyDescent="0.2">
      <c r="A1244" t="s">
        <v>247</v>
      </c>
      <c r="B1244" t="s">
        <v>185</v>
      </c>
      <c r="C1244" t="s">
        <v>240</v>
      </c>
      <c r="D1244" t="s">
        <v>190</v>
      </c>
      <c r="E1244">
        <v>341681</v>
      </c>
      <c r="F1244">
        <v>7.0240999999999998</v>
      </c>
      <c r="G1244">
        <v>44651</v>
      </c>
      <c r="H1244">
        <v>44621</v>
      </c>
      <c r="I1244">
        <v>2400001.5120999999</v>
      </c>
      <c r="J1244" t="s">
        <v>241</v>
      </c>
      <c r="K1244">
        <v>960.00060484000005</v>
      </c>
    </row>
    <row r="1245" spans="1:11" x14ac:dyDescent="0.2">
      <c r="A1245" t="s">
        <v>247</v>
      </c>
      <c r="B1245" t="s">
        <v>198</v>
      </c>
      <c r="C1245" t="s">
        <v>246</v>
      </c>
      <c r="D1245" t="s">
        <v>190</v>
      </c>
      <c r="E1245">
        <v>46058</v>
      </c>
      <c r="F1245">
        <v>134.61179999999999</v>
      </c>
      <c r="G1245">
        <v>44651</v>
      </c>
      <c r="H1245">
        <v>44621</v>
      </c>
      <c r="I1245">
        <v>6199950.2843999993</v>
      </c>
      <c r="J1245" t="s">
        <v>204</v>
      </c>
      <c r="K1245">
        <v>1239.9900568799999</v>
      </c>
    </row>
    <row r="1246" spans="1:11" x14ac:dyDescent="0.2">
      <c r="A1246" t="s">
        <v>247</v>
      </c>
      <c r="B1246" t="s">
        <v>185</v>
      </c>
      <c r="C1246" t="s">
        <v>225</v>
      </c>
      <c r="D1246" t="s">
        <v>190</v>
      </c>
      <c r="E1246">
        <v>102434</v>
      </c>
      <c r="F1246">
        <v>89.813599999999994</v>
      </c>
      <c r="G1246">
        <v>44652</v>
      </c>
      <c r="H1246">
        <v>44652</v>
      </c>
      <c r="I1246">
        <v>9199966.3023999985</v>
      </c>
      <c r="J1246" t="s">
        <v>188</v>
      </c>
      <c r="K1246">
        <v>1839.9932604799999</v>
      </c>
    </row>
    <row r="1247" spans="1:11" x14ac:dyDescent="0.2">
      <c r="A1247" t="s">
        <v>247</v>
      </c>
      <c r="B1247" t="s">
        <v>185</v>
      </c>
      <c r="C1247" t="s">
        <v>112</v>
      </c>
      <c r="D1247" t="s">
        <v>200</v>
      </c>
      <c r="E1247">
        <v>203728</v>
      </c>
      <c r="F1247">
        <v>43.194800000000001</v>
      </c>
      <c r="G1247">
        <v>44652</v>
      </c>
      <c r="H1247">
        <v>44652</v>
      </c>
      <c r="I1247">
        <v>8799990.2144000009</v>
      </c>
      <c r="J1247" t="s">
        <v>188</v>
      </c>
      <c r="K1247">
        <v>1759.9980428800002</v>
      </c>
    </row>
    <row r="1248" spans="1:11" x14ac:dyDescent="0.2">
      <c r="A1248" t="s">
        <v>247</v>
      </c>
      <c r="B1248" t="s">
        <v>185</v>
      </c>
      <c r="C1248" t="s">
        <v>227</v>
      </c>
      <c r="D1248" t="s">
        <v>200</v>
      </c>
      <c r="E1248">
        <v>12702</v>
      </c>
      <c r="F1248">
        <v>149.58500000000001</v>
      </c>
      <c r="G1248">
        <v>44653</v>
      </c>
      <c r="H1248">
        <v>44652</v>
      </c>
      <c r="I1248">
        <v>1900028.6700000002</v>
      </c>
      <c r="J1248" t="s">
        <v>204</v>
      </c>
      <c r="K1248">
        <v>380.00573400000007</v>
      </c>
    </row>
    <row r="1249" spans="1:11" x14ac:dyDescent="0.2">
      <c r="A1249" t="s">
        <v>247</v>
      </c>
      <c r="B1249" t="s">
        <v>198</v>
      </c>
      <c r="C1249" t="s">
        <v>189</v>
      </c>
      <c r="D1249" t="s">
        <v>212</v>
      </c>
      <c r="E1249">
        <v>315897</v>
      </c>
      <c r="F1249">
        <v>30.706199999999999</v>
      </c>
      <c r="G1249">
        <v>44654</v>
      </c>
      <c r="H1249">
        <v>44652</v>
      </c>
      <c r="I1249">
        <v>9699996.4614000004</v>
      </c>
      <c r="J1249" t="s">
        <v>188</v>
      </c>
      <c r="K1249">
        <v>1939.9992922800002</v>
      </c>
    </row>
    <row r="1250" spans="1:11" x14ac:dyDescent="0.2">
      <c r="A1250" t="s">
        <v>247</v>
      </c>
      <c r="B1250" t="s">
        <v>198</v>
      </c>
      <c r="C1250" t="s">
        <v>232</v>
      </c>
      <c r="D1250" t="s">
        <v>190</v>
      </c>
      <c r="E1250">
        <v>224103</v>
      </c>
      <c r="F1250">
        <v>25.434699999999999</v>
      </c>
      <c r="G1250">
        <v>44655</v>
      </c>
      <c r="H1250">
        <v>44652</v>
      </c>
      <c r="I1250">
        <v>5699992.5740999999</v>
      </c>
      <c r="J1250" t="s">
        <v>204</v>
      </c>
      <c r="K1250">
        <v>1139.9985148200001</v>
      </c>
    </row>
    <row r="1251" spans="1:11" x14ac:dyDescent="0.2">
      <c r="A1251" t="s">
        <v>247</v>
      </c>
      <c r="B1251" t="s">
        <v>185</v>
      </c>
      <c r="C1251" t="s">
        <v>236</v>
      </c>
      <c r="D1251" t="s">
        <v>192</v>
      </c>
      <c r="E1251">
        <v>1247721</v>
      </c>
      <c r="F1251">
        <v>6.2514000000000003</v>
      </c>
      <c r="G1251">
        <v>44658</v>
      </c>
      <c r="H1251">
        <v>44652</v>
      </c>
      <c r="I1251">
        <v>7800003.0594000006</v>
      </c>
      <c r="J1251" t="s">
        <v>215</v>
      </c>
      <c r="K1251">
        <v>3120.0012237600004</v>
      </c>
    </row>
    <row r="1252" spans="1:11" x14ac:dyDescent="0.2">
      <c r="A1252" t="s">
        <v>247</v>
      </c>
      <c r="B1252" t="s">
        <v>198</v>
      </c>
      <c r="C1252" t="s">
        <v>211</v>
      </c>
      <c r="D1252" t="s">
        <v>190</v>
      </c>
      <c r="E1252">
        <v>311579</v>
      </c>
      <c r="F1252">
        <v>14.121600000000001</v>
      </c>
      <c r="G1252">
        <v>44658</v>
      </c>
      <c r="H1252">
        <v>44652</v>
      </c>
      <c r="I1252">
        <v>4399994.0064000003</v>
      </c>
      <c r="J1252" t="s">
        <v>207</v>
      </c>
      <c r="K1252">
        <v>879.99880128000007</v>
      </c>
    </row>
    <row r="1253" spans="1:11" x14ac:dyDescent="0.2">
      <c r="A1253" t="s">
        <v>247</v>
      </c>
      <c r="B1253" t="s">
        <v>185</v>
      </c>
      <c r="C1253" t="s">
        <v>214</v>
      </c>
      <c r="D1253" t="s">
        <v>200</v>
      </c>
      <c r="E1253">
        <v>210287</v>
      </c>
      <c r="F1253">
        <v>28.056899999999999</v>
      </c>
      <c r="G1253">
        <v>44658</v>
      </c>
      <c r="H1253">
        <v>44652</v>
      </c>
      <c r="I1253">
        <v>5900001.3302999996</v>
      </c>
      <c r="J1253" t="s">
        <v>215</v>
      </c>
      <c r="K1253">
        <v>2360.0005321200001</v>
      </c>
    </row>
    <row r="1254" spans="1:11" x14ac:dyDescent="0.2">
      <c r="A1254" t="s">
        <v>247</v>
      </c>
      <c r="B1254" t="s">
        <v>185</v>
      </c>
      <c r="C1254" t="s">
        <v>222</v>
      </c>
      <c r="D1254" t="s">
        <v>187</v>
      </c>
      <c r="E1254">
        <v>318329</v>
      </c>
      <c r="F1254">
        <v>16.9636</v>
      </c>
      <c r="G1254">
        <v>44658</v>
      </c>
      <c r="H1254">
        <v>44652</v>
      </c>
      <c r="I1254">
        <v>5400005.8244000003</v>
      </c>
      <c r="J1254" t="s">
        <v>193</v>
      </c>
      <c r="K1254">
        <v>1620.00174732</v>
      </c>
    </row>
    <row r="1255" spans="1:11" x14ac:dyDescent="0.2">
      <c r="A1255" t="s">
        <v>247</v>
      </c>
      <c r="B1255" t="s">
        <v>198</v>
      </c>
      <c r="C1255" t="s">
        <v>231</v>
      </c>
      <c r="D1255" t="s">
        <v>190</v>
      </c>
      <c r="E1255">
        <v>22630</v>
      </c>
      <c r="F1255">
        <v>22.094200000000001</v>
      </c>
      <c r="G1255">
        <v>44658</v>
      </c>
      <c r="H1255">
        <v>44652</v>
      </c>
      <c r="I1255">
        <v>499991.74600000004</v>
      </c>
      <c r="J1255" t="s">
        <v>188</v>
      </c>
      <c r="K1255">
        <v>99.998349200000007</v>
      </c>
    </row>
    <row r="1256" spans="1:11" x14ac:dyDescent="0.2">
      <c r="A1256" t="s">
        <v>247</v>
      </c>
      <c r="B1256" t="s">
        <v>198</v>
      </c>
      <c r="C1256" t="s">
        <v>221</v>
      </c>
      <c r="D1256" t="s">
        <v>187</v>
      </c>
      <c r="E1256">
        <v>231669</v>
      </c>
      <c r="F1256">
        <v>35.826900000000002</v>
      </c>
      <c r="G1256">
        <v>44658</v>
      </c>
      <c r="H1256">
        <v>44652</v>
      </c>
      <c r="I1256">
        <v>8299982.0961000007</v>
      </c>
      <c r="J1256" t="s">
        <v>207</v>
      </c>
      <c r="K1256">
        <v>1659.9964192200002</v>
      </c>
    </row>
    <row r="1257" spans="1:11" x14ac:dyDescent="0.2">
      <c r="A1257" t="s">
        <v>247</v>
      </c>
      <c r="B1257" t="s">
        <v>185</v>
      </c>
      <c r="C1257" t="s">
        <v>220</v>
      </c>
      <c r="D1257" t="s">
        <v>187</v>
      </c>
      <c r="E1257">
        <v>57289</v>
      </c>
      <c r="F1257">
        <v>171.0624</v>
      </c>
      <c r="G1257">
        <v>44662</v>
      </c>
      <c r="H1257">
        <v>44652</v>
      </c>
      <c r="I1257">
        <v>9799993.8335999995</v>
      </c>
      <c r="J1257" t="s">
        <v>188</v>
      </c>
      <c r="K1257">
        <v>1959.99876672</v>
      </c>
    </row>
    <row r="1258" spans="1:11" x14ac:dyDescent="0.2">
      <c r="A1258" t="s">
        <v>247</v>
      </c>
      <c r="B1258" t="s">
        <v>198</v>
      </c>
      <c r="C1258" t="s">
        <v>208</v>
      </c>
      <c r="D1258" t="s">
        <v>200</v>
      </c>
      <c r="E1258">
        <v>31680</v>
      </c>
      <c r="F1258">
        <v>59.9739</v>
      </c>
      <c r="G1258">
        <v>44665</v>
      </c>
      <c r="H1258">
        <v>44652</v>
      </c>
      <c r="I1258">
        <v>1899973.152</v>
      </c>
      <c r="J1258" t="s">
        <v>188</v>
      </c>
      <c r="K1258">
        <v>379.99463040000001</v>
      </c>
    </row>
    <row r="1259" spans="1:11" x14ac:dyDescent="0.2">
      <c r="A1259" t="s">
        <v>247</v>
      </c>
      <c r="B1259" t="s">
        <v>198</v>
      </c>
      <c r="C1259" t="s">
        <v>191</v>
      </c>
      <c r="D1259" t="s">
        <v>190</v>
      </c>
      <c r="E1259">
        <v>194049</v>
      </c>
      <c r="F1259">
        <v>6.1840000000000002</v>
      </c>
      <c r="G1259">
        <v>44665</v>
      </c>
      <c r="H1259">
        <v>44652</v>
      </c>
      <c r="I1259">
        <v>1199999.0160000001</v>
      </c>
      <c r="J1259" t="s">
        <v>193</v>
      </c>
      <c r="K1259">
        <v>359.99970480000007</v>
      </c>
    </row>
    <row r="1260" spans="1:11" x14ac:dyDescent="0.2">
      <c r="A1260" t="s">
        <v>247</v>
      </c>
      <c r="B1260" t="s">
        <v>185</v>
      </c>
      <c r="C1260" t="s">
        <v>222</v>
      </c>
      <c r="D1260" t="s">
        <v>187</v>
      </c>
      <c r="E1260">
        <v>522820</v>
      </c>
      <c r="F1260">
        <v>16.257999999999999</v>
      </c>
      <c r="G1260">
        <v>44665</v>
      </c>
      <c r="H1260">
        <v>44652</v>
      </c>
      <c r="I1260">
        <v>8500007.5599999987</v>
      </c>
      <c r="J1260" t="s">
        <v>193</v>
      </c>
      <c r="K1260">
        <v>2550.0022679999997</v>
      </c>
    </row>
    <row r="1261" spans="1:11" x14ac:dyDescent="0.2">
      <c r="A1261" t="s">
        <v>247</v>
      </c>
      <c r="B1261" t="s">
        <v>198</v>
      </c>
      <c r="C1261" t="s">
        <v>242</v>
      </c>
      <c r="D1261" t="s">
        <v>200</v>
      </c>
      <c r="E1261">
        <v>18710</v>
      </c>
      <c r="F1261">
        <v>267.23419999999999</v>
      </c>
      <c r="G1261">
        <v>44665</v>
      </c>
      <c r="H1261">
        <v>44652</v>
      </c>
      <c r="I1261">
        <v>4999951.8820000002</v>
      </c>
      <c r="J1261" t="s">
        <v>207</v>
      </c>
      <c r="K1261">
        <v>999.99037640000006</v>
      </c>
    </row>
    <row r="1262" spans="1:11" x14ac:dyDescent="0.2">
      <c r="A1262" t="s">
        <v>247</v>
      </c>
      <c r="B1262" t="s">
        <v>198</v>
      </c>
      <c r="C1262" t="s">
        <v>201</v>
      </c>
      <c r="D1262" t="s">
        <v>187</v>
      </c>
      <c r="E1262">
        <v>161457</v>
      </c>
      <c r="F1262">
        <v>38.400300000000001</v>
      </c>
      <c r="G1262">
        <v>44666</v>
      </c>
      <c r="H1262">
        <v>44652</v>
      </c>
      <c r="I1262">
        <v>6199997.2371000005</v>
      </c>
      <c r="J1262" t="s">
        <v>188</v>
      </c>
      <c r="K1262">
        <v>1239.9994474200003</v>
      </c>
    </row>
    <row r="1263" spans="1:11" x14ac:dyDescent="0.2">
      <c r="A1263" t="s">
        <v>247</v>
      </c>
      <c r="B1263" t="s">
        <v>185</v>
      </c>
      <c r="C1263" t="s">
        <v>242</v>
      </c>
      <c r="D1263" t="s">
        <v>212</v>
      </c>
      <c r="E1263">
        <v>26549</v>
      </c>
      <c r="F1263">
        <v>241.06209999999999</v>
      </c>
      <c r="G1263">
        <v>44667</v>
      </c>
      <c r="H1263">
        <v>44652</v>
      </c>
      <c r="I1263">
        <v>6399957.6928999992</v>
      </c>
      <c r="J1263" t="s">
        <v>207</v>
      </c>
      <c r="K1263">
        <v>1279.99153858</v>
      </c>
    </row>
    <row r="1264" spans="1:11" x14ac:dyDescent="0.2">
      <c r="A1264" t="s">
        <v>247</v>
      </c>
      <c r="B1264" t="s">
        <v>185</v>
      </c>
      <c r="C1264" t="s">
        <v>195</v>
      </c>
      <c r="D1264" t="s">
        <v>192</v>
      </c>
      <c r="E1264">
        <v>42949</v>
      </c>
      <c r="F1264">
        <v>116.4174</v>
      </c>
      <c r="G1264">
        <v>44667</v>
      </c>
      <c r="H1264">
        <v>44652</v>
      </c>
      <c r="I1264">
        <v>5000010.9126000004</v>
      </c>
      <c r="J1264" t="s">
        <v>196</v>
      </c>
      <c r="K1264">
        <v>2000.0043650400003</v>
      </c>
    </row>
    <row r="1265" spans="1:11" x14ac:dyDescent="0.2">
      <c r="A1265" t="s">
        <v>247</v>
      </c>
      <c r="B1265" t="s">
        <v>185</v>
      </c>
      <c r="C1265" t="s">
        <v>224</v>
      </c>
      <c r="D1265" t="s">
        <v>187</v>
      </c>
      <c r="E1265">
        <v>53073</v>
      </c>
      <c r="F1265">
        <v>177.11539999999999</v>
      </c>
      <c r="G1265">
        <v>44667</v>
      </c>
      <c r="H1265">
        <v>44652</v>
      </c>
      <c r="I1265">
        <v>9400045.6241999995</v>
      </c>
      <c r="J1265" t="s">
        <v>204</v>
      </c>
      <c r="K1265">
        <v>1880.0091248399999</v>
      </c>
    </row>
    <row r="1266" spans="1:11" x14ac:dyDescent="0.2">
      <c r="A1266" t="s">
        <v>247</v>
      </c>
      <c r="B1266" t="s">
        <v>198</v>
      </c>
      <c r="C1266" t="s">
        <v>234</v>
      </c>
      <c r="D1266" t="s">
        <v>200</v>
      </c>
      <c r="E1266">
        <v>76671</v>
      </c>
      <c r="F1266">
        <v>96.516000000000005</v>
      </c>
      <c r="G1266">
        <v>44667</v>
      </c>
      <c r="H1266">
        <v>44652</v>
      </c>
      <c r="I1266">
        <v>7399978.2360000005</v>
      </c>
      <c r="J1266" t="s">
        <v>204</v>
      </c>
      <c r="K1266">
        <v>1479.9956472000001</v>
      </c>
    </row>
    <row r="1267" spans="1:11" x14ac:dyDescent="0.2">
      <c r="A1267" t="s">
        <v>247</v>
      </c>
      <c r="B1267" t="s">
        <v>198</v>
      </c>
      <c r="C1267" t="s">
        <v>227</v>
      </c>
      <c r="D1267" t="s">
        <v>187</v>
      </c>
      <c r="E1267">
        <v>47654</v>
      </c>
      <c r="F1267">
        <v>161.583</v>
      </c>
      <c r="G1267">
        <v>44668</v>
      </c>
      <c r="H1267">
        <v>44652</v>
      </c>
      <c r="I1267">
        <v>7700076.2819999997</v>
      </c>
      <c r="J1267" t="s">
        <v>204</v>
      </c>
      <c r="K1267">
        <v>1540.0152564</v>
      </c>
    </row>
    <row r="1268" spans="1:11" x14ac:dyDescent="0.2">
      <c r="A1268" t="s">
        <v>247</v>
      </c>
      <c r="B1268" t="s">
        <v>198</v>
      </c>
      <c r="C1268" t="s">
        <v>202</v>
      </c>
      <c r="D1268" t="s">
        <v>187</v>
      </c>
      <c r="E1268">
        <v>1192122</v>
      </c>
      <c r="F1268">
        <v>4.1942000000000004</v>
      </c>
      <c r="G1268">
        <v>44669</v>
      </c>
      <c r="H1268">
        <v>44652</v>
      </c>
      <c r="I1268">
        <v>4999998.0924000004</v>
      </c>
      <c r="J1268" t="s">
        <v>193</v>
      </c>
      <c r="K1268">
        <v>1499.9994277200003</v>
      </c>
    </row>
    <row r="1269" spans="1:11" x14ac:dyDescent="0.2">
      <c r="A1269" t="s">
        <v>247</v>
      </c>
      <c r="B1269" t="s">
        <v>198</v>
      </c>
      <c r="C1269" t="s">
        <v>240</v>
      </c>
      <c r="D1269" t="s">
        <v>190</v>
      </c>
      <c r="E1269">
        <v>1022027</v>
      </c>
      <c r="F1269">
        <v>6.5556000000000001</v>
      </c>
      <c r="G1269">
        <v>44672</v>
      </c>
      <c r="H1269">
        <v>44652</v>
      </c>
      <c r="I1269">
        <v>6700000.2012</v>
      </c>
      <c r="J1269" t="s">
        <v>241</v>
      </c>
      <c r="K1269">
        <v>2680.0000804800002</v>
      </c>
    </row>
    <row r="1270" spans="1:11" x14ac:dyDescent="0.2">
      <c r="A1270" t="s">
        <v>247</v>
      </c>
      <c r="B1270" t="s">
        <v>198</v>
      </c>
      <c r="C1270" t="s">
        <v>186</v>
      </c>
      <c r="D1270" t="s">
        <v>212</v>
      </c>
      <c r="E1270">
        <v>340327</v>
      </c>
      <c r="F1270">
        <v>23.506799999999998</v>
      </c>
      <c r="G1270">
        <v>44673</v>
      </c>
      <c r="H1270">
        <v>44652</v>
      </c>
      <c r="I1270">
        <v>7999998.7235999992</v>
      </c>
      <c r="J1270" t="s">
        <v>188</v>
      </c>
      <c r="K1270">
        <v>1599.9997447199999</v>
      </c>
    </row>
    <row r="1271" spans="1:11" x14ac:dyDescent="0.2">
      <c r="A1271" t="s">
        <v>247</v>
      </c>
      <c r="B1271" t="s">
        <v>185</v>
      </c>
      <c r="C1271" t="s">
        <v>232</v>
      </c>
      <c r="D1271" t="s">
        <v>190</v>
      </c>
      <c r="E1271">
        <v>341523</v>
      </c>
      <c r="F1271">
        <v>24.302900000000001</v>
      </c>
      <c r="G1271">
        <v>44674</v>
      </c>
      <c r="H1271">
        <v>44652</v>
      </c>
      <c r="I1271">
        <v>8299999.3167000003</v>
      </c>
      <c r="J1271" t="s">
        <v>204</v>
      </c>
      <c r="K1271">
        <v>1659.99986334</v>
      </c>
    </row>
    <row r="1272" spans="1:11" x14ac:dyDescent="0.2">
      <c r="A1272" t="s">
        <v>247</v>
      </c>
      <c r="B1272" t="s">
        <v>185</v>
      </c>
      <c r="C1272" t="s">
        <v>230</v>
      </c>
      <c r="D1272" t="s">
        <v>200</v>
      </c>
      <c r="E1272">
        <v>17656</v>
      </c>
      <c r="F1272">
        <v>118.9385</v>
      </c>
      <c r="G1272">
        <v>44674</v>
      </c>
      <c r="H1272">
        <v>44652</v>
      </c>
      <c r="I1272">
        <v>2099978.156</v>
      </c>
      <c r="J1272" t="s">
        <v>188</v>
      </c>
      <c r="K1272">
        <v>419.99563119999999</v>
      </c>
    </row>
    <row r="1273" spans="1:11" x14ac:dyDescent="0.2">
      <c r="A1273" t="s">
        <v>247</v>
      </c>
      <c r="B1273" t="s">
        <v>198</v>
      </c>
      <c r="C1273" t="s">
        <v>203</v>
      </c>
      <c r="D1273" t="s">
        <v>192</v>
      </c>
      <c r="E1273">
        <v>87236</v>
      </c>
      <c r="F1273">
        <v>111.19199999999999</v>
      </c>
      <c r="G1273">
        <v>44675</v>
      </c>
      <c r="H1273">
        <v>44652</v>
      </c>
      <c r="I1273">
        <v>9699945.311999999</v>
      </c>
      <c r="J1273" t="s">
        <v>204</v>
      </c>
      <c r="K1273">
        <v>1939.9890624</v>
      </c>
    </row>
    <row r="1274" spans="1:11" x14ac:dyDescent="0.2">
      <c r="A1274" t="s">
        <v>247</v>
      </c>
      <c r="B1274" t="s">
        <v>185</v>
      </c>
      <c r="C1274" t="s">
        <v>221</v>
      </c>
      <c r="D1274" t="s">
        <v>192</v>
      </c>
      <c r="E1274">
        <v>194669</v>
      </c>
      <c r="F1274">
        <v>37.499600000000001</v>
      </c>
      <c r="G1274">
        <v>44675</v>
      </c>
      <c r="H1274">
        <v>44652</v>
      </c>
      <c r="I1274">
        <v>7300009.6324000005</v>
      </c>
      <c r="J1274" t="s">
        <v>207</v>
      </c>
      <c r="K1274">
        <v>1460.0019264800001</v>
      </c>
    </row>
    <row r="1275" spans="1:11" x14ac:dyDescent="0.2">
      <c r="A1275" t="s">
        <v>247</v>
      </c>
      <c r="B1275" t="s">
        <v>198</v>
      </c>
      <c r="C1275" t="s">
        <v>218</v>
      </c>
      <c r="D1275" t="s">
        <v>192</v>
      </c>
      <c r="E1275">
        <v>33647</v>
      </c>
      <c r="F1275">
        <v>59.440399999999997</v>
      </c>
      <c r="G1275">
        <v>44676</v>
      </c>
      <c r="H1275">
        <v>44652</v>
      </c>
      <c r="I1275">
        <v>1999991.1387999998</v>
      </c>
      <c r="J1275" t="s">
        <v>204</v>
      </c>
      <c r="K1275">
        <v>399.99822775999996</v>
      </c>
    </row>
    <row r="1276" spans="1:11" x14ac:dyDescent="0.2">
      <c r="A1276" t="s">
        <v>247</v>
      </c>
      <c r="B1276" t="s">
        <v>185</v>
      </c>
      <c r="C1276" t="s">
        <v>243</v>
      </c>
      <c r="D1276" t="s">
        <v>192</v>
      </c>
      <c r="E1276">
        <v>1318267</v>
      </c>
      <c r="F1276">
        <v>6.3719999999999999</v>
      </c>
      <c r="G1276">
        <v>44676</v>
      </c>
      <c r="H1276">
        <v>44652</v>
      </c>
      <c r="I1276">
        <v>8399997.3239999991</v>
      </c>
      <c r="J1276" t="s">
        <v>215</v>
      </c>
      <c r="K1276">
        <v>3359.9989295999999</v>
      </c>
    </row>
    <row r="1277" spans="1:11" x14ac:dyDescent="0.2">
      <c r="A1277" t="s">
        <v>247</v>
      </c>
      <c r="B1277" t="s">
        <v>185</v>
      </c>
      <c r="C1277" t="s">
        <v>202</v>
      </c>
      <c r="D1277" t="s">
        <v>190</v>
      </c>
      <c r="E1277">
        <v>1445319</v>
      </c>
      <c r="F1277">
        <v>4.3589000000000002</v>
      </c>
      <c r="G1277">
        <v>44676</v>
      </c>
      <c r="H1277">
        <v>44652</v>
      </c>
      <c r="I1277">
        <v>6300000.9890999999</v>
      </c>
      <c r="J1277" t="s">
        <v>193</v>
      </c>
      <c r="K1277">
        <v>1890.0002967299999</v>
      </c>
    </row>
    <row r="1278" spans="1:11" x14ac:dyDescent="0.2">
      <c r="A1278" t="s">
        <v>247</v>
      </c>
      <c r="B1278" t="s">
        <v>185</v>
      </c>
      <c r="C1278" t="s">
        <v>225</v>
      </c>
      <c r="D1278" t="s">
        <v>200</v>
      </c>
      <c r="E1278">
        <v>73713</v>
      </c>
      <c r="F1278">
        <v>86.822999999999993</v>
      </c>
      <c r="G1278">
        <v>44679</v>
      </c>
      <c r="H1278">
        <v>44652</v>
      </c>
      <c r="I1278">
        <v>6399983.7989999996</v>
      </c>
      <c r="J1278" t="s">
        <v>188</v>
      </c>
      <c r="K1278">
        <v>1279.9967598000001</v>
      </c>
    </row>
    <row r="1279" spans="1:11" x14ac:dyDescent="0.2">
      <c r="A1279" t="s">
        <v>247</v>
      </c>
      <c r="B1279" t="s">
        <v>198</v>
      </c>
      <c r="C1279" t="s">
        <v>222</v>
      </c>
      <c r="D1279" t="s">
        <v>192</v>
      </c>
      <c r="E1279">
        <v>481232</v>
      </c>
      <c r="F1279">
        <v>16.831800000000001</v>
      </c>
      <c r="G1279">
        <v>44679</v>
      </c>
      <c r="H1279">
        <v>44652</v>
      </c>
      <c r="I1279">
        <v>8100000.7776000006</v>
      </c>
      <c r="J1279" t="s">
        <v>193</v>
      </c>
      <c r="K1279">
        <v>2430.0002332800004</v>
      </c>
    </row>
    <row r="1280" spans="1:11" x14ac:dyDescent="0.2">
      <c r="A1280" t="s">
        <v>247</v>
      </c>
      <c r="B1280" t="s">
        <v>198</v>
      </c>
      <c r="C1280" t="s">
        <v>243</v>
      </c>
      <c r="D1280" t="s">
        <v>212</v>
      </c>
      <c r="E1280">
        <v>561150</v>
      </c>
      <c r="F1280">
        <v>6.4154</v>
      </c>
      <c r="G1280">
        <v>44679</v>
      </c>
      <c r="H1280">
        <v>44652</v>
      </c>
      <c r="I1280">
        <v>3600001.71</v>
      </c>
      <c r="J1280" t="s">
        <v>215</v>
      </c>
      <c r="K1280">
        <v>1440.0006840000001</v>
      </c>
    </row>
    <row r="1281" spans="1:11" x14ac:dyDescent="0.2">
      <c r="A1281" t="s">
        <v>247</v>
      </c>
      <c r="B1281" t="s">
        <v>185</v>
      </c>
      <c r="C1281" t="s">
        <v>226</v>
      </c>
      <c r="D1281" t="s">
        <v>192</v>
      </c>
      <c r="E1281">
        <v>38754</v>
      </c>
      <c r="F1281">
        <v>56.767699999999998</v>
      </c>
      <c r="G1281">
        <v>44679</v>
      </c>
      <c r="H1281">
        <v>44652</v>
      </c>
      <c r="I1281">
        <v>2199975.4457999999</v>
      </c>
      <c r="J1281" t="s">
        <v>188</v>
      </c>
      <c r="K1281">
        <v>439.99508916000002</v>
      </c>
    </row>
    <row r="1282" spans="1:11" x14ac:dyDescent="0.2">
      <c r="A1282" t="s">
        <v>247</v>
      </c>
      <c r="B1282" t="s">
        <v>198</v>
      </c>
      <c r="C1282" t="s">
        <v>217</v>
      </c>
      <c r="D1282" t="s">
        <v>190</v>
      </c>
      <c r="E1282">
        <v>464598</v>
      </c>
      <c r="F1282">
        <v>9.6858000000000004</v>
      </c>
      <c r="G1282">
        <v>44679</v>
      </c>
      <c r="H1282">
        <v>44652</v>
      </c>
      <c r="I1282">
        <v>4500003.3084000004</v>
      </c>
      <c r="J1282" t="s">
        <v>215</v>
      </c>
      <c r="K1282">
        <v>1800.0013233600002</v>
      </c>
    </row>
    <row r="1283" spans="1:11" x14ac:dyDescent="0.2">
      <c r="A1283" t="s">
        <v>247</v>
      </c>
      <c r="B1283" t="s">
        <v>185</v>
      </c>
      <c r="C1283" t="s">
        <v>186</v>
      </c>
      <c r="D1283" t="s">
        <v>200</v>
      </c>
      <c r="E1283">
        <v>67183</v>
      </c>
      <c r="F1283">
        <v>22.327000000000002</v>
      </c>
      <c r="G1283">
        <v>44680</v>
      </c>
      <c r="H1283">
        <v>44652</v>
      </c>
      <c r="I1283">
        <v>1499994.841</v>
      </c>
      <c r="J1283" t="s">
        <v>188</v>
      </c>
      <c r="K1283">
        <v>299.99896820000004</v>
      </c>
    </row>
    <row r="1284" spans="1:11" x14ac:dyDescent="0.2">
      <c r="A1284" t="s">
        <v>247</v>
      </c>
      <c r="B1284" t="s">
        <v>185</v>
      </c>
      <c r="C1284" t="s">
        <v>226</v>
      </c>
      <c r="D1284" t="s">
        <v>192</v>
      </c>
      <c r="E1284">
        <v>99532</v>
      </c>
      <c r="F1284">
        <v>49.2303</v>
      </c>
      <c r="G1284">
        <v>44681</v>
      </c>
      <c r="H1284">
        <v>44652</v>
      </c>
      <c r="I1284">
        <v>4899990.2196000004</v>
      </c>
      <c r="J1284" t="s">
        <v>188</v>
      </c>
      <c r="K1284">
        <v>979.9980439200001</v>
      </c>
    </row>
    <row r="1285" spans="1:11" x14ac:dyDescent="0.2">
      <c r="A1285" t="s">
        <v>247</v>
      </c>
      <c r="B1285" t="s">
        <v>198</v>
      </c>
      <c r="C1285" t="s">
        <v>203</v>
      </c>
      <c r="D1285" t="s">
        <v>190</v>
      </c>
      <c r="E1285">
        <v>4926</v>
      </c>
      <c r="F1285">
        <v>121.8027</v>
      </c>
      <c r="G1285">
        <v>44682</v>
      </c>
      <c r="H1285">
        <v>44682</v>
      </c>
      <c r="I1285">
        <v>600000.10019999999</v>
      </c>
      <c r="J1285" t="s">
        <v>204</v>
      </c>
      <c r="K1285">
        <v>120.00002004000001</v>
      </c>
    </row>
    <row r="1286" spans="1:11" x14ac:dyDescent="0.2">
      <c r="A1286" t="s">
        <v>247</v>
      </c>
      <c r="B1286" t="s">
        <v>185</v>
      </c>
      <c r="C1286" t="s">
        <v>240</v>
      </c>
      <c r="D1286" t="s">
        <v>187</v>
      </c>
      <c r="E1286">
        <v>1430381</v>
      </c>
      <c r="F1286">
        <v>6.7115</v>
      </c>
      <c r="G1286">
        <v>44683</v>
      </c>
      <c r="H1286">
        <v>44682</v>
      </c>
      <c r="I1286">
        <v>9600002.0814999994</v>
      </c>
      <c r="J1286" t="s">
        <v>241</v>
      </c>
      <c r="K1286">
        <v>3840.0008325999997</v>
      </c>
    </row>
    <row r="1287" spans="1:11" x14ac:dyDescent="0.2">
      <c r="A1287" t="s">
        <v>247</v>
      </c>
      <c r="B1287" t="s">
        <v>185</v>
      </c>
      <c r="C1287" t="s">
        <v>217</v>
      </c>
      <c r="D1287" t="s">
        <v>187</v>
      </c>
      <c r="E1287">
        <v>750689</v>
      </c>
      <c r="F1287">
        <v>9.7243999999999993</v>
      </c>
      <c r="G1287">
        <v>44686</v>
      </c>
      <c r="H1287">
        <v>44682</v>
      </c>
      <c r="I1287">
        <v>7300000.1115999995</v>
      </c>
      <c r="J1287" t="s">
        <v>215</v>
      </c>
      <c r="K1287">
        <v>2920.0000446399999</v>
      </c>
    </row>
    <row r="1288" spans="1:11" x14ac:dyDescent="0.2">
      <c r="A1288" t="s">
        <v>247</v>
      </c>
      <c r="B1288" t="s">
        <v>185</v>
      </c>
      <c r="C1288" t="s">
        <v>214</v>
      </c>
      <c r="D1288" t="s">
        <v>190</v>
      </c>
      <c r="E1288">
        <v>156659</v>
      </c>
      <c r="F1288">
        <v>26.809899999999999</v>
      </c>
      <c r="G1288">
        <v>44686</v>
      </c>
      <c r="H1288">
        <v>44682</v>
      </c>
      <c r="I1288">
        <v>4200012.1240999997</v>
      </c>
      <c r="J1288" t="s">
        <v>215</v>
      </c>
      <c r="K1288">
        <v>1680.00484964</v>
      </c>
    </row>
    <row r="1289" spans="1:11" x14ac:dyDescent="0.2">
      <c r="A1289" t="s">
        <v>247</v>
      </c>
      <c r="B1289" t="s">
        <v>198</v>
      </c>
      <c r="C1289" t="s">
        <v>214</v>
      </c>
      <c r="D1289" t="s">
        <v>187</v>
      </c>
      <c r="E1289">
        <v>53480</v>
      </c>
      <c r="F1289">
        <v>26.178000000000001</v>
      </c>
      <c r="G1289">
        <v>44688</v>
      </c>
      <c r="H1289">
        <v>44682</v>
      </c>
      <c r="I1289">
        <v>1399999.44</v>
      </c>
      <c r="J1289" t="s">
        <v>215</v>
      </c>
      <c r="K1289">
        <v>559.999776</v>
      </c>
    </row>
    <row r="1290" spans="1:11" x14ac:dyDescent="0.2">
      <c r="A1290" t="s">
        <v>247</v>
      </c>
      <c r="B1290" t="s">
        <v>185</v>
      </c>
      <c r="C1290" t="s">
        <v>246</v>
      </c>
      <c r="D1290" t="s">
        <v>200</v>
      </c>
      <c r="E1290">
        <v>47541</v>
      </c>
      <c r="F1290">
        <v>122.001</v>
      </c>
      <c r="G1290">
        <v>44690</v>
      </c>
      <c r="H1290">
        <v>44682</v>
      </c>
      <c r="I1290">
        <v>5800049.5410000002</v>
      </c>
      <c r="J1290" t="s">
        <v>204</v>
      </c>
      <c r="K1290">
        <v>1160.0099082000002</v>
      </c>
    </row>
    <row r="1291" spans="1:11" x14ac:dyDescent="0.2">
      <c r="A1291" t="s">
        <v>247</v>
      </c>
      <c r="B1291" t="s">
        <v>198</v>
      </c>
      <c r="C1291" t="s">
        <v>208</v>
      </c>
      <c r="D1291" t="s">
        <v>192</v>
      </c>
      <c r="E1291">
        <v>40298</v>
      </c>
      <c r="F1291">
        <v>59.5563</v>
      </c>
      <c r="G1291">
        <v>44690</v>
      </c>
      <c r="H1291">
        <v>44682</v>
      </c>
      <c r="I1291">
        <v>2399999.7774</v>
      </c>
      <c r="J1291" t="s">
        <v>188</v>
      </c>
      <c r="K1291">
        <v>479.99995548000004</v>
      </c>
    </row>
    <row r="1292" spans="1:11" x14ac:dyDescent="0.2">
      <c r="A1292" t="s">
        <v>247</v>
      </c>
      <c r="B1292" t="s">
        <v>198</v>
      </c>
      <c r="C1292" t="s">
        <v>201</v>
      </c>
      <c r="D1292" t="s">
        <v>190</v>
      </c>
      <c r="E1292">
        <v>249007</v>
      </c>
      <c r="F1292">
        <v>38.553199999999997</v>
      </c>
      <c r="G1292">
        <v>44690</v>
      </c>
      <c r="H1292">
        <v>44682</v>
      </c>
      <c r="I1292">
        <v>9600016.6723999996</v>
      </c>
      <c r="J1292" t="s">
        <v>188</v>
      </c>
      <c r="K1292">
        <v>1920.0033344799999</v>
      </c>
    </row>
    <row r="1293" spans="1:11" x14ac:dyDescent="0.2">
      <c r="A1293" t="s">
        <v>247</v>
      </c>
      <c r="B1293" t="s">
        <v>198</v>
      </c>
      <c r="C1293" t="s">
        <v>210</v>
      </c>
      <c r="D1293" t="s">
        <v>200</v>
      </c>
      <c r="E1293">
        <v>305159</v>
      </c>
      <c r="F1293">
        <v>28.837399999999999</v>
      </c>
      <c r="G1293">
        <v>44690</v>
      </c>
      <c r="H1293">
        <v>44682</v>
      </c>
      <c r="I1293">
        <v>8799992.1466000006</v>
      </c>
      <c r="J1293" t="s">
        <v>204</v>
      </c>
      <c r="K1293">
        <v>1759.9984293200002</v>
      </c>
    </row>
    <row r="1294" spans="1:11" x14ac:dyDescent="0.2">
      <c r="A1294" t="s">
        <v>247</v>
      </c>
      <c r="B1294" t="s">
        <v>198</v>
      </c>
      <c r="C1294" t="s">
        <v>223</v>
      </c>
      <c r="D1294" t="s">
        <v>190</v>
      </c>
      <c r="E1294">
        <v>97509</v>
      </c>
      <c r="F1294">
        <v>82.0441</v>
      </c>
      <c r="G1294">
        <v>44690</v>
      </c>
      <c r="H1294">
        <v>44682</v>
      </c>
      <c r="I1294">
        <v>8000038.1469000001</v>
      </c>
      <c r="J1294" t="s">
        <v>204</v>
      </c>
      <c r="K1294">
        <v>1600.00762938</v>
      </c>
    </row>
    <row r="1295" spans="1:11" x14ac:dyDescent="0.2">
      <c r="A1295" t="s">
        <v>247</v>
      </c>
      <c r="B1295" t="s">
        <v>185</v>
      </c>
      <c r="C1295" t="s">
        <v>216</v>
      </c>
      <c r="D1295" t="s">
        <v>190</v>
      </c>
      <c r="E1295">
        <v>281757</v>
      </c>
      <c r="F1295">
        <v>18.1007</v>
      </c>
      <c r="G1295">
        <v>44693</v>
      </c>
      <c r="H1295">
        <v>44682</v>
      </c>
      <c r="I1295">
        <v>5099998.9298999999</v>
      </c>
      <c r="J1295" t="s">
        <v>215</v>
      </c>
      <c r="K1295">
        <v>2039.9995719600001</v>
      </c>
    </row>
    <row r="1296" spans="1:11" x14ac:dyDescent="0.2">
      <c r="A1296" t="s">
        <v>247</v>
      </c>
      <c r="B1296" t="s">
        <v>198</v>
      </c>
      <c r="C1296" t="s">
        <v>236</v>
      </c>
      <c r="D1296" t="s">
        <v>190</v>
      </c>
      <c r="E1296">
        <v>722422</v>
      </c>
      <c r="F1296">
        <v>5.9522000000000004</v>
      </c>
      <c r="G1296">
        <v>44693</v>
      </c>
      <c r="H1296">
        <v>44682</v>
      </c>
      <c r="I1296">
        <v>4300000.2284000004</v>
      </c>
      <c r="J1296" t="s">
        <v>215</v>
      </c>
      <c r="K1296">
        <v>1720.0000913600002</v>
      </c>
    </row>
    <row r="1297" spans="1:11" x14ac:dyDescent="0.2">
      <c r="A1297" t="s">
        <v>247</v>
      </c>
      <c r="B1297" t="s">
        <v>185</v>
      </c>
      <c r="C1297" t="s">
        <v>201</v>
      </c>
      <c r="D1297" t="s">
        <v>190</v>
      </c>
      <c r="E1297">
        <v>198759</v>
      </c>
      <c r="F1297">
        <v>43.771700000000003</v>
      </c>
      <c r="G1297">
        <v>44693</v>
      </c>
      <c r="H1297">
        <v>44682</v>
      </c>
      <c r="I1297">
        <v>8700019.3202999998</v>
      </c>
      <c r="J1297" t="s">
        <v>188</v>
      </c>
      <c r="K1297">
        <v>1740.0038640600001</v>
      </c>
    </row>
    <row r="1298" spans="1:11" x14ac:dyDescent="0.2">
      <c r="A1298" t="s">
        <v>247</v>
      </c>
      <c r="B1298" t="s">
        <v>185</v>
      </c>
      <c r="C1298" t="s">
        <v>227</v>
      </c>
      <c r="D1298" t="s">
        <v>200</v>
      </c>
      <c r="E1298">
        <v>25857</v>
      </c>
      <c r="F1298">
        <v>150.82669999999999</v>
      </c>
      <c r="G1298">
        <v>44693</v>
      </c>
      <c r="H1298">
        <v>44682</v>
      </c>
      <c r="I1298">
        <v>3899925.9818999995</v>
      </c>
      <c r="J1298" t="s">
        <v>204</v>
      </c>
      <c r="K1298">
        <v>779.98519637999993</v>
      </c>
    </row>
    <row r="1299" spans="1:11" x14ac:dyDescent="0.2">
      <c r="A1299" t="s">
        <v>247</v>
      </c>
      <c r="B1299" t="s">
        <v>198</v>
      </c>
      <c r="C1299" t="s">
        <v>211</v>
      </c>
      <c r="D1299" t="s">
        <v>190</v>
      </c>
      <c r="E1299">
        <v>603919</v>
      </c>
      <c r="F1299">
        <v>13.2468</v>
      </c>
      <c r="G1299">
        <v>44693</v>
      </c>
      <c r="H1299">
        <v>44682</v>
      </c>
      <c r="I1299">
        <v>7999994.2092000004</v>
      </c>
      <c r="J1299" t="s">
        <v>207</v>
      </c>
      <c r="K1299">
        <v>1599.9988418400001</v>
      </c>
    </row>
    <row r="1300" spans="1:11" x14ac:dyDescent="0.2">
      <c r="A1300" t="s">
        <v>247</v>
      </c>
      <c r="B1300" t="s">
        <v>198</v>
      </c>
      <c r="C1300" t="s">
        <v>236</v>
      </c>
      <c r="D1300" t="s">
        <v>200</v>
      </c>
      <c r="E1300">
        <v>548087</v>
      </c>
      <c r="F1300">
        <v>6.5682999999999998</v>
      </c>
      <c r="G1300">
        <v>44693</v>
      </c>
      <c r="H1300">
        <v>44682</v>
      </c>
      <c r="I1300">
        <v>3599999.8421</v>
      </c>
      <c r="J1300" t="s">
        <v>215</v>
      </c>
      <c r="K1300">
        <v>1439.9999368400001</v>
      </c>
    </row>
    <row r="1301" spans="1:11" x14ac:dyDescent="0.2">
      <c r="A1301" t="s">
        <v>247</v>
      </c>
      <c r="B1301" t="s">
        <v>185</v>
      </c>
      <c r="C1301" t="s">
        <v>201</v>
      </c>
      <c r="D1301" t="s">
        <v>192</v>
      </c>
      <c r="E1301">
        <v>180226</v>
      </c>
      <c r="F1301">
        <v>40.504600000000003</v>
      </c>
      <c r="G1301">
        <v>44696</v>
      </c>
      <c r="H1301">
        <v>44682</v>
      </c>
      <c r="I1301">
        <v>7299982.0396000007</v>
      </c>
      <c r="J1301" t="s">
        <v>188</v>
      </c>
      <c r="K1301">
        <v>1459.9964079200001</v>
      </c>
    </row>
    <row r="1302" spans="1:11" x14ac:dyDescent="0.2">
      <c r="A1302" t="s">
        <v>247</v>
      </c>
      <c r="B1302" t="s">
        <v>185</v>
      </c>
      <c r="C1302" t="s">
        <v>197</v>
      </c>
      <c r="D1302" t="s">
        <v>187</v>
      </c>
      <c r="E1302">
        <v>43619</v>
      </c>
      <c r="F1302">
        <v>176.52799999999999</v>
      </c>
      <c r="G1302">
        <v>44696</v>
      </c>
      <c r="H1302">
        <v>44682</v>
      </c>
      <c r="I1302">
        <v>7699974.8319999995</v>
      </c>
      <c r="J1302" t="s">
        <v>188</v>
      </c>
      <c r="K1302">
        <v>1539.9949664000001</v>
      </c>
    </row>
    <row r="1303" spans="1:11" x14ac:dyDescent="0.2">
      <c r="A1303" t="s">
        <v>247</v>
      </c>
      <c r="B1303" t="s">
        <v>185</v>
      </c>
      <c r="C1303" t="s">
        <v>238</v>
      </c>
      <c r="D1303" t="s">
        <v>190</v>
      </c>
      <c r="E1303">
        <v>10596</v>
      </c>
      <c r="F1303">
        <v>207.61789999999999</v>
      </c>
      <c r="G1303">
        <v>44697</v>
      </c>
      <c r="H1303">
        <v>44682</v>
      </c>
      <c r="I1303">
        <v>2199919.2683999999</v>
      </c>
      <c r="J1303" t="s">
        <v>204</v>
      </c>
      <c r="K1303">
        <v>439.98385367999998</v>
      </c>
    </row>
    <row r="1304" spans="1:11" x14ac:dyDescent="0.2">
      <c r="A1304" t="s">
        <v>247</v>
      </c>
      <c r="B1304" t="s">
        <v>198</v>
      </c>
      <c r="C1304" t="s">
        <v>194</v>
      </c>
      <c r="D1304" t="s">
        <v>190</v>
      </c>
      <c r="E1304">
        <v>97897</v>
      </c>
      <c r="F1304">
        <v>49.030900000000003</v>
      </c>
      <c r="G1304">
        <v>44700</v>
      </c>
      <c r="H1304">
        <v>44682</v>
      </c>
      <c r="I1304">
        <v>4799978.0173000004</v>
      </c>
      <c r="J1304" t="s">
        <v>188</v>
      </c>
      <c r="K1304">
        <v>959.9956034600001</v>
      </c>
    </row>
    <row r="1305" spans="1:11" x14ac:dyDescent="0.2">
      <c r="A1305" t="s">
        <v>247</v>
      </c>
      <c r="B1305" t="s">
        <v>198</v>
      </c>
      <c r="C1305" t="s">
        <v>186</v>
      </c>
      <c r="D1305" t="s">
        <v>187</v>
      </c>
      <c r="E1305">
        <v>112695</v>
      </c>
      <c r="F1305">
        <v>23.071200000000001</v>
      </c>
      <c r="G1305">
        <v>44700</v>
      </c>
      <c r="H1305">
        <v>44682</v>
      </c>
      <c r="I1305">
        <v>2600008.8840000001</v>
      </c>
      <c r="J1305" t="s">
        <v>188</v>
      </c>
      <c r="K1305">
        <v>520.00177680000002</v>
      </c>
    </row>
    <row r="1306" spans="1:11" x14ac:dyDescent="0.2">
      <c r="A1306" t="s">
        <v>247</v>
      </c>
      <c r="B1306" t="s">
        <v>185</v>
      </c>
      <c r="C1306" t="s">
        <v>243</v>
      </c>
      <c r="D1306" t="s">
        <v>190</v>
      </c>
      <c r="E1306">
        <v>1461259</v>
      </c>
      <c r="F1306">
        <v>5.8169000000000004</v>
      </c>
      <c r="G1306">
        <v>44700</v>
      </c>
      <c r="H1306">
        <v>44682</v>
      </c>
      <c r="I1306">
        <v>8499997.4770999998</v>
      </c>
      <c r="J1306" t="s">
        <v>215</v>
      </c>
      <c r="K1306">
        <v>3399.9989908400003</v>
      </c>
    </row>
    <row r="1307" spans="1:11" x14ac:dyDescent="0.2">
      <c r="A1307" t="s">
        <v>247</v>
      </c>
      <c r="B1307" t="s">
        <v>185</v>
      </c>
      <c r="C1307" t="s">
        <v>228</v>
      </c>
      <c r="D1307" t="s">
        <v>200</v>
      </c>
      <c r="E1307">
        <v>183918</v>
      </c>
      <c r="F1307">
        <v>30.4483</v>
      </c>
      <c r="G1307">
        <v>44700</v>
      </c>
      <c r="H1307">
        <v>44682</v>
      </c>
      <c r="I1307">
        <v>5599990.4393999996</v>
      </c>
      <c r="J1307" t="s">
        <v>204</v>
      </c>
      <c r="K1307">
        <v>1119.99808788</v>
      </c>
    </row>
    <row r="1308" spans="1:11" x14ac:dyDescent="0.2">
      <c r="A1308" t="s">
        <v>247</v>
      </c>
      <c r="B1308" t="s">
        <v>198</v>
      </c>
      <c r="C1308" t="s">
        <v>206</v>
      </c>
      <c r="D1308" t="s">
        <v>190</v>
      </c>
      <c r="E1308">
        <v>38824</v>
      </c>
      <c r="F1308">
        <v>92.726299999999995</v>
      </c>
      <c r="G1308">
        <v>44700</v>
      </c>
      <c r="H1308">
        <v>44682</v>
      </c>
      <c r="I1308">
        <v>3600005.8711999999</v>
      </c>
      <c r="J1308" t="s">
        <v>207</v>
      </c>
      <c r="K1308">
        <v>720.00117424000007</v>
      </c>
    </row>
    <row r="1309" spans="1:11" x14ac:dyDescent="0.2">
      <c r="A1309" t="s">
        <v>247</v>
      </c>
      <c r="B1309" t="s">
        <v>198</v>
      </c>
      <c r="C1309" t="s">
        <v>209</v>
      </c>
      <c r="D1309" t="s">
        <v>190</v>
      </c>
      <c r="E1309">
        <v>83180</v>
      </c>
      <c r="F1309">
        <v>21.639900000000001</v>
      </c>
      <c r="G1309">
        <v>44702</v>
      </c>
      <c r="H1309">
        <v>44682</v>
      </c>
      <c r="I1309">
        <v>1800006.882</v>
      </c>
      <c r="J1309" t="s">
        <v>188</v>
      </c>
      <c r="K1309">
        <v>360.00137640000003</v>
      </c>
    </row>
    <row r="1310" spans="1:11" x14ac:dyDescent="0.2">
      <c r="A1310" t="s">
        <v>247</v>
      </c>
      <c r="B1310" t="s">
        <v>185</v>
      </c>
      <c r="C1310" t="s">
        <v>242</v>
      </c>
      <c r="D1310" t="s">
        <v>190</v>
      </c>
      <c r="E1310">
        <v>5549</v>
      </c>
      <c r="F1310">
        <v>252.3192</v>
      </c>
      <c r="G1310">
        <v>44703</v>
      </c>
      <c r="H1310">
        <v>44682</v>
      </c>
      <c r="I1310">
        <v>1400119.2408</v>
      </c>
      <c r="J1310" t="s">
        <v>207</v>
      </c>
      <c r="K1310">
        <v>280.02384816</v>
      </c>
    </row>
    <row r="1311" spans="1:11" x14ac:dyDescent="0.2">
      <c r="A1311" t="s">
        <v>247</v>
      </c>
      <c r="B1311" t="s">
        <v>198</v>
      </c>
      <c r="C1311" t="s">
        <v>205</v>
      </c>
      <c r="D1311" t="s">
        <v>192</v>
      </c>
      <c r="E1311">
        <v>392487</v>
      </c>
      <c r="F1311">
        <v>17.325399999999998</v>
      </c>
      <c r="G1311">
        <v>44704</v>
      </c>
      <c r="H1311">
        <v>44682</v>
      </c>
      <c r="I1311">
        <v>6799994.269799999</v>
      </c>
      <c r="J1311" t="s">
        <v>193</v>
      </c>
      <c r="K1311">
        <v>2039.9982809399996</v>
      </c>
    </row>
    <row r="1312" spans="1:11" x14ac:dyDescent="0.2">
      <c r="A1312" t="s">
        <v>247</v>
      </c>
      <c r="B1312" t="s">
        <v>198</v>
      </c>
      <c r="C1312" t="s">
        <v>191</v>
      </c>
      <c r="D1312" t="s">
        <v>190</v>
      </c>
      <c r="E1312">
        <v>1323283</v>
      </c>
      <c r="F1312">
        <v>5.97</v>
      </c>
      <c r="G1312">
        <v>44704</v>
      </c>
      <c r="H1312">
        <v>44682</v>
      </c>
      <c r="I1312">
        <v>7899999.5099999998</v>
      </c>
      <c r="J1312" t="s">
        <v>193</v>
      </c>
      <c r="K1312">
        <v>2369.9998530000003</v>
      </c>
    </row>
    <row r="1313" spans="1:11" x14ac:dyDescent="0.2">
      <c r="A1313" t="s">
        <v>247</v>
      </c>
      <c r="B1313" t="s">
        <v>185</v>
      </c>
      <c r="C1313" t="s">
        <v>206</v>
      </c>
      <c r="D1313" t="s">
        <v>187</v>
      </c>
      <c r="E1313">
        <v>81038</v>
      </c>
      <c r="F1313">
        <v>104.8895</v>
      </c>
      <c r="G1313">
        <v>44707</v>
      </c>
      <c r="H1313">
        <v>44682</v>
      </c>
      <c r="I1313">
        <v>8500035.300999999</v>
      </c>
      <c r="J1313" t="s">
        <v>207</v>
      </c>
      <c r="K1313">
        <v>1700.0070601999998</v>
      </c>
    </row>
    <row r="1314" spans="1:11" x14ac:dyDescent="0.2">
      <c r="A1314" t="s">
        <v>247</v>
      </c>
      <c r="B1314" t="s">
        <v>198</v>
      </c>
      <c r="C1314" t="s">
        <v>245</v>
      </c>
      <c r="D1314" t="s">
        <v>212</v>
      </c>
      <c r="E1314">
        <v>16900</v>
      </c>
      <c r="F1314">
        <v>59.169899999999998</v>
      </c>
      <c r="G1314">
        <v>44707</v>
      </c>
      <c r="H1314">
        <v>44682</v>
      </c>
      <c r="I1314">
        <v>999971.30999999994</v>
      </c>
      <c r="J1314" t="s">
        <v>188</v>
      </c>
      <c r="K1314">
        <v>199.99426199999999</v>
      </c>
    </row>
    <row r="1315" spans="1:11" x14ac:dyDescent="0.2">
      <c r="A1315" t="s">
        <v>247</v>
      </c>
      <c r="B1315" t="s">
        <v>198</v>
      </c>
      <c r="C1315" t="s">
        <v>210</v>
      </c>
      <c r="D1315" t="s">
        <v>192</v>
      </c>
      <c r="E1315">
        <v>37741</v>
      </c>
      <c r="F1315">
        <v>31.795500000000001</v>
      </c>
      <c r="G1315">
        <v>44707</v>
      </c>
      <c r="H1315">
        <v>44682</v>
      </c>
      <c r="I1315">
        <v>1199993.9654999999</v>
      </c>
      <c r="J1315" t="s">
        <v>204</v>
      </c>
      <c r="K1315">
        <v>239.9987931</v>
      </c>
    </row>
    <row r="1316" spans="1:11" x14ac:dyDescent="0.2">
      <c r="A1316" t="s">
        <v>247</v>
      </c>
      <c r="B1316" t="s">
        <v>198</v>
      </c>
      <c r="C1316" t="s">
        <v>245</v>
      </c>
      <c r="D1316" t="s">
        <v>190</v>
      </c>
      <c r="E1316">
        <v>130599</v>
      </c>
      <c r="F1316">
        <v>51.302</v>
      </c>
      <c r="G1316">
        <v>44707</v>
      </c>
      <c r="H1316">
        <v>44682</v>
      </c>
      <c r="I1316">
        <v>6699989.898</v>
      </c>
      <c r="J1316" t="s">
        <v>188</v>
      </c>
      <c r="K1316">
        <v>1339.9979796</v>
      </c>
    </row>
    <row r="1317" spans="1:11" x14ac:dyDescent="0.2">
      <c r="A1317" t="s">
        <v>247</v>
      </c>
      <c r="B1317" t="s">
        <v>198</v>
      </c>
      <c r="C1317" t="s">
        <v>201</v>
      </c>
      <c r="D1317" t="s">
        <v>190</v>
      </c>
      <c r="E1317">
        <v>197738</v>
      </c>
      <c r="F1317">
        <v>40.963299999999997</v>
      </c>
      <c r="G1317">
        <v>44707</v>
      </c>
      <c r="H1317">
        <v>44682</v>
      </c>
      <c r="I1317">
        <v>8100001.015399999</v>
      </c>
      <c r="J1317" t="s">
        <v>188</v>
      </c>
      <c r="K1317">
        <v>1620.0002030799999</v>
      </c>
    </row>
    <row r="1318" spans="1:11" x14ac:dyDescent="0.2">
      <c r="A1318" t="s">
        <v>247</v>
      </c>
      <c r="B1318" t="s">
        <v>185</v>
      </c>
      <c r="C1318" t="s">
        <v>239</v>
      </c>
      <c r="D1318" t="s">
        <v>200</v>
      </c>
      <c r="E1318">
        <v>249966</v>
      </c>
      <c r="F1318">
        <v>17.602399999999999</v>
      </c>
      <c r="G1318">
        <v>44707</v>
      </c>
      <c r="H1318">
        <v>44682</v>
      </c>
      <c r="I1318">
        <v>4400001.5183999995</v>
      </c>
      <c r="J1318" t="s">
        <v>188</v>
      </c>
      <c r="K1318">
        <v>880.00030367999989</v>
      </c>
    </row>
    <row r="1319" spans="1:11" x14ac:dyDescent="0.2">
      <c r="A1319" t="s">
        <v>247</v>
      </c>
      <c r="B1319" t="s">
        <v>198</v>
      </c>
      <c r="C1319" t="s">
        <v>216</v>
      </c>
      <c r="D1319" t="s">
        <v>190</v>
      </c>
      <c r="E1319">
        <v>486184</v>
      </c>
      <c r="F1319">
        <v>16.043299999999999</v>
      </c>
      <c r="G1319">
        <v>44707</v>
      </c>
      <c r="H1319">
        <v>44682</v>
      </c>
      <c r="I1319">
        <v>7799995.7671999997</v>
      </c>
      <c r="J1319" t="s">
        <v>215</v>
      </c>
      <c r="K1319">
        <v>3119.9983068800002</v>
      </c>
    </row>
    <row r="1320" spans="1:11" x14ac:dyDescent="0.2">
      <c r="A1320" t="s">
        <v>247</v>
      </c>
      <c r="B1320" t="s">
        <v>185</v>
      </c>
      <c r="C1320" t="s">
        <v>244</v>
      </c>
      <c r="D1320" t="s">
        <v>190</v>
      </c>
      <c r="E1320">
        <v>161246</v>
      </c>
      <c r="F1320">
        <v>26.0472</v>
      </c>
      <c r="G1320">
        <v>44707</v>
      </c>
      <c r="H1320">
        <v>44682</v>
      </c>
      <c r="I1320">
        <v>4200006.8112000003</v>
      </c>
      <c r="J1320" t="s">
        <v>207</v>
      </c>
      <c r="K1320">
        <v>840.00136224000016</v>
      </c>
    </row>
    <row r="1321" spans="1:11" x14ac:dyDescent="0.2">
      <c r="A1321" t="s">
        <v>247</v>
      </c>
      <c r="B1321" t="s">
        <v>185</v>
      </c>
      <c r="C1321" t="s">
        <v>223</v>
      </c>
      <c r="D1321" t="s">
        <v>190</v>
      </c>
      <c r="E1321">
        <v>12341</v>
      </c>
      <c r="F1321">
        <v>89.135999999999996</v>
      </c>
      <c r="G1321">
        <v>44707</v>
      </c>
      <c r="H1321">
        <v>44682</v>
      </c>
      <c r="I1321">
        <v>1100027.3759999999</v>
      </c>
      <c r="J1321" t="s">
        <v>204</v>
      </c>
      <c r="K1321">
        <v>220.00547520000001</v>
      </c>
    </row>
    <row r="1322" spans="1:11" x14ac:dyDescent="0.2">
      <c r="A1322" t="s">
        <v>247</v>
      </c>
      <c r="B1322" t="s">
        <v>185</v>
      </c>
      <c r="C1322" t="s">
        <v>235</v>
      </c>
      <c r="D1322" t="s">
        <v>192</v>
      </c>
      <c r="E1322">
        <v>207669</v>
      </c>
      <c r="F1322">
        <v>13.483000000000001</v>
      </c>
      <c r="G1322">
        <v>44708</v>
      </c>
      <c r="H1322">
        <v>44682</v>
      </c>
      <c r="I1322">
        <v>2800001.1270000003</v>
      </c>
      <c r="J1322" t="s">
        <v>204</v>
      </c>
      <c r="K1322">
        <v>560.00022540000009</v>
      </c>
    </row>
    <row r="1323" spans="1:11" x14ac:dyDescent="0.2">
      <c r="A1323" t="s">
        <v>247</v>
      </c>
      <c r="B1323" t="s">
        <v>198</v>
      </c>
      <c r="C1323" t="s">
        <v>234</v>
      </c>
      <c r="D1323" t="s">
        <v>200</v>
      </c>
      <c r="E1323">
        <v>26556</v>
      </c>
      <c r="F1323">
        <v>94.140199999999993</v>
      </c>
      <c r="G1323">
        <v>44711</v>
      </c>
      <c r="H1323">
        <v>44682</v>
      </c>
      <c r="I1323">
        <v>2499987.1511999997</v>
      </c>
      <c r="J1323" t="s">
        <v>204</v>
      </c>
      <c r="K1323">
        <v>499.99743023999997</v>
      </c>
    </row>
    <row r="1324" spans="1:11" x14ac:dyDescent="0.2">
      <c r="A1324" t="s">
        <v>247</v>
      </c>
      <c r="B1324" t="s">
        <v>185</v>
      </c>
      <c r="C1324" t="s">
        <v>221</v>
      </c>
      <c r="D1324" t="s">
        <v>200</v>
      </c>
      <c r="E1324">
        <v>239231</v>
      </c>
      <c r="F1324">
        <v>38.456499999999998</v>
      </c>
      <c r="G1324">
        <v>44711</v>
      </c>
      <c r="H1324">
        <v>44682</v>
      </c>
      <c r="I1324">
        <v>9199986.9515000004</v>
      </c>
      <c r="J1324" t="s">
        <v>207</v>
      </c>
      <c r="K1324">
        <v>1839.9973903000002</v>
      </c>
    </row>
    <row r="1325" spans="1:11" x14ac:dyDescent="0.2">
      <c r="A1325" t="s">
        <v>247</v>
      </c>
      <c r="B1325" t="s">
        <v>185</v>
      </c>
      <c r="C1325" t="s">
        <v>226</v>
      </c>
      <c r="D1325" t="s">
        <v>190</v>
      </c>
      <c r="E1325">
        <v>98784</v>
      </c>
      <c r="F1325">
        <v>56.689500000000002</v>
      </c>
      <c r="G1325">
        <v>44711</v>
      </c>
      <c r="H1325">
        <v>44682</v>
      </c>
      <c r="I1325">
        <v>5600015.568</v>
      </c>
      <c r="J1325" t="s">
        <v>188</v>
      </c>
      <c r="K1325">
        <v>1120.0031136</v>
      </c>
    </row>
    <row r="1326" spans="1:11" x14ac:dyDescent="0.2">
      <c r="A1326" t="s">
        <v>247</v>
      </c>
      <c r="B1326" t="s">
        <v>198</v>
      </c>
      <c r="C1326" t="s">
        <v>186</v>
      </c>
      <c r="D1326" t="s">
        <v>190</v>
      </c>
      <c r="E1326">
        <v>44446</v>
      </c>
      <c r="F1326">
        <v>22.499400000000001</v>
      </c>
      <c r="G1326">
        <v>44711</v>
      </c>
      <c r="H1326">
        <v>44682</v>
      </c>
      <c r="I1326">
        <v>1000008.3324000001</v>
      </c>
      <c r="J1326" t="s">
        <v>188</v>
      </c>
      <c r="K1326">
        <v>200.00166648000001</v>
      </c>
    </row>
    <row r="1327" spans="1:11" x14ac:dyDescent="0.2">
      <c r="A1327" t="s">
        <v>247</v>
      </c>
      <c r="B1327" t="s">
        <v>185</v>
      </c>
      <c r="C1327" t="s">
        <v>235</v>
      </c>
      <c r="D1327" t="s">
        <v>190</v>
      </c>
      <c r="E1327">
        <v>278111</v>
      </c>
      <c r="F1327">
        <v>14.023199999999999</v>
      </c>
      <c r="G1327">
        <v>44711</v>
      </c>
      <c r="H1327">
        <v>44682</v>
      </c>
      <c r="I1327">
        <v>3900006.1751999999</v>
      </c>
      <c r="J1327" t="s">
        <v>204</v>
      </c>
      <c r="K1327">
        <v>780.00123503999998</v>
      </c>
    </row>
    <row r="1328" spans="1:11" x14ac:dyDescent="0.2">
      <c r="A1328" t="s">
        <v>247</v>
      </c>
      <c r="B1328" t="s">
        <v>185</v>
      </c>
      <c r="C1328" t="s">
        <v>219</v>
      </c>
      <c r="D1328" t="s">
        <v>190</v>
      </c>
      <c r="E1328">
        <v>196552</v>
      </c>
      <c r="F1328">
        <v>48.841999999999999</v>
      </c>
      <c r="G1328">
        <v>44714</v>
      </c>
      <c r="H1328">
        <v>44713</v>
      </c>
      <c r="I1328">
        <v>9599992.784</v>
      </c>
      <c r="J1328" t="s">
        <v>188</v>
      </c>
      <c r="K1328">
        <v>1919.9985568000002</v>
      </c>
    </row>
    <row r="1329" spans="1:11" x14ac:dyDescent="0.2">
      <c r="A1329" t="s">
        <v>247</v>
      </c>
      <c r="B1329" t="s">
        <v>185</v>
      </c>
      <c r="C1329" t="s">
        <v>224</v>
      </c>
      <c r="D1329" t="s">
        <v>192</v>
      </c>
      <c r="E1329">
        <v>3887</v>
      </c>
      <c r="F1329">
        <v>180.08340000000001</v>
      </c>
      <c r="G1329">
        <v>44714</v>
      </c>
      <c r="H1329">
        <v>44713</v>
      </c>
      <c r="I1329">
        <v>699984.17580000008</v>
      </c>
      <c r="J1329" t="s">
        <v>204</v>
      </c>
      <c r="K1329">
        <v>139.99683516000002</v>
      </c>
    </row>
    <row r="1330" spans="1:11" x14ac:dyDescent="0.2">
      <c r="A1330" t="s">
        <v>247</v>
      </c>
      <c r="B1330" t="s">
        <v>198</v>
      </c>
      <c r="C1330" t="s">
        <v>245</v>
      </c>
      <c r="D1330" t="s">
        <v>192</v>
      </c>
      <c r="E1330">
        <v>34033</v>
      </c>
      <c r="F1330">
        <v>55.828000000000003</v>
      </c>
      <c r="G1330">
        <v>44714</v>
      </c>
      <c r="H1330">
        <v>44713</v>
      </c>
      <c r="I1330">
        <v>1899994.324</v>
      </c>
      <c r="J1330" t="s">
        <v>188</v>
      </c>
      <c r="K1330">
        <v>379.99886480000004</v>
      </c>
    </row>
    <row r="1331" spans="1:11" x14ac:dyDescent="0.2">
      <c r="A1331" t="s">
        <v>247</v>
      </c>
      <c r="B1331" t="s">
        <v>185</v>
      </c>
      <c r="C1331" t="s">
        <v>229</v>
      </c>
      <c r="D1331" t="s">
        <v>192</v>
      </c>
      <c r="E1331">
        <v>74943</v>
      </c>
      <c r="F1331">
        <v>101.4105</v>
      </c>
      <c r="G1331">
        <v>44714</v>
      </c>
      <c r="H1331">
        <v>44713</v>
      </c>
      <c r="I1331">
        <v>7600007.1014999999</v>
      </c>
      <c r="J1331" t="s">
        <v>188</v>
      </c>
      <c r="K1331">
        <v>1520.0014203000001</v>
      </c>
    </row>
    <row r="1332" spans="1:11" x14ac:dyDescent="0.2">
      <c r="A1332" t="s">
        <v>247</v>
      </c>
      <c r="B1332" t="s">
        <v>185</v>
      </c>
      <c r="C1332" t="s">
        <v>233</v>
      </c>
      <c r="D1332" t="s">
        <v>187</v>
      </c>
      <c r="E1332">
        <v>22582</v>
      </c>
      <c r="F1332">
        <v>84.139600000000002</v>
      </c>
      <c r="G1332">
        <v>44715</v>
      </c>
      <c r="H1332">
        <v>44713</v>
      </c>
      <c r="I1332">
        <v>1900040.4472000001</v>
      </c>
      <c r="J1332" t="s">
        <v>204</v>
      </c>
      <c r="K1332">
        <v>380.00808944000005</v>
      </c>
    </row>
    <row r="1333" spans="1:11" x14ac:dyDescent="0.2">
      <c r="A1333" t="s">
        <v>247</v>
      </c>
      <c r="B1333" t="s">
        <v>198</v>
      </c>
      <c r="C1333" t="s">
        <v>194</v>
      </c>
      <c r="D1333" t="s">
        <v>187</v>
      </c>
      <c r="E1333">
        <v>41065</v>
      </c>
      <c r="F1333">
        <v>48.7029</v>
      </c>
      <c r="G1333">
        <v>44715</v>
      </c>
      <c r="H1333">
        <v>44713</v>
      </c>
      <c r="I1333">
        <v>1999984.5885000001</v>
      </c>
      <c r="J1333" t="s">
        <v>188</v>
      </c>
      <c r="K1333">
        <v>399.99691770000004</v>
      </c>
    </row>
    <row r="1334" spans="1:11" x14ac:dyDescent="0.2">
      <c r="A1334" t="s">
        <v>247</v>
      </c>
      <c r="B1334" t="s">
        <v>198</v>
      </c>
      <c r="C1334" t="s">
        <v>228</v>
      </c>
      <c r="D1334" t="s">
        <v>190</v>
      </c>
      <c r="E1334">
        <v>226546</v>
      </c>
      <c r="F1334">
        <v>30.4574</v>
      </c>
      <c r="G1334">
        <v>44715</v>
      </c>
      <c r="H1334">
        <v>44713</v>
      </c>
      <c r="I1334">
        <v>6900002.1403999999</v>
      </c>
      <c r="J1334" t="s">
        <v>204</v>
      </c>
      <c r="K1334">
        <v>1380.0004280800001</v>
      </c>
    </row>
    <row r="1335" spans="1:11" x14ac:dyDescent="0.2">
      <c r="A1335" t="s">
        <v>247</v>
      </c>
      <c r="B1335" t="s">
        <v>198</v>
      </c>
      <c r="C1335" t="s">
        <v>213</v>
      </c>
      <c r="D1335" t="s">
        <v>200</v>
      </c>
      <c r="E1335">
        <v>93005</v>
      </c>
      <c r="F1335">
        <v>74.189800000000005</v>
      </c>
      <c r="G1335">
        <v>44715</v>
      </c>
      <c r="H1335">
        <v>44713</v>
      </c>
      <c r="I1335">
        <v>6900022.3490000004</v>
      </c>
      <c r="J1335" t="s">
        <v>188</v>
      </c>
      <c r="K1335">
        <v>1380.0044698000002</v>
      </c>
    </row>
    <row r="1336" spans="1:11" x14ac:dyDescent="0.2">
      <c r="A1336" t="s">
        <v>247</v>
      </c>
      <c r="B1336" t="s">
        <v>198</v>
      </c>
      <c r="C1336" t="s">
        <v>228</v>
      </c>
      <c r="D1336" t="s">
        <v>190</v>
      </c>
      <c r="E1336">
        <v>190838</v>
      </c>
      <c r="F1336">
        <v>28.8203</v>
      </c>
      <c r="G1336">
        <v>44716</v>
      </c>
      <c r="H1336">
        <v>44713</v>
      </c>
      <c r="I1336">
        <v>5500008.4113999996</v>
      </c>
      <c r="J1336" t="s">
        <v>204</v>
      </c>
      <c r="K1336">
        <v>1100.0016822800001</v>
      </c>
    </row>
    <row r="1337" spans="1:11" x14ac:dyDescent="0.2">
      <c r="A1337" t="s">
        <v>247</v>
      </c>
      <c r="B1337" t="s">
        <v>198</v>
      </c>
      <c r="C1337" t="s">
        <v>217</v>
      </c>
      <c r="D1337" t="s">
        <v>187</v>
      </c>
      <c r="E1337">
        <v>182257</v>
      </c>
      <c r="F1337">
        <v>8.7788000000000004</v>
      </c>
      <c r="G1337">
        <v>44716</v>
      </c>
      <c r="H1337">
        <v>44713</v>
      </c>
      <c r="I1337">
        <v>1599997.7516000001</v>
      </c>
      <c r="J1337" t="s">
        <v>215</v>
      </c>
      <c r="K1337">
        <v>639.99910064000005</v>
      </c>
    </row>
    <row r="1338" spans="1:11" x14ac:dyDescent="0.2">
      <c r="A1338" t="s">
        <v>247</v>
      </c>
      <c r="B1338" t="s">
        <v>185</v>
      </c>
      <c r="C1338" t="s">
        <v>242</v>
      </c>
      <c r="D1338" t="s">
        <v>190</v>
      </c>
      <c r="E1338">
        <v>23510</v>
      </c>
      <c r="F1338">
        <v>276.4821</v>
      </c>
      <c r="G1338">
        <v>44717</v>
      </c>
      <c r="H1338">
        <v>44713</v>
      </c>
      <c r="I1338">
        <v>6500094.1710000001</v>
      </c>
      <c r="J1338" t="s">
        <v>207</v>
      </c>
      <c r="K1338">
        <v>1300.0188342000001</v>
      </c>
    </row>
    <row r="1339" spans="1:11" x14ac:dyDescent="0.2">
      <c r="A1339" t="s">
        <v>247</v>
      </c>
      <c r="B1339" t="s">
        <v>185</v>
      </c>
      <c r="C1339" t="s">
        <v>211</v>
      </c>
      <c r="D1339" t="s">
        <v>200</v>
      </c>
      <c r="E1339">
        <v>70914</v>
      </c>
      <c r="F1339">
        <v>14.1015</v>
      </c>
      <c r="G1339">
        <v>44717</v>
      </c>
      <c r="H1339">
        <v>44713</v>
      </c>
      <c r="I1339">
        <v>999993.77099999995</v>
      </c>
      <c r="J1339" t="s">
        <v>207</v>
      </c>
      <c r="K1339">
        <v>199.99875420000001</v>
      </c>
    </row>
    <row r="1340" spans="1:11" x14ac:dyDescent="0.2">
      <c r="A1340" t="s">
        <v>247</v>
      </c>
      <c r="B1340" t="s">
        <v>198</v>
      </c>
      <c r="C1340" t="s">
        <v>206</v>
      </c>
      <c r="D1340" t="s">
        <v>192</v>
      </c>
      <c r="E1340">
        <v>12275</v>
      </c>
      <c r="F1340">
        <v>89.615399999999994</v>
      </c>
      <c r="G1340">
        <v>44717</v>
      </c>
      <c r="H1340">
        <v>44713</v>
      </c>
      <c r="I1340">
        <v>1100029.0349999999</v>
      </c>
      <c r="J1340" t="s">
        <v>207</v>
      </c>
      <c r="K1340">
        <v>220.005807</v>
      </c>
    </row>
    <row r="1341" spans="1:11" x14ac:dyDescent="0.2">
      <c r="A1341" t="s">
        <v>247</v>
      </c>
      <c r="B1341" t="s">
        <v>198</v>
      </c>
      <c r="C1341" t="s">
        <v>114</v>
      </c>
      <c r="D1341" t="s">
        <v>190</v>
      </c>
      <c r="E1341">
        <v>563398</v>
      </c>
      <c r="F1341">
        <v>12.957100000000001</v>
      </c>
      <c r="G1341">
        <v>44718</v>
      </c>
      <c r="H1341">
        <v>44713</v>
      </c>
      <c r="I1341">
        <v>7300004.2258000001</v>
      </c>
      <c r="J1341" t="s">
        <v>215</v>
      </c>
      <c r="K1341">
        <v>2920.0016903200003</v>
      </c>
    </row>
    <row r="1342" spans="1:11" x14ac:dyDescent="0.2">
      <c r="A1342" t="s">
        <v>247</v>
      </c>
      <c r="B1342" t="s">
        <v>185</v>
      </c>
      <c r="C1342" t="s">
        <v>230</v>
      </c>
      <c r="D1342" t="s">
        <v>187</v>
      </c>
      <c r="E1342">
        <v>10296</v>
      </c>
      <c r="F1342">
        <v>126.2607</v>
      </c>
      <c r="G1342">
        <v>44718</v>
      </c>
      <c r="H1342">
        <v>44713</v>
      </c>
      <c r="I1342">
        <v>1299980.1672</v>
      </c>
      <c r="J1342" t="s">
        <v>188</v>
      </c>
      <c r="K1342">
        <v>259.99603344000002</v>
      </c>
    </row>
    <row r="1343" spans="1:11" x14ac:dyDescent="0.2">
      <c r="A1343" t="s">
        <v>247</v>
      </c>
      <c r="B1343" t="s">
        <v>185</v>
      </c>
      <c r="C1343" t="s">
        <v>244</v>
      </c>
      <c r="D1343" t="s">
        <v>200</v>
      </c>
      <c r="E1343">
        <v>92499</v>
      </c>
      <c r="F1343">
        <v>28.108499999999999</v>
      </c>
      <c r="G1343">
        <v>44721</v>
      </c>
      <c r="H1343">
        <v>44713</v>
      </c>
      <c r="I1343">
        <v>2600008.1414999999</v>
      </c>
      <c r="J1343" t="s">
        <v>207</v>
      </c>
      <c r="K1343">
        <v>520.00162829999999</v>
      </c>
    </row>
    <row r="1344" spans="1:11" x14ac:dyDescent="0.2">
      <c r="A1344" t="s">
        <v>247</v>
      </c>
      <c r="B1344" t="s">
        <v>185</v>
      </c>
      <c r="C1344" t="s">
        <v>217</v>
      </c>
      <c r="D1344" t="s">
        <v>192</v>
      </c>
      <c r="E1344">
        <v>1016817</v>
      </c>
      <c r="F1344">
        <v>8.7528000000000006</v>
      </c>
      <c r="G1344">
        <v>44721</v>
      </c>
      <c r="H1344">
        <v>44713</v>
      </c>
      <c r="I1344">
        <v>8899995.8376000002</v>
      </c>
      <c r="J1344" t="s">
        <v>215</v>
      </c>
      <c r="K1344">
        <v>3559.9983350400003</v>
      </c>
    </row>
    <row r="1345" spans="1:11" x14ac:dyDescent="0.2">
      <c r="A1345" t="s">
        <v>247</v>
      </c>
      <c r="B1345" t="s">
        <v>185</v>
      </c>
      <c r="C1345" t="s">
        <v>202</v>
      </c>
      <c r="D1345" t="s">
        <v>200</v>
      </c>
      <c r="E1345">
        <v>239435</v>
      </c>
      <c r="F1345">
        <v>4.1764999999999999</v>
      </c>
      <c r="G1345">
        <v>44721</v>
      </c>
      <c r="H1345">
        <v>44713</v>
      </c>
      <c r="I1345">
        <v>1000000.2775</v>
      </c>
      <c r="J1345" t="s">
        <v>193</v>
      </c>
      <c r="K1345">
        <v>300.00008324999999</v>
      </c>
    </row>
    <row r="1346" spans="1:11" x14ac:dyDescent="0.2">
      <c r="A1346" t="s">
        <v>247</v>
      </c>
      <c r="B1346" t="s">
        <v>185</v>
      </c>
      <c r="C1346" t="s">
        <v>219</v>
      </c>
      <c r="D1346" t="s">
        <v>192</v>
      </c>
      <c r="E1346">
        <v>71166</v>
      </c>
      <c r="F1346">
        <v>56.206499999999998</v>
      </c>
      <c r="G1346">
        <v>44721</v>
      </c>
      <c r="H1346">
        <v>44713</v>
      </c>
      <c r="I1346">
        <v>3999991.7790000001</v>
      </c>
      <c r="J1346" t="s">
        <v>188</v>
      </c>
      <c r="K1346">
        <v>799.99835580000001</v>
      </c>
    </row>
    <row r="1347" spans="1:11" x14ac:dyDescent="0.2">
      <c r="A1347" t="s">
        <v>247</v>
      </c>
      <c r="B1347" t="s">
        <v>198</v>
      </c>
      <c r="C1347" t="s">
        <v>240</v>
      </c>
      <c r="D1347" t="s">
        <v>190</v>
      </c>
      <c r="E1347">
        <v>991634</v>
      </c>
      <c r="F1347">
        <v>7.1599000000000004</v>
      </c>
      <c r="G1347">
        <v>44721</v>
      </c>
      <c r="H1347">
        <v>44713</v>
      </c>
      <c r="I1347">
        <v>7100000.2766000004</v>
      </c>
      <c r="J1347" t="s">
        <v>241</v>
      </c>
      <c r="K1347">
        <v>2840.0001106400005</v>
      </c>
    </row>
    <row r="1348" spans="1:11" x14ac:dyDescent="0.2">
      <c r="A1348" t="s">
        <v>247</v>
      </c>
      <c r="B1348" t="s">
        <v>185</v>
      </c>
      <c r="C1348" t="s">
        <v>237</v>
      </c>
      <c r="D1348" t="s">
        <v>190</v>
      </c>
      <c r="E1348">
        <v>51973</v>
      </c>
      <c r="F1348">
        <v>17.316800000000001</v>
      </c>
      <c r="G1348">
        <v>44721</v>
      </c>
      <c r="H1348">
        <v>44713</v>
      </c>
      <c r="I1348">
        <v>900006.04639999999</v>
      </c>
      <c r="J1348" t="s">
        <v>204</v>
      </c>
      <c r="K1348">
        <v>180.00120928000001</v>
      </c>
    </row>
    <row r="1349" spans="1:11" x14ac:dyDescent="0.2">
      <c r="A1349" t="s">
        <v>247</v>
      </c>
      <c r="B1349" t="s">
        <v>185</v>
      </c>
      <c r="C1349" t="s">
        <v>227</v>
      </c>
      <c r="D1349" t="s">
        <v>190</v>
      </c>
      <c r="E1349">
        <v>40542</v>
      </c>
      <c r="F1349">
        <v>162.79470000000001</v>
      </c>
      <c r="G1349">
        <v>44721</v>
      </c>
      <c r="H1349">
        <v>44713</v>
      </c>
      <c r="I1349">
        <v>6600022.7274000002</v>
      </c>
      <c r="J1349" t="s">
        <v>204</v>
      </c>
      <c r="K1349">
        <v>1320.0045454800002</v>
      </c>
    </row>
    <row r="1350" spans="1:11" x14ac:dyDescent="0.2">
      <c r="A1350" t="s">
        <v>247</v>
      </c>
      <c r="B1350" t="s">
        <v>198</v>
      </c>
      <c r="C1350" t="s">
        <v>222</v>
      </c>
      <c r="D1350" t="s">
        <v>190</v>
      </c>
      <c r="E1350">
        <v>386581</v>
      </c>
      <c r="F1350">
        <v>15.5207</v>
      </c>
      <c r="G1350">
        <v>44721</v>
      </c>
      <c r="H1350">
        <v>44713</v>
      </c>
      <c r="I1350">
        <v>6000007.7266999995</v>
      </c>
      <c r="J1350" t="s">
        <v>193</v>
      </c>
      <c r="K1350">
        <v>1800.00231801</v>
      </c>
    </row>
    <row r="1351" spans="1:11" x14ac:dyDescent="0.2">
      <c r="A1351" t="s">
        <v>247</v>
      </c>
      <c r="B1351" t="s">
        <v>198</v>
      </c>
      <c r="C1351" t="s">
        <v>235</v>
      </c>
      <c r="D1351" t="s">
        <v>200</v>
      </c>
      <c r="E1351">
        <v>311200</v>
      </c>
      <c r="F1351">
        <v>14.1388</v>
      </c>
      <c r="G1351">
        <v>44722</v>
      </c>
      <c r="H1351">
        <v>44713</v>
      </c>
      <c r="I1351">
        <v>4399994.5599999996</v>
      </c>
      <c r="J1351" t="s">
        <v>204</v>
      </c>
      <c r="K1351">
        <v>879.9989119999999</v>
      </c>
    </row>
    <row r="1352" spans="1:11" x14ac:dyDescent="0.2">
      <c r="A1352" t="s">
        <v>247</v>
      </c>
      <c r="B1352" t="s">
        <v>185</v>
      </c>
      <c r="C1352" t="s">
        <v>245</v>
      </c>
      <c r="D1352" t="s">
        <v>200</v>
      </c>
      <c r="E1352">
        <v>23253</v>
      </c>
      <c r="F1352">
        <v>51.606299999999997</v>
      </c>
      <c r="G1352">
        <v>44722</v>
      </c>
      <c r="H1352">
        <v>44713</v>
      </c>
      <c r="I1352">
        <v>1200001.2938999999</v>
      </c>
      <c r="J1352" t="s">
        <v>188</v>
      </c>
      <c r="K1352">
        <v>240.00025878</v>
      </c>
    </row>
    <row r="1353" spans="1:11" x14ac:dyDescent="0.2">
      <c r="A1353" t="s">
        <v>247</v>
      </c>
      <c r="B1353" t="s">
        <v>198</v>
      </c>
      <c r="C1353" t="s">
        <v>201</v>
      </c>
      <c r="D1353" t="s">
        <v>190</v>
      </c>
      <c r="E1353">
        <v>82531</v>
      </c>
      <c r="F1353">
        <v>41.196599999999997</v>
      </c>
      <c r="G1353">
        <v>44724</v>
      </c>
      <c r="H1353">
        <v>44713</v>
      </c>
      <c r="I1353">
        <v>3399996.5945999995</v>
      </c>
      <c r="J1353" t="s">
        <v>188</v>
      </c>
      <c r="K1353">
        <v>679.99931891999995</v>
      </c>
    </row>
    <row r="1354" spans="1:11" x14ac:dyDescent="0.2">
      <c r="A1354" t="s">
        <v>247</v>
      </c>
      <c r="B1354" t="s">
        <v>198</v>
      </c>
      <c r="C1354" t="s">
        <v>202</v>
      </c>
      <c r="D1354" t="s">
        <v>190</v>
      </c>
      <c r="E1354">
        <v>584874</v>
      </c>
      <c r="F1354">
        <v>4.4454000000000002</v>
      </c>
      <c r="G1354">
        <v>44725</v>
      </c>
      <c r="H1354">
        <v>44713</v>
      </c>
      <c r="I1354">
        <v>2599998.8796000001</v>
      </c>
      <c r="J1354" t="s">
        <v>193</v>
      </c>
      <c r="K1354">
        <v>779.99966388000007</v>
      </c>
    </row>
    <row r="1355" spans="1:11" x14ac:dyDescent="0.2">
      <c r="A1355" t="s">
        <v>247</v>
      </c>
      <c r="B1355" t="s">
        <v>185</v>
      </c>
      <c r="C1355" t="s">
        <v>245</v>
      </c>
      <c r="D1355" t="s">
        <v>200</v>
      </c>
      <c r="E1355">
        <v>42850</v>
      </c>
      <c r="F1355">
        <v>53.675600000000003</v>
      </c>
      <c r="G1355">
        <v>44725</v>
      </c>
      <c r="H1355">
        <v>44713</v>
      </c>
      <c r="I1355">
        <v>2299999.46</v>
      </c>
      <c r="J1355" t="s">
        <v>188</v>
      </c>
      <c r="K1355">
        <v>459.99989199999999</v>
      </c>
    </row>
    <row r="1356" spans="1:11" x14ac:dyDescent="0.2">
      <c r="A1356" t="s">
        <v>247</v>
      </c>
      <c r="B1356" t="s">
        <v>198</v>
      </c>
      <c r="C1356" t="s">
        <v>220</v>
      </c>
      <c r="D1356" t="s">
        <v>190</v>
      </c>
      <c r="E1356">
        <v>26202</v>
      </c>
      <c r="F1356">
        <v>156.4753</v>
      </c>
      <c r="G1356">
        <v>44725</v>
      </c>
      <c r="H1356">
        <v>44713</v>
      </c>
      <c r="I1356">
        <v>4099965.8106</v>
      </c>
      <c r="J1356" t="s">
        <v>188</v>
      </c>
      <c r="K1356">
        <v>819.99316212000008</v>
      </c>
    </row>
    <row r="1357" spans="1:11" x14ac:dyDescent="0.2">
      <c r="A1357" t="s">
        <v>247</v>
      </c>
      <c r="B1357" t="s">
        <v>198</v>
      </c>
      <c r="C1357" t="s">
        <v>243</v>
      </c>
      <c r="D1357" t="s">
        <v>187</v>
      </c>
      <c r="E1357">
        <v>862738</v>
      </c>
      <c r="F1357">
        <v>5.7954999999999997</v>
      </c>
      <c r="G1357">
        <v>44725</v>
      </c>
      <c r="H1357">
        <v>44713</v>
      </c>
      <c r="I1357">
        <v>4999998.0789999999</v>
      </c>
      <c r="J1357" t="s">
        <v>215</v>
      </c>
      <c r="K1357">
        <v>1999.9992316</v>
      </c>
    </row>
    <row r="1358" spans="1:11" x14ac:dyDescent="0.2">
      <c r="A1358" t="s">
        <v>247</v>
      </c>
      <c r="B1358" t="s">
        <v>198</v>
      </c>
      <c r="C1358" t="s">
        <v>195</v>
      </c>
      <c r="D1358" t="s">
        <v>200</v>
      </c>
      <c r="E1358">
        <v>10676</v>
      </c>
      <c r="F1358">
        <v>112.4038</v>
      </c>
      <c r="G1358">
        <v>44728</v>
      </c>
      <c r="H1358">
        <v>44713</v>
      </c>
      <c r="I1358">
        <v>1200022.9688000001</v>
      </c>
      <c r="J1358" t="s">
        <v>196</v>
      </c>
      <c r="K1358">
        <v>480.00918752000007</v>
      </c>
    </row>
    <row r="1359" spans="1:11" x14ac:dyDescent="0.2">
      <c r="A1359" t="s">
        <v>247</v>
      </c>
      <c r="B1359" t="s">
        <v>185</v>
      </c>
      <c r="C1359" t="s">
        <v>229</v>
      </c>
      <c r="D1359" t="s">
        <v>187</v>
      </c>
      <c r="E1359">
        <v>14275</v>
      </c>
      <c r="F1359">
        <v>112.0853</v>
      </c>
      <c r="G1359">
        <v>44728</v>
      </c>
      <c r="H1359">
        <v>44713</v>
      </c>
      <c r="I1359">
        <v>1600017.6575</v>
      </c>
      <c r="J1359" t="s">
        <v>188</v>
      </c>
      <c r="K1359">
        <v>320.00353150000001</v>
      </c>
    </row>
    <row r="1360" spans="1:11" x14ac:dyDescent="0.2">
      <c r="A1360" t="s">
        <v>247</v>
      </c>
      <c r="B1360" t="s">
        <v>198</v>
      </c>
      <c r="C1360" t="s">
        <v>112</v>
      </c>
      <c r="D1360" t="s">
        <v>192</v>
      </c>
      <c r="E1360">
        <v>110222</v>
      </c>
      <c r="F1360">
        <v>38.104799999999997</v>
      </c>
      <c r="G1360">
        <v>44728</v>
      </c>
      <c r="H1360">
        <v>44713</v>
      </c>
      <c r="I1360">
        <v>4199987.2655999996</v>
      </c>
      <c r="J1360" t="s">
        <v>188</v>
      </c>
      <c r="K1360">
        <v>839.99745311999993</v>
      </c>
    </row>
    <row r="1361" spans="1:11" x14ac:dyDescent="0.2">
      <c r="A1361" t="s">
        <v>247</v>
      </c>
      <c r="B1361" t="s">
        <v>185</v>
      </c>
      <c r="C1361" t="s">
        <v>221</v>
      </c>
      <c r="D1361" t="s">
        <v>190</v>
      </c>
      <c r="E1361">
        <v>21330</v>
      </c>
      <c r="F1361">
        <v>42.194800000000001</v>
      </c>
      <c r="G1361">
        <v>44728</v>
      </c>
      <c r="H1361">
        <v>44713</v>
      </c>
      <c r="I1361">
        <v>900015.08400000003</v>
      </c>
      <c r="J1361" t="s">
        <v>207</v>
      </c>
      <c r="K1361">
        <v>180.00301680000001</v>
      </c>
    </row>
    <row r="1362" spans="1:11" x14ac:dyDescent="0.2">
      <c r="A1362" t="s">
        <v>247</v>
      </c>
      <c r="B1362" t="s">
        <v>185</v>
      </c>
      <c r="C1362" t="s">
        <v>242</v>
      </c>
      <c r="D1362" t="s">
        <v>192</v>
      </c>
      <c r="E1362">
        <v>10979</v>
      </c>
      <c r="F1362">
        <v>245.9307</v>
      </c>
      <c r="G1362">
        <v>44728</v>
      </c>
      <c r="H1362">
        <v>44713</v>
      </c>
      <c r="I1362">
        <v>2700073.1553000002</v>
      </c>
      <c r="J1362" t="s">
        <v>207</v>
      </c>
      <c r="K1362">
        <v>540.01463106000006</v>
      </c>
    </row>
    <row r="1363" spans="1:11" x14ac:dyDescent="0.2">
      <c r="A1363" t="s">
        <v>247</v>
      </c>
      <c r="B1363" t="s">
        <v>198</v>
      </c>
      <c r="C1363" t="s">
        <v>226</v>
      </c>
      <c r="D1363" t="s">
        <v>190</v>
      </c>
      <c r="E1363">
        <v>148668</v>
      </c>
      <c r="F1363">
        <v>51.793100000000003</v>
      </c>
      <c r="G1363">
        <v>44729</v>
      </c>
      <c r="H1363">
        <v>44713</v>
      </c>
      <c r="I1363">
        <v>7699976.5908000004</v>
      </c>
      <c r="J1363" t="s">
        <v>188</v>
      </c>
      <c r="K1363">
        <v>1539.9953181600001</v>
      </c>
    </row>
    <row r="1364" spans="1:11" x14ac:dyDescent="0.2">
      <c r="A1364" t="s">
        <v>247</v>
      </c>
      <c r="B1364" t="s">
        <v>185</v>
      </c>
      <c r="C1364" t="s">
        <v>218</v>
      </c>
      <c r="D1364" t="s">
        <v>190</v>
      </c>
      <c r="E1364">
        <v>83928</v>
      </c>
      <c r="F1364">
        <v>66.723500000000001</v>
      </c>
      <c r="G1364">
        <v>44729</v>
      </c>
      <c r="H1364">
        <v>44713</v>
      </c>
      <c r="I1364">
        <v>5599969.9079999998</v>
      </c>
      <c r="J1364" t="s">
        <v>204</v>
      </c>
      <c r="K1364">
        <v>1119.9939816000001</v>
      </c>
    </row>
    <row r="1365" spans="1:11" x14ac:dyDescent="0.2">
      <c r="A1365" t="s">
        <v>247</v>
      </c>
      <c r="B1365" t="s">
        <v>198</v>
      </c>
      <c r="C1365" t="s">
        <v>220</v>
      </c>
      <c r="D1365" t="s">
        <v>187</v>
      </c>
      <c r="E1365">
        <v>19323</v>
      </c>
      <c r="F1365">
        <v>170.78380000000001</v>
      </c>
      <c r="G1365">
        <v>44730</v>
      </c>
      <c r="H1365">
        <v>44713</v>
      </c>
      <c r="I1365">
        <v>3300055.3674000003</v>
      </c>
      <c r="J1365" t="s">
        <v>188</v>
      </c>
      <c r="K1365">
        <v>660.01107348000005</v>
      </c>
    </row>
    <row r="1366" spans="1:11" x14ac:dyDescent="0.2">
      <c r="A1366" t="s">
        <v>247</v>
      </c>
      <c r="B1366" t="s">
        <v>198</v>
      </c>
      <c r="C1366" t="s">
        <v>224</v>
      </c>
      <c r="D1366" t="s">
        <v>200</v>
      </c>
      <c r="E1366">
        <v>8259</v>
      </c>
      <c r="F1366">
        <v>169.50989999999999</v>
      </c>
      <c r="G1366">
        <v>44731</v>
      </c>
      <c r="H1366">
        <v>44713</v>
      </c>
      <c r="I1366">
        <v>1399982.2640999998</v>
      </c>
      <c r="J1366" t="s">
        <v>204</v>
      </c>
      <c r="K1366">
        <v>279.99645281999994</v>
      </c>
    </row>
    <row r="1367" spans="1:11" x14ac:dyDescent="0.2">
      <c r="A1367" t="s">
        <v>247</v>
      </c>
      <c r="B1367" t="s">
        <v>185</v>
      </c>
      <c r="C1367" t="s">
        <v>228</v>
      </c>
      <c r="D1367" t="s">
        <v>192</v>
      </c>
      <c r="E1367">
        <v>172976</v>
      </c>
      <c r="F1367">
        <v>32.952599999999997</v>
      </c>
      <c r="G1367">
        <v>44731</v>
      </c>
      <c r="H1367">
        <v>44713</v>
      </c>
      <c r="I1367">
        <v>5700008.9375999998</v>
      </c>
      <c r="J1367" t="s">
        <v>204</v>
      </c>
      <c r="K1367">
        <v>1140.0017875200001</v>
      </c>
    </row>
    <row r="1368" spans="1:11" x14ac:dyDescent="0.2">
      <c r="A1368" t="s">
        <v>247</v>
      </c>
      <c r="B1368" t="s">
        <v>185</v>
      </c>
      <c r="C1368" t="s">
        <v>112</v>
      </c>
      <c r="D1368" t="s">
        <v>190</v>
      </c>
      <c r="E1368">
        <v>45224</v>
      </c>
      <c r="F1368">
        <v>42.013199999999998</v>
      </c>
      <c r="G1368">
        <v>44732</v>
      </c>
      <c r="H1368">
        <v>44713</v>
      </c>
      <c r="I1368">
        <v>1900004.9567999998</v>
      </c>
      <c r="J1368" t="s">
        <v>188</v>
      </c>
      <c r="K1368">
        <v>380.00099136</v>
      </c>
    </row>
    <row r="1369" spans="1:11" x14ac:dyDescent="0.2">
      <c r="A1369" t="s">
        <v>247</v>
      </c>
      <c r="B1369" t="s">
        <v>185</v>
      </c>
      <c r="C1369" t="s">
        <v>216</v>
      </c>
      <c r="D1369" t="s">
        <v>190</v>
      </c>
      <c r="E1369">
        <v>84466</v>
      </c>
      <c r="F1369">
        <v>17.758700000000001</v>
      </c>
      <c r="G1369">
        <v>44735</v>
      </c>
      <c r="H1369">
        <v>44713</v>
      </c>
      <c r="I1369">
        <v>1500006.3542000002</v>
      </c>
      <c r="J1369" t="s">
        <v>215</v>
      </c>
      <c r="K1369">
        <v>600.00254168000015</v>
      </c>
    </row>
    <row r="1370" spans="1:11" x14ac:dyDescent="0.2">
      <c r="A1370" t="s">
        <v>247</v>
      </c>
      <c r="B1370" t="s">
        <v>198</v>
      </c>
      <c r="C1370" t="s">
        <v>239</v>
      </c>
      <c r="D1370" t="s">
        <v>190</v>
      </c>
      <c r="E1370">
        <v>31936</v>
      </c>
      <c r="F1370">
        <v>15.6562</v>
      </c>
      <c r="G1370">
        <v>44735</v>
      </c>
      <c r="H1370">
        <v>44713</v>
      </c>
      <c r="I1370">
        <v>499996.4032</v>
      </c>
      <c r="J1370" t="s">
        <v>188</v>
      </c>
      <c r="K1370">
        <v>99.999280640000009</v>
      </c>
    </row>
    <row r="1371" spans="1:11" x14ac:dyDescent="0.2">
      <c r="A1371" t="s">
        <v>247</v>
      </c>
      <c r="B1371" t="s">
        <v>198</v>
      </c>
      <c r="C1371" t="s">
        <v>236</v>
      </c>
      <c r="D1371" t="s">
        <v>190</v>
      </c>
      <c r="E1371">
        <v>1302866</v>
      </c>
      <c r="F1371">
        <v>5.9867999999999997</v>
      </c>
      <c r="G1371">
        <v>44735</v>
      </c>
      <c r="H1371">
        <v>44713</v>
      </c>
      <c r="I1371">
        <v>7799998.1687999992</v>
      </c>
      <c r="J1371" t="s">
        <v>215</v>
      </c>
      <c r="K1371">
        <v>3119.9992675199996</v>
      </c>
    </row>
    <row r="1372" spans="1:11" x14ac:dyDescent="0.2">
      <c r="A1372" t="s">
        <v>247</v>
      </c>
      <c r="B1372" t="s">
        <v>185</v>
      </c>
      <c r="C1372" t="s">
        <v>205</v>
      </c>
      <c r="D1372" t="s">
        <v>200</v>
      </c>
      <c r="E1372">
        <v>340171</v>
      </c>
      <c r="F1372">
        <v>17.638200000000001</v>
      </c>
      <c r="G1372">
        <v>44735</v>
      </c>
      <c r="H1372">
        <v>44713</v>
      </c>
      <c r="I1372">
        <v>6000004.1322000008</v>
      </c>
      <c r="J1372" t="s">
        <v>193</v>
      </c>
      <c r="K1372">
        <v>1800.0012396600002</v>
      </c>
    </row>
    <row r="1373" spans="1:11" x14ac:dyDescent="0.2">
      <c r="A1373" t="s">
        <v>247</v>
      </c>
      <c r="B1373" t="s">
        <v>185</v>
      </c>
      <c r="C1373" t="s">
        <v>229</v>
      </c>
      <c r="D1373" t="s">
        <v>192</v>
      </c>
      <c r="E1373">
        <v>65341</v>
      </c>
      <c r="F1373">
        <v>99.478200000000001</v>
      </c>
      <c r="G1373">
        <v>44735</v>
      </c>
      <c r="H1373">
        <v>44713</v>
      </c>
      <c r="I1373">
        <v>6500005.0662000002</v>
      </c>
      <c r="J1373" t="s">
        <v>188</v>
      </c>
      <c r="K1373">
        <v>1300.00101324</v>
      </c>
    </row>
    <row r="1374" spans="1:11" x14ac:dyDescent="0.2">
      <c r="A1374" t="s">
        <v>247</v>
      </c>
      <c r="B1374" t="s">
        <v>185</v>
      </c>
      <c r="C1374" t="s">
        <v>242</v>
      </c>
      <c r="D1374" t="s">
        <v>187</v>
      </c>
      <c r="E1374">
        <v>22142</v>
      </c>
      <c r="F1374">
        <v>280.01119999999997</v>
      </c>
      <c r="G1374">
        <v>44735</v>
      </c>
      <c r="H1374">
        <v>44713</v>
      </c>
      <c r="I1374">
        <v>6200007.9903999995</v>
      </c>
      <c r="J1374" t="s">
        <v>207</v>
      </c>
      <c r="K1374">
        <v>1240.0015980799999</v>
      </c>
    </row>
    <row r="1375" spans="1:11" x14ac:dyDescent="0.2">
      <c r="A1375" t="s">
        <v>247</v>
      </c>
      <c r="B1375" t="s">
        <v>198</v>
      </c>
      <c r="C1375" t="s">
        <v>213</v>
      </c>
      <c r="D1375" t="s">
        <v>190</v>
      </c>
      <c r="E1375">
        <v>30175</v>
      </c>
      <c r="F1375">
        <v>66.279200000000003</v>
      </c>
      <c r="G1375">
        <v>44736</v>
      </c>
      <c r="H1375">
        <v>44713</v>
      </c>
      <c r="I1375">
        <v>1999974.86</v>
      </c>
      <c r="J1375" t="s">
        <v>188</v>
      </c>
      <c r="K1375">
        <v>399.99497200000002</v>
      </c>
    </row>
    <row r="1376" spans="1:11" x14ac:dyDescent="0.2">
      <c r="A1376" t="s">
        <v>247</v>
      </c>
      <c r="B1376" t="s">
        <v>198</v>
      </c>
      <c r="C1376" t="s">
        <v>233</v>
      </c>
      <c r="D1376" t="s">
        <v>190</v>
      </c>
      <c r="E1376">
        <v>21988</v>
      </c>
      <c r="F1376">
        <v>81.864400000000003</v>
      </c>
      <c r="G1376">
        <v>44737</v>
      </c>
      <c r="H1376">
        <v>44713</v>
      </c>
      <c r="I1376">
        <v>1800034.4272</v>
      </c>
      <c r="J1376" t="s">
        <v>204</v>
      </c>
      <c r="K1376">
        <v>360.00688544000002</v>
      </c>
    </row>
    <row r="1377" spans="1:11" x14ac:dyDescent="0.2">
      <c r="A1377" t="s">
        <v>247</v>
      </c>
      <c r="B1377" t="s">
        <v>185</v>
      </c>
      <c r="C1377" t="s">
        <v>199</v>
      </c>
      <c r="D1377" t="s">
        <v>200</v>
      </c>
      <c r="E1377">
        <v>1016329</v>
      </c>
      <c r="F1377">
        <v>2.9518</v>
      </c>
      <c r="G1377">
        <v>44737</v>
      </c>
      <c r="H1377">
        <v>44713</v>
      </c>
      <c r="I1377">
        <v>2999999.9421999999</v>
      </c>
      <c r="J1377" t="s">
        <v>193</v>
      </c>
      <c r="K1377">
        <v>899.99998266000011</v>
      </c>
    </row>
    <row r="1378" spans="1:11" x14ac:dyDescent="0.2">
      <c r="A1378" t="s">
        <v>247</v>
      </c>
      <c r="B1378" t="s">
        <v>198</v>
      </c>
      <c r="C1378" t="s">
        <v>205</v>
      </c>
      <c r="D1378" t="s">
        <v>190</v>
      </c>
      <c r="E1378">
        <v>119962</v>
      </c>
      <c r="F1378">
        <v>20.0063</v>
      </c>
      <c r="G1378">
        <v>44738</v>
      </c>
      <c r="H1378">
        <v>44713</v>
      </c>
      <c r="I1378">
        <v>2399995.7606000002</v>
      </c>
      <c r="J1378" t="s">
        <v>193</v>
      </c>
      <c r="K1378">
        <v>719.99872818000006</v>
      </c>
    </row>
    <row r="1379" spans="1:11" x14ac:dyDescent="0.2">
      <c r="A1379" t="s">
        <v>247</v>
      </c>
      <c r="B1379" t="s">
        <v>185</v>
      </c>
      <c r="C1379" t="s">
        <v>232</v>
      </c>
      <c r="D1379" t="s">
        <v>200</v>
      </c>
      <c r="E1379">
        <v>338163</v>
      </c>
      <c r="F1379">
        <v>24.8401</v>
      </c>
      <c r="G1379">
        <v>44742</v>
      </c>
      <c r="H1379">
        <v>44713</v>
      </c>
      <c r="I1379">
        <v>8400002.7362999991</v>
      </c>
      <c r="J1379" t="s">
        <v>204</v>
      </c>
      <c r="K1379">
        <v>1680.0005472599998</v>
      </c>
    </row>
    <row r="1380" spans="1:11" x14ac:dyDescent="0.2">
      <c r="A1380" t="s">
        <v>247</v>
      </c>
      <c r="B1380" t="s">
        <v>185</v>
      </c>
      <c r="C1380" t="s">
        <v>197</v>
      </c>
      <c r="D1380" t="s">
        <v>190</v>
      </c>
      <c r="E1380">
        <v>27843</v>
      </c>
      <c r="F1380">
        <v>150.84379999999999</v>
      </c>
      <c r="G1380">
        <v>44742</v>
      </c>
      <c r="H1380">
        <v>44713</v>
      </c>
      <c r="I1380">
        <v>4199943.9233999997</v>
      </c>
      <c r="J1380" t="s">
        <v>188</v>
      </c>
      <c r="K1380">
        <v>839.98878467999998</v>
      </c>
    </row>
    <row r="1381" spans="1:11" x14ac:dyDescent="0.2">
      <c r="A1381" t="s">
        <v>247</v>
      </c>
      <c r="B1381" t="s">
        <v>198</v>
      </c>
      <c r="C1381" t="s">
        <v>221</v>
      </c>
      <c r="D1381" t="s">
        <v>190</v>
      </c>
      <c r="E1381">
        <v>153307</v>
      </c>
      <c r="F1381">
        <v>41.094000000000001</v>
      </c>
      <c r="G1381">
        <v>44746</v>
      </c>
      <c r="H1381">
        <v>44743</v>
      </c>
      <c r="I1381">
        <v>6299997.858</v>
      </c>
      <c r="J1381" t="s">
        <v>207</v>
      </c>
      <c r="K1381">
        <v>1259.9995716000001</v>
      </c>
    </row>
    <row r="1382" spans="1:11" x14ac:dyDescent="0.2">
      <c r="A1382" t="s">
        <v>247</v>
      </c>
      <c r="B1382" t="s">
        <v>185</v>
      </c>
      <c r="C1382" t="s">
        <v>189</v>
      </c>
      <c r="D1382" t="s">
        <v>190</v>
      </c>
      <c r="E1382">
        <v>296527</v>
      </c>
      <c r="F1382">
        <v>30.351400000000002</v>
      </c>
      <c r="G1382">
        <v>44749</v>
      </c>
      <c r="H1382">
        <v>44743</v>
      </c>
      <c r="I1382">
        <v>9000009.5877999999</v>
      </c>
      <c r="J1382" t="s">
        <v>188</v>
      </c>
      <c r="K1382">
        <v>1800.00191756</v>
      </c>
    </row>
    <row r="1383" spans="1:11" x14ac:dyDescent="0.2">
      <c r="A1383" t="s">
        <v>247</v>
      </c>
      <c r="B1383" t="s">
        <v>198</v>
      </c>
      <c r="C1383" t="s">
        <v>239</v>
      </c>
      <c r="D1383" t="s">
        <v>190</v>
      </c>
      <c r="E1383">
        <v>573012</v>
      </c>
      <c r="F1383">
        <v>16.055499999999999</v>
      </c>
      <c r="G1383">
        <v>44749</v>
      </c>
      <c r="H1383">
        <v>44743</v>
      </c>
      <c r="I1383">
        <v>9199994.1659999993</v>
      </c>
      <c r="J1383" t="s">
        <v>188</v>
      </c>
      <c r="K1383">
        <v>1839.9988332</v>
      </c>
    </row>
    <row r="1384" spans="1:11" x14ac:dyDescent="0.2">
      <c r="A1384" t="s">
        <v>247</v>
      </c>
      <c r="B1384" t="s">
        <v>198</v>
      </c>
      <c r="C1384" t="s">
        <v>197</v>
      </c>
      <c r="D1384" t="s">
        <v>190</v>
      </c>
      <c r="E1384">
        <v>47898</v>
      </c>
      <c r="F1384">
        <v>160.75729999999999</v>
      </c>
      <c r="G1384">
        <v>44749</v>
      </c>
      <c r="H1384">
        <v>44743</v>
      </c>
      <c r="I1384">
        <v>7699953.1553999996</v>
      </c>
      <c r="J1384" t="s">
        <v>188</v>
      </c>
      <c r="K1384">
        <v>1539.99063108</v>
      </c>
    </row>
    <row r="1385" spans="1:11" x14ac:dyDescent="0.2">
      <c r="A1385" t="s">
        <v>247</v>
      </c>
      <c r="B1385" t="s">
        <v>198</v>
      </c>
      <c r="C1385" t="s">
        <v>112</v>
      </c>
      <c r="D1385" t="s">
        <v>192</v>
      </c>
      <c r="E1385">
        <v>183243</v>
      </c>
      <c r="F1385">
        <v>43.112200000000001</v>
      </c>
      <c r="G1385">
        <v>44749</v>
      </c>
      <c r="H1385">
        <v>44743</v>
      </c>
      <c r="I1385">
        <v>7900008.8646</v>
      </c>
      <c r="J1385" t="s">
        <v>188</v>
      </c>
      <c r="K1385">
        <v>1580.0017729200001</v>
      </c>
    </row>
    <row r="1386" spans="1:11" x14ac:dyDescent="0.2">
      <c r="A1386" t="s">
        <v>247</v>
      </c>
      <c r="B1386" t="s">
        <v>198</v>
      </c>
      <c r="C1386" t="s">
        <v>234</v>
      </c>
      <c r="D1386" t="s">
        <v>187</v>
      </c>
      <c r="E1386">
        <v>15368</v>
      </c>
      <c r="F1386">
        <v>104.1123</v>
      </c>
      <c r="G1386">
        <v>44750</v>
      </c>
      <c r="H1386">
        <v>44743</v>
      </c>
      <c r="I1386">
        <v>1599997.8264000001</v>
      </c>
      <c r="J1386" t="s">
        <v>204</v>
      </c>
      <c r="K1386">
        <v>319.99956528000007</v>
      </c>
    </row>
    <row r="1387" spans="1:11" x14ac:dyDescent="0.2">
      <c r="A1387" t="s">
        <v>247</v>
      </c>
      <c r="B1387" t="s">
        <v>198</v>
      </c>
      <c r="C1387" t="s">
        <v>221</v>
      </c>
      <c r="D1387" t="s">
        <v>200</v>
      </c>
      <c r="E1387">
        <v>90121</v>
      </c>
      <c r="F1387">
        <v>39.946399999999997</v>
      </c>
      <c r="G1387">
        <v>44750</v>
      </c>
      <c r="H1387">
        <v>44743</v>
      </c>
      <c r="I1387">
        <v>3600009.5143999998</v>
      </c>
      <c r="J1387" t="s">
        <v>207</v>
      </c>
      <c r="K1387">
        <v>720.00190287999999</v>
      </c>
    </row>
    <row r="1388" spans="1:11" x14ac:dyDescent="0.2">
      <c r="A1388" t="s">
        <v>247</v>
      </c>
      <c r="B1388" t="s">
        <v>198</v>
      </c>
      <c r="C1388" t="s">
        <v>246</v>
      </c>
      <c r="D1388" t="s">
        <v>190</v>
      </c>
      <c r="E1388">
        <v>3601</v>
      </c>
      <c r="F1388">
        <v>138.8638</v>
      </c>
      <c r="G1388">
        <v>44751</v>
      </c>
      <c r="H1388">
        <v>44743</v>
      </c>
      <c r="I1388">
        <v>500048.54379999998</v>
      </c>
      <c r="J1388" t="s">
        <v>204</v>
      </c>
      <c r="K1388">
        <v>100.00970876</v>
      </c>
    </row>
    <row r="1389" spans="1:11" x14ac:dyDescent="0.2">
      <c r="A1389" t="s">
        <v>247</v>
      </c>
      <c r="B1389" t="s">
        <v>185</v>
      </c>
      <c r="C1389" t="s">
        <v>199</v>
      </c>
      <c r="D1389" t="s">
        <v>187</v>
      </c>
      <c r="E1389">
        <v>1050453</v>
      </c>
      <c r="F1389">
        <v>3.2366999999999999</v>
      </c>
      <c r="G1389">
        <v>44751</v>
      </c>
      <c r="H1389">
        <v>44743</v>
      </c>
      <c r="I1389">
        <v>3400001.2250999999</v>
      </c>
      <c r="J1389" t="s">
        <v>193</v>
      </c>
      <c r="K1389">
        <v>1020.0003675300001</v>
      </c>
    </row>
    <row r="1390" spans="1:11" x14ac:dyDescent="0.2">
      <c r="A1390" t="s">
        <v>247</v>
      </c>
      <c r="B1390" t="s">
        <v>198</v>
      </c>
      <c r="C1390" t="s">
        <v>218</v>
      </c>
      <c r="D1390" t="s">
        <v>190</v>
      </c>
      <c r="E1390">
        <v>106229</v>
      </c>
      <c r="F1390">
        <v>66.836600000000004</v>
      </c>
      <c r="G1390">
        <v>44752</v>
      </c>
      <c r="H1390">
        <v>44743</v>
      </c>
      <c r="I1390">
        <v>7099985.1814000001</v>
      </c>
      <c r="J1390" t="s">
        <v>204</v>
      </c>
      <c r="K1390">
        <v>1419.9970362800002</v>
      </c>
    </row>
    <row r="1391" spans="1:11" x14ac:dyDescent="0.2">
      <c r="A1391" t="s">
        <v>247</v>
      </c>
      <c r="B1391" t="s">
        <v>198</v>
      </c>
      <c r="C1391" t="s">
        <v>238</v>
      </c>
      <c r="D1391" t="s">
        <v>190</v>
      </c>
      <c r="E1391">
        <v>10716</v>
      </c>
      <c r="F1391">
        <v>205.29519999999999</v>
      </c>
      <c r="G1391">
        <v>44753</v>
      </c>
      <c r="H1391">
        <v>44743</v>
      </c>
      <c r="I1391">
        <v>2199943.3632</v>
      </c>
      <c r="J1391" t="s">
        <v>204</v>
      </c>
      <c r="K1391">
        <v>439.98867264</v>
      </c>
    </row>
    <row r="1392" spans="1:11" x14ac:dyDescent="0.2">
      <c r="A1392" t="s">
        <v>247</v>
      </c>
      <c r="B1392" t="s">
        <v>185</v>
      </c>
      <c r="C1392" t="s">
        <v>208</v>
      </c>
      <c r="D1392" t="s">
        <v>212</v>
      </c>
      <c r="E1392">
        <v>109744</v>
      </c>
      <c r="F1392">
        <v>66.518600000000006</v>
      </c>
      <c r="G1392">
        <v>44756</v>
      </c>
      <c r="H1392">
        <v>44743</v>
      </c>
      <c r="I1392">
        <v>7300017.2384000011</v>
      </c>
      <c r="J1392" t="s">
        <v>188</v>
      </c>
      <c r="K1392">
        <v>1460.0034476800004</v>
      </c>
    </row>
    <row r="1393" spans="1:11" x14ac:dyDescent="0.2">
      <c r="A1393" t="s">
        <v>247</v>
      </c>
      <c r="B1393" t="s">
        <v>185</v>
      </c>
      <c r="C1393" t="s">
        <v>223</v>
      </c>
      <c r="D1393" t="s">
        <v>192</v>
      </c>
      <c r="E1393">
        <v>51671</v>
      </c>
      <c r="F1393">
        <v>90.960300000000004</v>
      </c>
      <c r="G1393">
        <v>44756</v>
      </c>
      <c r="H1393">
        <v>44743</v>
      </c>
      <c r="I1393">
        <v>4700009.6612999998</v>
      </c>
      <c r="J1393" t="s">
        <v>204</v>
      </c>
      <c r="K1393">
        <v>940.00193225999999</v>
      </c>
    </row>
    <row r="1394" spans="1:11" x14ac:dyDescent="0.2">
      <c r="A1394" t="s">
        <v>247</v>
      </c>
      <c r="B1394" t="s">
        <v>198</v>
      </c>
      <c r="C1394" t="s">
        <v>242</v>
      </c>
      <c r="D1394" t="s">
        <v>187</v>
      </c>
      <c r="E1394">
        <v>30874</v>
      </c>
      <c r="F1394">
        <v>259.1198</v>
      </c>
      <c r="G1394">
        <v>44756</v>
      </c>
      <c r="H1394">
        <v>44743</v>
      </c>
      <c r="I1394">
        <v>8000064.7051999997</v>
      </c>
      <c r="J1394" t="s">
        <v>207</v>
      </c>
      <c r="K1394">
        <v>1600.01294104</v>
      </c>
    </row>
    <row r="1395" spans="1:11" x14ac:dyDescent="0.2">
      <c r="A1395" t="s">
        <v>247</v>
      </c>
      <c r="B1395" t="s">
        <v>185</v>
      </c>
      <c r="C1395" t="s">
        <v>240</v>
      </c>
      <c r="D1395" t="s">
        <v>190</v>
      </c>
      <c r="E1395">
        <v>396958</v>
      </c>
      <c r="F1395">
        <v>7.8094000000000001</v>
      </c>
      <c r="G1395">
        <v>44757</v>
      </c>
      <c r="H1395">
        <v>44743</v>
      </c>
      <c r="I1395">
        <v>3100003.8051999998</v>
      </c>
      <c r="J1395" t="s">
        <v>241</v>
      </c>
      <c r="K1395">
        <v>1240.0015220800001</v>
      </c>
    </row>
    <row r="1396" spans="1:11" x14ac:dyDescent="0.2">
      <c r="A1396" t="s">
        <v>247</v>
      </c>
      <c r="B1396" t="s">
        <v>198</v>
      </c>
      <c r="C1396" t="s">
        <v>189</v>
      </c>
      <c r="D1396" t="s">
        <v>190</v>
      </c>
      <c r="E1396">
        <v>271024</v>
      </c>
      <c r="F1396">
        <v>29.517700000000001</v>
      </c>
      <c r="G1396">
        <v>44758</v>
      </c>
      <c r="H1396">
        <v>44743</v>
      </c>
      <c r="I1396">
        <v>8000005.1248000003</v>
      </c>
      <c r="J1396" t="s">
        <v>188</v>
      </c>
      <c r="K1396">
        <v>1600.0010249600002</v>
      </c>
    </row>
    <row r="1397" spans="1:11" x14ac:dyDescent="0.2">
      <c r="A1397" t="s">
        <v>247</v>
      </c>
      <c r="B1397" t="s">
        <v>185</v>
      </c>
      <c r="C1397" t="s">
        <v>205</v>
      </c>
      <c r="D1397" t="s">
        <v>190</v>
      </c>
      <c r="E1397">
        <v>55565</v>
      </c>
      <c r="F1397">
        <v>19.796600000000002</v>
      </c>
      <c r="G1397">
        <v>44759</v>
      </c>
      <c r="H1397">
        <v>44743</v>
      </c>
      <c r="I1397">
        <v>1099998.0790000001</v>
      </c>
      <c r="J1397" t="s">
        <v>193</v>
      </c>
      <c r="K1397">
        <v>329.99942370000008</v>
      </c>
    </row>
    <row r="1398" spans="1:11" x14ac:dyDescent="0.2">
      <c r="A1398" t="s">
        <v>247</v>
      </c>
      <c r="B1398" t="s">
        <v>185</v>
      </c>
      <c r="C1398" t="s">
        <v>239</v>
      </c>
      <c r="D1398" t="s">
        <v>192</v>
      </c>
      <c r="E1398">
        <v>492078</v>
      </c>
      <c r="F1398">
        <v>17.476900000000001</v>
      </c>
      <c r="G1398">
        <v>44759</v>
      </c>
      <c r="H1398">
        <v>44743</v>
      </c>
      <c r="I1398">
        <v>8599997.9982000012</v>
      </c>
      <c r="J1398" t="s">
        <v>188</v>
      </c>
      <c r="K1398">
        <v>1719.9995996400003</v>
      </c>
    </row>
    <row r="1399" spans="1:11" x14ac:dyDescent="0.2">
      <c r="A1399" t="s">
        <v>247</v>
      </c>
      <c r="B1399" t="s">
        <v>185</v>
      </c>
      <c r="C1399" t="s">
        <v>195</v>
      </c>
      <c r="D1399" t="s">
        <v>190</v>
      </c>
      <c r="E1399">
        <v>84964</v>
      </c>
      <c r="F1399">
        <v>116.5198</v>
      </c>
      <c r="G1399">
        <v>44760</v>
      </c>
      <c r="H1399">
        <v>44743</v>
      </c>
      <c r="I1399">
        <v>9899988.2872000001</v>
      </c>
      <c r="J1399" t="s">
        <v>196</v>
      </c>
      <c r="K1399">
        <v>3959.99531488</v>
      </c>
    </row>
    <row r="1400" spans="1:11" x14ac:dyDescent="0.2">
      <c r="A1400" t="s">
        <v>247</v>
      </c>
      <c r="B1400" t="s">
        <v>185</v>
      </c>
      <c r="C1400" t="s">
        <v>112</v>
      </c>
      <c r="D1400" t="s">
        <v>192</v>
      </c>
      <c r="E1400">
        <v>161917</v>
      </c>
      <c r="F1400">
        <v>41.996699999999997</v>
      </c>
      <c r="G1400">
        <v>44760</v>
      </c>
      <c r="H1400">
        <v>44743</v>
      </c>
      <c r="I1400">
        <v>6799979.6738999998</v>
      </c>
      <c r="J1400" t="s">
        <v>188</v>
      </c>
      <c r="K1400">
        <v>1359.99593478</v>
      </c>
    </row>
    <row r="1401" spans="1:11" x14ac:dyDescent="0.2">
      <c r="A1401" t="s">
        <v>247</v>
      </c>
      <c r="B1401" t="s">
        <v>185</v>
      </c>
      <c r="C1401" t="s">
        <v>222</v>
      </c>
      <c r="D1401" t="s">
        <v>190</v>
      </c>
      <c r="E1401">
        <v>201815</v>
      </c>
      <c r="F1401">
        <v>15.3606</v>
      </c>
      <c r="G1401">
        <v>44760</v>
      </c>
      <c r="H1401">
        <v>44743</v>
      </c>
      <c r="I1401">
        <v>3099999.4890000001</v>
      </c>
      <c r="J1401" t="s">
        <v>193</v>
      </c>
      <c r="K1401">
        <v>929.99984670000003</v>
      </c>
    </row>
    <row r="1402" spans="1:11" x14ac:dyDescent="0.2">
      <c r="A1402" t="s">
        <v>247</v>
      </c>
      <c r="B1402" t="s">
        <v>185</v>
      </c>
      <c r="C1402" t="s">
        <v>223</v>
      </c>
      <c r="D1402" t="s">
        <v>190</v>
      </c>
      <c r="E1402">
        <v>9418</v>
      </c>
      <c r="F1402">
        <v>84.947699999999998</v>
      </c>
      <c r="G1402">
        <v>44760</v>
      </c>
      <c r="H1402">
        <v>44743</v>
      </c>
      <c r="I1402">
        <v>800037.43859999999</v>
      </c>
      <c r="J1402" t="s">
        <v>204</v>
      </c>
      <c r="K1402">
        <v>160.00748772</v>
      </c>
    </row>
    <row r="1403" spans="1:11" x14ac:dyDescent="0.2">
      <c r="A1403" t="s">
        <v>247</v>
      </c>
      <c r="B1403" t="s">
        <v>185</v>
      </c>
      <c r="C1403" t="s">
        <v>201</v>
      </c>
      <c r="D1403" t="s">
        <v>190</v>
      </c>
      <c r="E1403">
        <v>135312</v>
      </c>
      <c r="F1403">
        <v>41.3857</v>
      </c>
      <c r="G1403">
        <v>44763</v>
      </c>
      <c r="H1403">
        <v>44743</v>
      </c>
      <c r="I1403">
        <v>5599981.8383999998</v>
      </c>
      <c r="J1403" t="s">
        <v>188</v>
      </c>
      <c r="K1403">
        <v>1119.99636768</v>
      </c>
    </row>
    <row r="1404" spans="1:11" x14ac:dyDescent="0.2">
      <c r="A1404" t="s">
        <v>247</v>
      </c>
      <c r="B1404" t="s">
        <v>185</v>
      </c>
      <c r="C1404" t="s">
        <v>218</v>
      </c>
      <c r="D1404" t="s">
        <v>190</v>
      </c>
      <c r="E1404">
        <v>115937</v>
      </c>
      <c r="F1404">
        <v>66.415599999999998</v>
      </c>
      <c r="G1404">
        <v>44764</v>
      </c>
      <c r="H1404">
        <v>44743</v>
      </c>
      <c r="I1404">
        <v>7700025.4172</v>
      </c>
      <c r="J1404" t="s">
        <v>204</v>
      </c>
      <c r="K1404">
        <v>1540.0050834400001</v>
      </c>
    </row>
    <row r="1405" spans="1:11" x14ac:dyDescent="0.2">
      <c r="A1405" t="s">
        <v>247</v>
      </c>
      <c r="B1405" t="s">
        <v>198</v>
      </c>
      <c r="C1405" t="s">
        <v>225</v>
      </c>
      <c r="D1405" t="s">
        <v>190</v>
      </c>
      <c r="E1405">
        <v>75855</v>
      </c>
      <c r="F1405">
        <v>94.917699999999996</v>
      </c>
      <c r="G1405">
        <v>44764</v>
      </c>
      <c r="H1405">
        <v>44743</v>
      </c>
      <c r="I1405">
        <v>7199982.1334999995</v>
      </c>
      <c r="J1405" t="s">
        <v>188</v>
      </c>
      <c r="K1405">
        <v>1439.9964267</v>
      </c>
    </row>
    <row r="1406" spans="1:11" x14ac:dyDescent="0.2">
      <c r="A1406" t="s">
        <v>247</v>
      </c>
      <c r="B1406" t="s">
        <v>185</v>
      </c>
      <c r="C1406" t="s">
        <v>197</v>
      </c>
      <c r="D1406" t="s">
        <v>192</v>
      </c>
      <c r="E1406">
        <v>19601</v>
      </c>
      <c r="F1406">
        <v>153.0504</v>
      </c>
      <c r="G1406">
        <v>44764</v>
      </c>
      <c r="H1406">
        <v>44743</v>
      </c>
      <c r="I1406">
        <v>2999940.8903999999</v>
      </c>
      <c r="J1406" t="s">
        <v>188</v>
      </c>
      <c r="K1406">
        <v>599.98817808000001</v>
      </c>
    </row>
    <row r="1407" spans="1:11" x14ac:dyDescent="0.2">
      <c r="A1407" t="s">
        <v>247</v>
      </c>
      <c r="B1407" t="s">
        <v>185</v>
      </c>
      <c r="C1407" t="s">
        <v>221</v>
      </c>
      <c r="D1407" t="s">
        <v>192</v>
      </c>
      <c r="E1407">
        <v>102545</v>
      </c>
      <c r="F1407">
        <v>40.957799999999999</v>
      </c>
      <c r="G1407">
        <v>44766</v>
      </c>
      <c r="H1407">
        <v>44743</v>
      </c>
      <c r="I1407">
        <v>4200017.6009999998</v>
      </c>
      <c r="J1407" t="s">
        <v>207</v>
      </c>
      <c r="K1407">
        <v>840.00352020000003</v>
      </c>
    </row>
    <row r="1408" spans="1:11" x14ac:dyDescent="0.2">
      <c r="A1408" t="s">
        <v>247</v>
      </c>
      <c r="B1408" t="s">
        <v>198</v>
      </c>
      <c r="C1408" t="s">
        <v>189</v>
      </c>
      <c r="D1408" t="s">
        <v>192</v>
      </c>
      <c r="E1408">
        <v>175924</v>
      </c>
      <c r="F1408">
        <v>30.1267</v>
      </c>
      <c r="G1408">
        <v>44767</v>
      </c>
      <c r="H1408">
        <v>44743</v>
      </c>
      <c r="I1408">
        <v>5300009.5707999999</v>
      </c>
      <c r="J1408" t="s">
        <v>188</v>
      </c>
      <c r="K1408">
        <v>1060.0019141600001</v>
      </c>
    </row>
    <row r="1409" spans="1:11" x14ac:dyDescent="0.2">
      <c r="A1409" t="s">
        <v>247</v>
      </c>
      <c r="B1409" t="s">
        <v>185</v>
      </c>
      <c r="C1409" t="s">
        <v>202</v>
      </c>
      <c r="D1409" t="s">
        <v>190</v>
      </c>
      <c r="E1409">
        <v>429890</v>
      </c>
      <c r="F1409">
        <v>3.9544999999999999</v>
      </c>
      <c r="G1409">
        <v>44770</v>
      </c>
      <c r="H1409">
        <v>44743</v>
      </c>
      <c r="I1409">
        <v>1700000.0049999999</v>
      </c>
      <c r="J1409" t="s">
        <v>193</v>
      </c>
      <c r="K1409">
        <v>510.0000015</v>
      </c>
    </row>
    <row r="1410" spans="1:11" x14ac:dyDescent="0.2">
      <c r="A1410" t="s">
        <v>247</v>
      </c>
      <c r="B1410" t="s">
        <v>198</v>
      </c>
      <c r="C1410" t="s">
        <v>230</v>
      </c>
      <c r="D1410" t="s">
        <v>212</v>
      </c>
      <c r="E1410">
        <v>16265</v>
      </c>
      <c r="F1410">
        <v>122.9657</v>
      </c>
      <c r="G1410">
        <v>44770</v>
      </c>
      <c r="H1410">
        <v>44743</v>
      </c>
      <c r="I1410">
        <v>2000037.1105</v>
      </c>
      <c r="J1410" t="s">
        <v>188</v>
      </c>
      <c r="K1410">
        <v>400.00742209999999</v>
      </c>
    </row>
    <row r="1411" spans="1:11" x14ac:dyDescent="0.2">
      <c r="A1411" t="s">
        <v>247</v>
      </c>
      <c r="B1411" t="s">
        <v>185</v>
      </c>
      <c r="C1411" t="s">
        <v>223</v>
      </c>
      <c r="D1411" t="s">
        <v>187</v>
      </c>
      <c r="E1411">
        <v>108139</v>
      </c>
      <c r="F1411">
        <v>83.226100000000002</v>
      </c>
      <c r="G1411">
        <v>44770</v>
      </c>
      <c r="H1411">
        <v>44743</v>
      </c>
      <c r="I1411">
        <v>8999987.2279000003</v>
      </c>
      <c r="J1411" t="s">
        <v>204</v>
      </c>
      <c r="K1411">
        <v>1799.9974455800002</v>
      </c>
    </row>
    <row r="1412" spans="1:11" x14ac:dyDescent="0.2">
      <c r="A1412" t="s">
        <v>247</v>
      </c>
      <c r="B1412" t="s">
        <v>198</v>
      </c>
      <c r="C1412" t="s">
        <v>242</v>
      </c>
      <c r="D1412" t="s">
        <v>200</v>
      </c>
      <c r="E1412">
        <v>36449</v>
      </c>
      <c r="F1412">
        <v>271.61340000000001</v>
      </c>
      <c r="G1412">
        <v>44770</v>
      </c>
      <c r="H1412">
        <v>44743</v>
      </c>
      <c r="I1412">
        <v>9900036.8166000005</v>
      </c>
      <c r="J1412" t="s">
        <v>207</v>
      </c>
      <c r="K1412">
        <v>1980.0073633200002</v>
      </c>
    </row>
    <row r="1413" spans="1:11" x14ac:dyDescent="0.2">
      <c r="A1413" t="s">
        <v>247</v>
      </c>
      <c r="B1413" t="s">
        <v>198</v>
      </c>
      <c r="C1413" t="s">
        <v>203</v>
      </c>
      <c r="D1413" t="s">
        <v>190</v>
      </c>
      <c r="E1413">
        <v>23264</v>
      </c>
      <c r="F1413">
        <v>120.3563</v>
      </c>
      <c r="G1413">
        <v>44770</v>
      </c>
      <c r="H1413">
        <v>44743</v>
      </c>
      <c r="I1413">
        <v>2799968.9632000001</v>
      </c>
      <c r="J1413" t="s">
        <v>204</v>
      </c>
      <c r="K1413">
        <v>559.99379264000004</v>
      </c>
    </row>
    <row r="1414" spans="1:11" x14ac:dyDescent="0.2">
      <c r="A1414" t="s">
        <v>247</v>
      </c>
      <c r="B1414" t="s">
        <v>198</v>
      </c>
      <c r="C1414" t="s">
        <v>238</v>
      </c>
      <c r="D1414" t="s">
        <v>190</v>
      </c>
      <c r="E1414">
        <v>39224</v>
      </c>
      <c r="F1414">
        <v>224.35</v>
      </c>
      <c r="G1414">
        <v>44772</v>
      </c>
      <c r="H1414">
        <v>44743</v>
      </c>
      <c r="I1414">
        <v>8799904.4000000004</v>
      </c>
      <c r="J1414" t="s">
        <v>204</v>
      </c>
      <c r="K1414">
        <v>1759.9808800000001</v>
      </c>
    </row>
    <row r="1415" spans="1:11" x14ac:dyDescent="0.2">
      <c r="A1415" t="s">
        <v>247</v>
      </c>
      <c r="B1415" t="s">
        <v>185</v>
      </c>
      <c r="C1415" t="s">
        <v>244</v>
      </c>
      <c r="D1415" t="s">
        <v>200</v>
      </c>
      <c r="E1415">
        <v>89662</v>
      </c>
      <c r="F1415">
        <v>26.767299999999999</v>
      </c>
      <c r="G1415">
        <v>44772</v>
      </c>
      <c r="H1415">
        <v>44743</v>
      </c>
      <c r="I1415">
        <v>2400009.6525999997</v>
      </c>
      <c r="J1415" t="s">
        <v>207</v>
      </c>
      <c r="K1415">
        <v>480.00193051999997</v>
      </c>
    </row>
    <row r="1416" spans="1:11" x14ac:dyDescent="0.2">
      <c r="A1416" t="s">
        <v>247</v>
      </c>
      <c r="B1416" t="s">
        <v>185</v>
      </c>
      <c r="C1416" t="s">
        <v>242</v>
      </c>
      <c r="D1416" t="s">
        <v>187</v>
      </c>
      <c r="E1416">
        <v>30769</v>
      </c>
      <c r="F1416">
        <v>276.25020000000001</v>
      </c>
      <c r="G1416">
        <v>44772</v>
      </c>
      <c r="H1416">
        <v>44743</v>
      </c>
      <c r="I1416">
        <v>8499942.4037999995</v>
      </c>
      <c r="J1416" t="s">
        <v>207</v>
      </c>
      <c r="K1416">
        <v>1699.9884807599999</v>
      </c>
    </row>
    <row r="1417" spans="1:11" x14ac:dyDescent="0.2">
      <c r="A1417" t="s">
        <v>247</v>
      </c>
      <c r="B1417" t="s">
        <v>185</v>
      </c>
      <c r="C1417" t="s">
        <v>218</v>
      </c>
      <c r="D1417" t="s">
        <v>190</v>
      </c>
      <c r="E1417">
        <v>86376</v>
      </c>
      <c r="F1417">
        <v>59.044499999999999</v>
      </c>
      <c r="G1417">
        <v>44774</v>
      </c>
      <c r="H1417">
        <v>44774</v>
      </c>
      <c r="I1417">
        <v>5100027.7319999998</v>
      </c>
      <c r="J1417" t="s">
        <v>204</v>
      </c>
      <c r="K1417">
        <v>1020.0055464000001</v>
      </c>
    </row>
    <row r="1418" spans="1:11" x14ac:dyDescent="0.2">
      <c r="A1418" t="s">
        <v>247</v>
      </c>
      <c r="B1418" t="s">
        <v>185</v>
      </c>
      <c r="C1418" t="s">
        <v>217</v>
      </c>
      <c r="D1418" t="s">
        <v>190</v>
      </c>
      <c r="E1418">
        <v>262329</v>
      </c>
      <c r="F1418">
        <v>8.3864000000000001</v>
      </c>
      <c r="G1418">
        <v>44774</v>
      </c>
      <c r="H1418">
        <v>44774</v>
      </c>
      <c r="I1418">
        <v>2199995.9256000002</v>
      </c>
      <c r="J1418" t="s">
        <v>215</v>
      </c>
      <c r="K1418">
        <v>879.9983702400001</v>
      </c>
    </row>
    <row r="1419" spans="1:11" x14ac:dyDescent="0.2">
      <c r="A1419" t="s">
        <v>247</v>
      </c>
      <c r="B1419" t="s">
        <v>198</v>
      </c>
      <c r="C1419" t="s">
        <v>245</v>
      </c>
      <c r="D1419" t="s">
        <v>190</v>
      </c>
      <c r="E1419">
        <v>13425</v>
      </c>
      <c r="F1419">
        <v>52.143000000000001</v>
      </c>
      <c r="G1419">
        <v>44777</v>
      </c>
      <c r="H1419">
        <v>44774</v>
      </c>
      <c r="I1419">
        <v>700019.77500000002</v>
      </c>
      <c r="J1419" t="s">
        <v>188</v>
      </c>
      <c r="K1419">
        <v>140.00395500000002</v>
      </c>
    </row>
    <row r="1420" spans="1:11" x14ac:dyDescent="0.2">
      <c r="A1420" t="s">
        <v>247</v>
      </c>
      <c r="B1420" t="s">
        <v>198</v>
      </c>
      <c r="C1420" t="s">
        <v>202</v>
      </c>
      <c r="D1420" t="s">
        <v>200</v>
      </c>
      <c r="E1420">
        <v>2236724</v>
      </c>
      <c r="F1420">
        <v>4.3367000000000004</v>
      </c>
      <c r="G1420">
        <v>44778</v>
      </c>
      <c r="H1420">
        <v>44774</v>
      </c>
      <c r="I1420">
        <v>9700000.9708000012</v>
      </c>
      <c r="J1420" t="s">
        <v>193</v>
      </c>
      <c r="K1420">
        <v>2910.0002912400005</v>
      </c>
    </row>
    <row r="1421" spans="1:11" x14ac:dyDescent="0.2">
      <c r="A1421" t="s">
        <v>247</v>
      </c>
      <c r="B1421" t="s">
        <v>198</v>
      </c>
      <c r="C1421" t="s">
        <v>114</v>
      </c>
      <c r="D1421" t="s">
        <v>200</v>
      </c>
      <c r="E1421">
        <v>198828</v>
      </c>
      <c r="F1421">
        <v>13.076599999999999</v>
      </c>
      <c r="G1421">
        <v>44779</v>
      </c>
      <c r="H1421">
        <v>44774</v>
      </c>
      <c r="I1421">
        <v>2599994.2248</v>
      </c>
      <c r="J1421" t="s">
        <v>215</v>
      </c>
      <c r="K1421">
        <v>1039.9976899200001</v>
      </c>
    </row>
    <row r="1422" spans="1:11" x14ac:dyDescent="0.2">
      <c r="A1422" t="s">
        <v>247</v>
      </c>
      <c r="B1422" t="s">
        <v>185</v>
      </c>
      <c r="C1422" t="s">
        <v>234</v>
      </c>
      <c r="D1422" t="s">
        <v>192</v>
      </c>
      <c r="E1422">
        <v>10701</v>
      </c>
      <c r="F1422">
        <v>102.7946</v>
      </c>
      <c r="G1422">
        <v>44780</v>
      </c>
      <c r="H1422">
        <v>44774</v>
      </c>
      <c r="I1422">
        <v>1100005.0146000001</v>
      </c>
      <c r="J1422" t="s">
        <v>204</v>
      </c>
      <c r="K1422">
        <v>220.00100292000002</v>
      </c>
    </row>
    <row r="1423" spans="1:11" x14ac:dyDescent="0.2">
      <c r="A1423" t="s">
        <v>247</v>
      </c>
      <c r="B1423" t="s">
        <v>185</v>
      </c>
      <c r="C1423" t="s">
        <v>235</v>
      </c>
      <c r="D1423" t="s">
        <v>192</v>
      </c>
      <c r="E1423">
        <v>415849</v>
      </c>
      <c r="F1423">
        <v>13.706899999999999</v>
      </c>
      <c r="G1423">
        <v>44780</v>
      </c>
      <c r="H1423">
        <v>44774</v>
      </c>
      <c r="I1423">
        <v>5700000.6580999997</v>
      </c>
      <c r="J1423" t="s">
        <v>204</v>
      </c>
      <c r="K1423">
        <v>1140.00013162</v>
      </c>
    </row>
    <row r="1424" spans="1:11" x14ac:dyDescent="0.2">
      <c r="A1424" t="s">
        <v>247</v>
      </c>
      <c r="B1424" t="s">
        <v>185</v>
      </c>
      <c r="C1424" t="s">
        <v>232</v>
      </c>
      <c r="D1424" t="s">
        <v>190</v>
      </c>
      <c r="E1424">
        <v>243148</v>
      </c>
      <c r="F1424">
        <v>23.031199999999998</v>
      </c>
      <c r="G1424">
        <v>44780</v>
      </c>
      <c r="H1424">
        <v>44774</v>
      </c>
      <c r="I1424">
        <v>5599990.2175999992</v>
      </c>
      <c r="J1424" t="s">
        <v>204</v>
      </c>
      <c r="K1424">
        <v>1119.9980435199998</v>
      </c>
    </row>
    <row r="1425" spans="1:11" x14ac:dyDescent="0.2">
      <c r="A1425" t="s">
        <v>247</v>
      </c>
      <c r="B1425" t="s">
        <v>185</v>
      </c>
      <c r="C1425" t="s">
        <v>222</v>
      </c>
      <c r="D1425" t="s">
        <v>192</v>
      </c>
      <c r="E1425">
        <v>291992</v>
      </c>
      <c r="F1425">
        <v>18.151199999999999</v>
      </c>
      <c r="G1425">
        <v>44781</v>
      </c>
      <c r="H1425">
        <v>44774</v>
      </c>
      <c r="I1425">
        <v>5300005.1903999997</v>
      </c>
      <c r="J1425" t="s">
        <v>193</v>
      </c>
      <c r="K1425">
        <v>1590.0015571199999</v>
      </c>
    </row>
    <row r="1426" spans="1:11" x14ac:dyDescent="0.2">
      <c r="A1426" t="s">
        <v>247</v>
      </c>
      <c r="B1426" t="s">
        <v>198</v>
      </c>
      <c r="C1426" t="s">
        <v>216</v>
      </c>
      <c r="D1426" t="s">
        <v>187</v>
      </c>
      <c r="E1426">
        <v>183047</v>
      </c>
      <c r="F1426">
        <v>15.8429</v>
      </c>
      <c r="G1426">
        <v>44781</v>
      </c>
      <c r="H1426">
        <v>44774</v>
      </c>
      <c r="I1426">
        <v>2899995.3163000001</v>
      </c>
      <c r="J1426" t="s">
        <v>215</v>
      </c>
      <c r="K1426">
        <v>1159.9981265200001</v>
      </c>
    </row>
    <row r="1427" spans="1:11" x14ac:dyDescent="0.2">
      <c r="A1427" t="s">
        <v>247</v>
      </c>
      <c r="B1427" t="s">
        <v>185</v>
      </c>
      <c r="C1427" t="s">
        <v>217</v>
      </c>
      <c r="D1427" t="s">
        <v>200</v>
      </c>
      <c r="E1427">
        <v>175697</v>
      </c>
      <c r="F1427">
        <v>9.1066000000000003</v>
      </c>
      <c r="G1427">
        <v>44784</v>
      </c>
      <c r="H1427">
        <v>44774</v>
      </c>
      <c r="I1427">
        <v>1600002.3001999999</v>
      </c>
      <c r="J1427" t="s">
        <v>215</v>
      </c>
      <c r="K1427">
        <v>640.00092008000001</v>
      </c>
    </row>
    <row r="1428" spans="1:11" x14ac:dyDescent="0.2">
      <c r="A1428" t="s">
        <v>247</v>
      </c>
      <c r="B1428" t="s">
        <v>185</v>
      </c>
      <c r="C1428" t="s">
        <v>194</v>
      </c>
      <c r="D1428" t="s">
        <v>200</v>
      </c>
      <c r="E1428">
        <v>191669</v>
      </c>
      <c r="F1428">
        <v>50.608199999999997</v>
      </c>
      <c r="G1428">
        <v>44784</v>
      </c>
      <c r="H1428">
        <v>44774</v>
      </c>
      <c r="I1428">
        <v>9700023.0857999995</v>
      </c>
      <c r="J1428" t="s">
        <v>188</v>
      </c>
      <c r="K1428">
        <v>1940.00461716</v>
      </c>
    </row>
    <row r="1429" spans="1:11" x14ac:dyDescent="0.2">
      <c r="A1429" t="s">
        <v>247</v>
      </c>
      <c r="B1429" t="s">
        <v>185</v>
      </c>
      <c r="C1429" t="s">
        <v>191</v>
      </c>
      <c r="D1429" t="s">
        <v>190</v>
      </c>
      <c r="E1429">
        <v>886451</v>
      </c>
      <c r="F1429">
        <v>5.9789000000000003</v>
      </c>
      <c r="G1429">
        <v>44785</v>
      </c>
      <c r="H1429">
        <v>44774</v>
      </c>
      <c r="I1429">
        <v>5300001.8839000007</v>
      </c>
      <c r="J1429" t="s">
        <v>193</v>
      </c>
      <c r="K1429">
        <v>1590.0005651700003</v>
      </c>
    </row>
    <row r="1430" spans="1:11" x14ac:dyDescent="0.2">
      <c r="A1430" t="s">
        <v>247</v>
      </c>
      <c r="B1430" t="s">
        <v>185</v>
      </c>
      <c r="C1430" t="s">
        <v>199</v>
      </c>
      <c r="D1430" t="s">
        <v>200</v>
      </c>
      <c r="E1430">
        <v>1319503</v>
      </c>
      <c r="F1430">
        <v>2.7282999999999999</v>
      </c>
      <c r="G1430">
        <v>44785</v>
      </c>
      <c r="H1430">
        <v>44774</v>
      </c>
      <c r="I1430">
        <v>3600000.0348999999</v>
      </c>
      <c r="J1430" t="s">
        <v>193</v>
      </c>
      <c r="K1430">
        <v>1080.00001047</v>
      </c>
    </row>
    <row r="1431" spans="1:11" x14ac:dyDescent="0.2">
      <c r="A1431" t="s">
        <v>247</v>
      </c>
      <c r="B1431" t="s">
        <v>185</v>
      </c>
      <c r="C1431" t="s">
        <v>227</v>
      </c>
      <c r="D1431" t="s">
        <v>190</v>
      </c>
      <c r="E1431">
        <v>39690</v>
      </c>
      <c r="F1431">
        <v>151.17080000000001</v>
      </c>
      <c r="G1431">
        <v>44786</v>
      </c>
      <c r="H1431">
        <v>44774</v>
      </c>
      <c r="I1431">
        <v>5999969.0520000001</v>
      </c>
      <c r="J1431" t="s">
        <v>204</v>
      </c>
      <c r="K1431">
        <v>1199.9938104</v>
      </c>
    </row>
    <row r="1432" spans="1:11" x14ac:dyDescent="0.2">
      <c r="A1432" t="s">
        <v>247</v>
      </c>
      <c r="B1432" t="s">
        <v>185</v>
      </c>
      <c r="C1432" t="s">
        <v>214</v>
      </c>
      <c r="D1432" t="s">
        <v>187</v>
      </c>
      <c r="E1432">
        <v>104102</v>
      </c>
      <c r="F1432">
        <v>29.778500000000001</v>
      </c>
      <c r="G1432">
        <v>44787</v>
      </c>
      <c r="H1432">
        <v>44774</v>
      </c>
      <c r="I1432">
        <v>3100001.4070000001</v>
      </c>
      <c r="J1432" t="s">
        <v>215</v>
      </c>
      <c r="K1432">
        <v>1240.0005628000001</v>
      </c>
    </row>
    <row r="1433" spans="1:11" x14ac:dyDescent="0.2">
      <c r="A1433" t="s">
        <v>247</v>
      </c>
      <c r="B1433" t="s">
        <v>198</v>
      </c>
      <c r="C1433" t="s">
        <v>246</v>
      </c>
      <c r="D1433" t="s">
        <v>192</v>
      </c>
      <c r="E1433">
        <v>40444</v>
      </c>
      <c r="F1433">
        <v>131.04640000000001</v>
      </c>
      <c r="G1433">
        <v>44788</v>
      </c>
      <c r="H1433">
        <v>44774</v>
      </c>
      <c r="I1433">
        <v>5300040.6016000006</v>
      </c>
      <c r="J1433" t="s">
        <v>204</v>
      </c>
      <c r="K1433">
        <v>1060.0081203200002</v>
      </c>
    </row>
    <row r="1434" spans="1:11" x14ac:dyDescent="0.2">
      <c r="A1434" t="s">
        <v>247</v>
      </c>
      <c r="B1434" t="s">
        <v>185</v>
      </c>
      <c r="C1434" t="s">
        <v>202</v>
      </c>
      <c r="D1434" t="s">
        <v>200</v>
      </c>
      <c r="E1434">
        <v>1101011</v>
      </c>
      <c r="F1434">
        <v>3.9055</v>
      </c>
      <c r="G1434">
        <v>44791</v>
      </c>
      <c r="H1434">
        <v>44774</v>
      </c>
      <c r="I1434">
        <v>4299998.4605</v>
      </c>
      <c r="J1434" t="s">
        <v>193</v>
      </c>
      <c r="K1434">
        <v>1289.99953815</v>
      </c>
    </row>
    <row r="1435" spans="1:11" x14ac:dyDescent="0.2">
      <c r="A1435" t="s">
        <v>247</v>
      </c>
      <c r="B1435" t="s">
        <v>185</v>
      </c>
      <c r="C1435" t="s">
        <v>213</v>
      </c>
      <c r="D1435" t="s">
        <v>187</v>
      </c>
      <c r="E1435">
        <v>21660</v>
      </c>
      <c r="F1435">
        <v>69.251999999999995</v>
      </c>
      <c r="G1435">
        <v>44791</v>
      </c>
      <c r="H1435">
        <v>44774</v>
      </c>
      <c r="I1435">
        <v>1499998.3199999998</v>
      </c>
      <c r="J1435" t="s">
        <v>188</v>
      </c>
      <c r="K1435">
        <v>299.999664</v>
      </c>
    </row>
    <row r="1436" spans="1:11" x14ac:dyDescent="0.2">
      <c r="A1436" t="s">
        <v>247</v>
      </c>
      <c r="B1436" t="s">
        <v>198</v>
      </c>
      <c r="C1436" t="s">
        <v>221</v>
      </c>
      <c r="D1436" t="s">
        <v>192</v>
      </c>
      <c r="E1436">
        <v>54279</v>
      </c>
      <c r="F1436">
        <v>42.373800000000003</v>
      </c>
      <c r="G1436">
        <v>44792</v>
      </c>
      <c r="H1436">
        <v>44774</v>
      </c>
      <c r="I1436">
        <v>2300007.4902000003</v>
      </c>
      <c r="J1436" t="s">
        <v>207</v>
      </c>
      <c r="K1436">
        <v>460.00149804000011</v>
      </c>
    </row>
    <row r="1437" spans="1:11" x14ac:dyDescent="0.2">
      <c r="A1437" t="s">
        <v>247</v>
      </c>
      <c r="B1437" t="s">
        <v>185</v>
      </c>
      <c r="C1437" t="s">
        <v>199</v>
      </c>
      <c r="D1437" t="s">
        <v>200</v>
      </c>
      <c r="E1437">
        <v>2814019</v>
      </c>
      <c r="F1437">
        <v>2.7363</v>
      </c>
      <c r="G1437">
        <v>44793</v>
      </c>
      <c r="H1437">
        <v>44774</v>
      </c>
      <c r="I1437">
        <v>7700000.1897</v>
      </c>
      <c r="J1437" t="s">
        <v>193</v>
      </c>
      <c r="K1437">
        <v>2310.0000569100002</v>
      </c>
    </row>
    <row r="1438" spans="1:11" x14ac:dyDescent="0.2">
      <c r="A1438" t="s">
        <v>247</v>
      </c>
      <c r="B1438" t="s">
        <v>185</v>
      </c>
      <c r="C1438" t="s">
        <v>203</v>
      </c>
      <c r="D1438" t="s">
        <v>190</v>
      </c>
      <c r="E1438">
        <v>64078</v>
      </c>
      <c r="F1438">
        <v>118.6048</v>
      </c>
      <c r="G1438">
        <v>44793</v>
      </c>
      <c r="H1438">
        <v>44774</v>
      </c>
      <c r="I1438">
        <v>7599958.3744000001</v>
      </c>
      <c r="J1438" t="s">
        <v>204</v>
      </c>
      <c r="K1438">
        <v>1519.9916748800001</v>
      </c>
    </row>
    <row r="1439" spans="1:11" x14ac:dyDescent="0.2">
      <c r="A1439" t="s">
        <v>247</v>
      </c>
      <c r="B1439" t="s">
        <v>198</v>
      </c>
      <c r="C1439" t="s">
        <v>206</v>
      </c>
      <c r="D1439" t="s">
        <v>190</v>
      </c>
      <c r="E1439">
        <v>63445</v>
      </c>
      <c r="F1439">
        <v>96.146299999999997</v>
      </c>
      <c r="G1439">
        <v>44794</v>
      </c>
      <c r="H1439">
        <v>44774</v>
      </c>
      <c r="I1439">
        <v>6100002.0034999996</v>
      </c>
      <c r="J1439" t="s">
        <v>207</v>
      </c>
      <c r="K1439">
        <v>1220.0004007</v>
      </c>
    </row>
    <row r="1440" spans="1:11" x14ac:dyDescent="0.2">
      <c r="A1440" t="s">
        <v>247</v>
      </c>
      <c r="B1440" t="s">
        <v>198</v>
      </c>
      <c r="C1440" t="s">
        <v>232</v>
      </c>
      <c r="D1440" t="s">
        <v>192</v>
      </c>
      <c r="E1440">
        <v>86839</v>
      </c>
      <c r="F1440">
        <v>23.031199999999998</v>
      </c>
      <c r="G1440">
        <v>44794</v>
      </c>
      <c r="H1440">
        <v>44774</v>
      </c>
      <c r="I1440">
        <v>2000006.3768</v>
      </c>
      <c r="J1440" t="s">
        <v>204</v>
      </c>
      <c r="K1440">
        <v>400.00127536000002</v>
      </c>
    </row>
    <row r="1441" spans="1:11" x14ac:dyDescent="0.2">
      <c r="A1441" t="s">
        <v>247</v>
      </c>
      <c r="B1441" t="s">
        <v>198</v>
      </c>
      <c r="C1441" t="s">
        <v>194</v>
      </c>
      <c r="D1441" t="s">
        <v>192</v>
      </c>
      <c r="E1441">
        <v>181456</v>
      </c>
      <c r="F1441">
        <v>52.354300000000002</v>
      </c>
      <c r="G1441">
        <v>44794</v>
      </c>
      <c r="H1441">
        <v>44774</v>
      </c>
      <c r="I1441">
        <v>9500001.8607999999</v>
      </c>
      <c r="J1441" t="s">
        <v>188</v>
      </c>
      <c r="K1441">
        <v>1900.0003721600001</v>
      </c>
    </row>
    <row r="1442" spans="1:11" x14ac:dyDescent="0.2">
      <c r="A1442" t="s">
        <v>247</v>
      </c>
      <c r="B1442" t="s">
        <v>198</v>
      </c>
      <c r="C1442" t="s">
        <v>228</v>
      </c>
      <c r="D1442" t="s">
        <v>200</v>
      </c>
      <c r="E1442">
        <v>42202</v>
      </c>
      <c r="F1442">
        <v>30.804300000000001</v>
      </c>
      <c r="G1442">
        <v>44794</v>
      </c>
      <c r="H1442">
        <v>44774</v>
      </c>
      <c r="I1442">
        <v>1300003.0686000001</v>
      </c>
      <c r="J1442" t="s">
        <v>204</v>
      </c>
      <c r="K1442">
        <v>260.00061372000005</v>
      </c>
    </row>
    <row r="1443" spans="1:11" x14ac:dyDescent="0.2">
      <c r="A1443" t="s">
        <v>247</v>
      </c>
      <c r="B1443" t="s">
        <v>198</v>
      </c>
      <c r="C1443" t="s">
        <v>222</v>
      </c>
      <c r="D1443" t="s">
        <v>190</v>
      </c>
      <c r="E1443">
        <v>123585</v>
      </c>
      <c r="F1443">
        <v>15.374000000000001</v>
      </c>
      <c r="G1443">
        <v>44795</v>
      </c>
      <c r="H1443">
        <v>44774</v>
      </c>
      <c r="I1443">
        <v>1899995.79</v>
      </c>
      <c r="J1443" t="s">
        <v>193</v>
      </c>
      <c r="K1443">
        <v>569.99873700000001</v>
      </c>
    </row>
    <row r="1444" spans="1:11" x14ac:dyDescent="0.2">
      <c r="A1444" t="s">
        <v>247</v>
      </c>
      <c r="B1444" t="s">
        <v>198</v>
      </c>
      <c r="C1444" t="s">
        <v>233</v>
      </c>
      <c r="D1444" t="s">
        <v>187</v>
      </c>
      <c r="E1444">
        <v>64247</v>
      </c>
      <c r="F1444">
        <v>79.381600000000006</v>
      </c>
      <c r="G1444">
        <v>44795</v>
      </c>
      <c r="H1444">
        <v>44774</v>
      </c>
      <c r="I1444">
        <v>5100029.6551999999</v>
      </c>
      <c r="J1444" t="s">
        <v>204</v>
      </c>
      <c r="K1444">
        <v>1020.0059310400001</v>
      </c>
    </row>
    <row r="1445" spans="1:11" x14ac:dyDescent="0.2">
      <c r="A1445" t="s">
        <v>247</v>
      </c>
      <c r="B1445" t="s">
        <v>198</v>
      </c>
      <c r="C1445" t="s">
        <v>186</v>
      </c>
      <c r="D1445" t="s">
        <v>192</v>
      </c>
      <c r="E1445">
        <v>129936</v>
      </c>
      <c r="F1445">
        <v>20.779499999999999</v>
      </c>
      <c r="G1445">
        <v>44798</v>
      </c>
      <c r="H1445">
        <v>44774</v>
      </c>
      <c r="I1445">
        <v>2700005.1119999997</v>
      </c>
      <c r="J1445" t="s">
        <v>188</v>
      </c>
      <c r="K1445">
        <v>540.00102240000001</v>
      </c>
    </row>
    <row r="1446" spans="1:11" x14ac:dyDescent="0.2">
      <c r="A1446" t="s">
        <v>247</v>
      </c>
      <c r="B1446" t="s">
        <v>198</v>
      </c>
      <c r="C1446" t="s">
        <v>228</v>
      </c>
      <c r="D1446" t="s">
        <v>190</v>
      </c>
      <c r="E1446">
        <v>125649</v>
      </c>
      <c r="F1446">
        <v>29.447099999999999</v>
      </c>
      <c r="G1446">
        <v>44798</v>
      </c>
      <c r="H1446">
        <v>44774</v>
      </c>
      <c r="I1446">
        <v>3699998.6678999998</v>
      </c>
      <c r="J1446" t="s">
        <v>204</v>
      </c>
      <c r="K1446">
        <v>739.99973358</v>
      </c>
    </row>
    <row r="1447" spans="1:11" x14ac:dyDescent="0.2">
      <c r="A1447" t="s">
        <v>247</v>
      </c>
      <c r="B1447" t="s">
        <v>198</v>
      </c>
      <c r="C1447" t="s">
        <v>244</v>
      </c>
      <c r="D1447" t="s">
        <v>200</v>
      </c>
      <c r="E1447">
        <v>334236</v>
      </c>
      <c r="F1447">
        <v>29.0214</v>
      </c>
      <c r="G1447">
        <v>44798</v>
      </c>
      <c r="H1447">
        <v>44774</v>
      </c>
      <c r="I1447">
        <v>9699996.6503999997</v>
      </c>
      <c r="J1447" t="s">
        <v>207</v>
      </c>
      <c r="K1447">
        <v>1939.9993300799999</v>
      </c>
    </row>
    <row r="1448" spans="1:11" x14ac:dyDescent="0.2">
      <c r="A1448" t="s">
        <v>247</v>
      </c>
      <c r="B1448" t="s">
        <v>198</v>
      </c>
      <c r="C1448" t="s">
        <v>210</v>
      </c>
      <c r="D1448" t="s">
        <v>192</v>
      </c>
      <c r="E1448">
        <v>238631</v>
      </c>
      <c r="F1448">
        <v>30.591100000000001</v>
      </c>
      <c r="G1448">
        <v>44800</v>
      </c>
      <c r="H1448">
        <v>44774</v>
      </c>
      <c r="I1448">
        <v>7299984.7840999998</v>
      </c>
      <c r="J1448" t="s">
        <v>204</v>
      </c>
      <c r="K1448">
        <v>1459.9969568199999</v>
      </c>
    </row>
    <row r="1449" spans="1:11" x14ac:dyDescent="0.2">
      <c r="A1449" t="s">
        <v>247</v>
      </c>
      <c r="B1449" t="s">
        <v>198</v>
      </c>
      <c r="C1449" t="s">
        <v>233</v>
      </c>
      <c r="D1449" t="s">
        <v>187</v>
      </c>
      <c r="E1449">
        <v>74989</v>
      </c>
      <c r="F1449">
        <v>81.345399999999998</v>
      </c>
      <c r="G1449">
        <v>44801</v>
      </c>
      <c r="H1449">
        <v>44774</v>
      </c>
      <c r="I1449">
        <v>6100010.2006000001</v>
      </c>
      <c r="J1449" t="s">
        <v>204</v>
      </c>
      <c r="K1449">
        <v>1220.0020401200002</v>
      </c>
    </row>
    <row r="1450" spans="1:11" x14ac:dyDescent="0.2">
      <c r="A1450" t="s">
        <v>247</v>
      </c>
      <c r="B1450" t="s">
        <v>198</v>
      </c>
      <c r="C1450" t="s">
        <v>205</v>
      </c>
      <c r="D1450" t="s">
        <v>192</v>
      </c>
      <c r="E1450">
        <v>159847</v>
      </c>
      <c r="F1450">
        <v>20.019200000000001</v>
      </c>
      <c r="G1450">
        <v>44805</v>
      </c>
      <c r="H1450">
        <v>44805</v>
      </c>
      <c r="I1450">
        <v>3200009.0624000002</v>
      </c>
      <c r="J1450" t="s">
        <v>193</v>
      </c>
      <c r="K1450">
        <v>960.00271872000008</v>
      </c>
    </row>
    <row r="1451" spans="1:11" x14ac:dyDescent="0.2">
      <c r="A1451" t="s">
        <v>247</v>
      </c>
      <c r="B1451" t="s">
        <v>185</v>
      </c>
      <c r="C1451" t="s">
        <v>236</v>
      </c>
      <c r="D1451" t="s">
        <v>200</v>
      </c>
      <c r="E1451">
        <v>959537</v>
      </c>
      <c r="F1451">
        <v>6.7740999999999998</v>
      </c>
      <c r="G1451">
        <v>44805</v>
      </c>
      <c r="H1451">
        <v>44805</v>
      </c>
      <c r="I1451">
        <v>6499999.5916999998</v>
      </c>
      <c r="J1451" t="s">
        <v>215</v>
      </c>
      <c r="K1451">
        <v>2599.99983668</v>
      </c>
    </row>
    <row r="1452" spans="1:11" x14ac:dyDescent="0.2">
      <c r="A1452" t="s">
        <v>247</v>
      </c>
      <c r="B1452" t="s">
        <v>185</v>
      </c>
      <c r="C1452" t="s">
        <v>234</v>
      </c>
      <c r="D1452" t="s">
        <v>190</v>
      </c>
      <c r="E1452">
        <v>10499</v>
      </c>
      <c r="F1452">
        <v>104.7711</v>
      </c>
      <c r="G1452">
        <v>44805</v>
      </c>
      <c r="H1452">
        <v>44805</v>
      </c>
      <c r="I1452">
        <v>1099991.7789</v>
      </c>
      <c r="J1452" t="s">
        <v>204</v>
      </c>
      <c r="K1452">
        <v>219.99835578000003</v>
      </c>
    </row>
    <row r="1453" spans="1:11" x14ac:dyDescent="0.2">
      <c r="A1453" t="s">
        <v>247</v>
      </c>
      <c r="B1453" t="s">
        <v>198</v>
      </c>
      <c r="C1453" t="s">
        <v>199</v>
      </c>
      <c r="D1453" t="s">
        <v>187</v>
      </c>
      <c r="E1453">
        <v>767255</v>
      </c>
      <c r="F1453">
        <v>2.9977</v>
      </c>
      <c r="G1453">
        <v>44807</v>
      </c>
      <c r="H1453">
        <v>44805</v>
      </c>
      <c r="I1453">
        <v>2300000.3135000002</v>
      </c>
      <c r="J1453" t="s">
        <v>193</v>
      </c>
      <c r="K1453">
        <v>690.00009405000003</v>
      </c>
    </row>
    <row r="1454" spans="1:11" x14ac:dyDescent="0.2">
      <c r="A1454" t="s">
        <v>247</v>
      </c>
      <c r="B1454" t="s">
        <v>185</v>
      </c>
      <c r="C1454" t="s">
        <v>246</v>
      </c>
      <c r="D1454" t="s">
        <v>190</v>
      </c>
      <c r="E1454">
        <v>22117</v>
      </c>
      <c r="F1454">
        <v>122.0802</v>
      </c>
      <c r="G1454">
        <v>44808</v>
      </c>
      <c r="H1454">
        <v>44805</v>
      </c>
      <c r="I1454">
        <v>2700047.7834000001</v>
      </c>
      <c r="J1454" t="s">
        <v>204</v>
      </c>
      <c r="K1454">
        <v>540.00955668000006</v>
      </c>
    </row>
    <row r="1455" spans="1:11" x14ac:dyDescent="0.2">
      <c r="A1455" t="s">
        <v>247</v>
      </c>
      <c r="B1455" t="s">
        <v>185</v>
      </c>
      <c r="C1455" t="s">
        <v>208</v>
      </c>
      <c r="D1455" t="s">
        <v>192</v>
      </c>
      <c r="E1455">
        <v>114147</v>
      </c>
      <c r="F1455">
        <v>66.5809</v>
      </c>
      <c r="G1455">
        <v>44808</v>
      </c>
      <c r="H1455">
        <v>44805</v>
      </c>
      <c r="I1455">
        <v>7600009.9923</v>
      </c>
      <c r="J1455" t="s">
        <v>188</v>
      </c>
      <c r="K1455">
        <v>1520.0019984600001</v>
      </c>
    </row>
    <row r="1456" spans="1:11" x14ac:dyDescent="0.2">
      <c r="A1456" t="s">
        <v>247</v>
      </c>
      <c r="B1456" t="s">
        <v>185</v>
      </c>
      <c r="C1456" t="s">
        <v>238</v>
      </c>
      <c r="D1456" t="s">
        <v>192</v>
      </c>
      <c r="E1456">
        <v>14691</v>
      </c>
      <c r="F1456">
        <v>231.4307</v>
      </c>
      <c r="G1456">
        <v>44809</v>
      </c>
      <c r="H1456">
        <v>44805</v>
      </c>
      <c r="I1456">
        <v>3399948.4136999999</v>
      </c>
      <c r="J1456" t="s">
        <v>204</v>
      </c>
      <c r="K1456">
        <v>679.98968274000003</v>
      </c>
    </row>
    <row r="1457" spans="1:11" x14ac:dyDescent="0.2">
      <c r="A1457" t="s">
        <v>247</v>
      </c>
      <c r="B1457" t="s">
        <v>198</v>
      </c>
      <c r="C1457" t="s">
        <v>217</v>
      </c>
      <c r="D1457" t="s">
        <v>190</v>
      </c>
      <c r="E1457">
        <v>115338</v>
      </c>
      <c r="F1457">
        <v>8.6701999999999995</v>
      </c>
      <c r="G1457">
        <v>44809</v>
      </c>
      <c r="H1457">
        <v>44805</v>
      </c>
      <c r="I1457">
        <v>1000003.5275999999</v>
      </c>
      <c r="J1457" t="s">
        <v>215</v>
      </c>
      <c r="K1457">
        <v>400.00141103999999</v>
      </c>
    </row>
    <row r="1458" spans="1:11" x14ac:dyDescent="0.2">
      <c r="A1458" t="s">
        <v>247</v>
      </c>
      <c r="B1458" t="s">
        <v>198</v>
      </c>
      <c r="C1458" t="s">
        <v>240</v>
      </c>
      <c r="D1458" t="s">
        <v>192</v>
      </c>
      <c r="E1458">
        <v>104499</v>
      </c>
      <c r="F1458">
        <v>7.6555999999999997</v>
      </c>
      <c r="G1458">
        <v>44809</v>
      </c>
      <c r="H1458">
        <v>44805</v>
      </c>
      <c r="I1458">
        <v>800002.54440000001</v>
      </c>
      <c r="J1458" t="s">
        <v>241</v>
      </c>
      <c r="K1458">
        <v>320.00101776000002</v>
      </c>
    </row>
    <row r="1459" spans="1:11" x14ac:dyDescent="0.2">
      <c r="A1459" t="s">
        <v>247</v>
      </c>
      <c r="B1459" t="s">
        <v>185</v>
      </c>
      <c r="C1459" t="s">
        <v>228</v>
      </c>
      <c r="D1459" t="s">
        <v>190</v>
      </c>
      <c r="E1459">
        <v>220489</v>
      </c>
      <c r="F1459">
        <v>31.747599999999998</v>
      </c>
      <c r="G1459">
        <v>44812</v>
      </c>
      <c r="H1459">
        <v>44805</v>
      </c>
      <c r="I1459">
        <v>6999996.5763999997</v>
      </c>
      <c r="J1459" t="s">
        <v>204</v>
      </c>
      <c r="K1459">
        <v>1399.99931528</v>
      </c>
    </row>
    <row r="1460" spans="1:11" x14ac:dyDescent="0.2">
      <c r="A1460" t="s">
        <v>247</v>
      </c>
      <c r="B1460" t="s">
        <v>198</v>
      </c>
      <c r="C1460" t="s">
        <v>245</v>
      </c>
      <c r="D1460" t="s">
        <v>187</v>
      </c>
      <c r="E1460">
        <v>172687</v>
      </c>
      <c r="F1460">
        <v>56.170999999999999</v>
      </c>
      <c r="G1460">
        <v>44812</v>
      </c>
      <c r="H1460">
        <v>44805</v>
      </c>
      <c r="I1460">
        <v>9700001.477</v>
      </c>
      <c r="J1460" t="s">
        <v>188</v>
      </c>
      <c r="K1460">
        <v>1940.0002954000001</v>
      </c>
    </row>
    <row r="1461" spans="1:11" x14ac:dyDescent="0.2">
      <c r="A1461" t="s">
        <v>247</v>
      </c>
      <c r="B1461" t="s">
        <v>185</v>
      </c>
      <c r="C1461" t="s">
        <v>219</v>
      </c>
      <c r="D1461" t="s">
        <v>200</v>
      </c>
      <c r="E1461">
        <v>40081</v>
      </c>
      <c r="F1461">
        <v>52.394399999999997</v>
      </c>
      <c r="G1461">
        <v>44812</v>
      </c>
      <c r="H1461">
        <v>44805</v>
      </c>
      <c r="I1461">
        <v>2100019.9463999998</v>
      </c>
      <c r="J1461" t="s">
        <v>188</v>
      </c>
      <c r="K1461">
        <v>420.00398927999998</v>
      </c>
    </row>
    <row r="1462" spans="1:11" x14ac:dyDescent="0.2">
      <c r="A1462" t="s">
        <v>247</v>
      </c>
      <c r="B1462" t="s">
        <v>185</v>
      </c>
      <c r="C1462" t="s">
        <v>201</v>
      </c>
      <c r="D1462" t="s">
        <v>190</v>
      </c>
      <c r="E1462">
        <v>49960</v>
      </c>
      <c r="F1462">
        <v>38.030099999999997</v>
      </c>
      <c r="G1462">
        <v>44812</v>
      </c>
      <c r="H1462">
        <v>44805</v>
      </c>
      <c r="I1462">
        <v>1899983.7959999999</v>
      </c>
      <c r="J1462" t="s">
        <v>188</v>
      </c>
      <c r="K1462">
        <v>379.99675919999999</v>
      </c>
    </row>
    <row r="1463" spans="1:11" x14ac:dyDescent="0.2">
      <c r="A1463" t="s">
        <v>247</v>
      </c>
      <c r="B1463" t="s">
        <v>198</v>
      </c>
      <c r="C1463" t="s">
        <v>195</v>
      </c>
      <c r="D1463" t="s">
        <v>187</v>
      </c>
      <c r="E1463">
        <v>43797</v>
      </c>
      <c r="F1463">
        <v>111.88079999999999</v>
      </c>
      <c r="G1463">
        <v>44812</v>
      </c>
      <c r="H1463">
        <v>44805</v>
      </c>
      <c r="I1463">
        <v>4900043.3975999998</v>
      </c>
      <c r="J1463" t="s">
        <v>196</v>
      </c>
      <c r="K1463">
        <v>1960.01735904</v>
      </c>
    </row>
    <row r="1464" spans="1:11" x14ac:dyDescent="0.2">
      <c r="A1464" t="s">
        <v>247</v>
      </c>
      <c r="B1464" t="s">
        <v>198</v>
      </c>
      <c r="C1464" t="s">
        <v>245</v>
      </c>
      <c r="D1464" t="s">
        <v>187</v>
      </c>
      <c r="E1464">
        <v>19405</v>
      </c>
      <c r="F1464">
        <v>51.534399999999998</v>
      </c>
      <c r="G1464">
        <v>44812</v>
      </c>
      <c r="H1464">
        <v>44805</v>
      </c>
      <c r="I1464">
        <v>1000025.032</v>
      </c>
      <c r="J1464" t="s">
        <v>188</v>
      </c>
      <c r="K1464">
        <v>200.00500640000001</v>
      </c>
    </row>
    <row r="1465" spans="1:11" x14ac:dyDescent="0.2">
      <c r="A1465" t="s">
        <v>247</v>
      </c>
      <c r="B1465" t="s">
        <v>185</v>
      </c>
      <c r="C1465" t="s">
        <v>223</v>
      </c>
      <c r="D1465" t="s">
        <v>192</v>
      </c>
      <c r="E1465">
        <v>45421</v>
      </c>
      <c r="F1465">
        <v>90.266499999999994</v>
      </c>
      <c r="G1465">
        <v>44814</v>
      </c>
      <c r="H1465">
        <v>44805</v>
      </c>
      <c r="I1465">
        <v>4099994.6964999996</v>
      </c>
      <c r="J1465" t="s">
        <v>204</v>
      </c>
      <c r="K1465">
        <v>819.99893929999996</v>
      </c>
    </row>
    <row r="1466" spans="1:11" x14ac:dyDescent="0.2">
      <c r="A1466" t="s">
        <v>247</v>
      </c>
      <c r="B1466" t="s">
        <v>198</v>
      </c>
      <c r="C1466" t="s">
        <v>203</v>
      </c>
      <c r="D1466" t="s">
        <v>190</v>
      </c>
      <c r="E1466">
        <v>61413</v>
      </c>
      <c r="F1466">
        <v>115.6103</v>
      </c>
      <c r="G1466">
        <v>44815</v>
      </c>
      <c r="H1466">
        <v>44805</v>
      </c>
      <c r="I1466">
        <v>7099975.3538999995</v>
      </c>
      <c r="J1466" t="s">
        <v>204</v>
      </c>
      <c r="K1466">
        <v>1419.9950707799999</v>
      </c>
    </row>
    <row r="1467" spans="1:11" x14ac:dyDescent="0.2">
      <c r="A1467" t="s">
        <v>247</v>
      </c>
      <c r="B1467" t="s">
        <v>185</v>
      </c>
      <c r="C1467" t="s">
        <v>191</v>
      </c>
      <c r="D1467" t="s">
        <v>200</v>
      </c>
      <c r="E1467">
        <v>425286</v>
      </c>
      <c r="F1467">
        <v>5.8784000000000001</v>
      </c>
      <c r="G1467">
        <v>44815</v>
      </c>
      <c r="H1467">
        <v>44805</v>
      </c>
      <c r="I1467">
        <v>2500001.2223999999</v>
      </c>
      <c r="J1467" t="s">
        <v>193</v>
      </c>
      <c r="K1467">
        <v>750.00036671999999</v>
      </c>
    </row>
    <row r="1468" spans="1:11" x14ac:dyDescent="0.2">
      <c r="A1468" t="s">
        <v>247</v>
      </c>
      <c r="B1468" t="s">
        <v>185</v>
      </c>
      <c r="C1468" t="s">
        <v>205</v>
      </c>
      <c r="D1468" t="s">
        <v>187</v>
      </c>
      <c r="E1468">
        <v>154951</v>
      </c>
      <c r="F1468">
        <v>20.0063</v>
      </c>
      <c r="G1468">
        <v>44819</v>
      </c>
      <c r="H1468">
        <v>44805</v>
      </c>
      <c r="I1468">
        <v>3099996.1913000001</v>
      </c>
      <c r="J1468" t="s">
        <v>193</v>
      </c>
      <c r="K1468">
        <v>929.99885739000001</v>
      </c>
    </row>
    <row r="1469" spans="1:11" x14ac:dyDescent="0.2">
      <c r="A1469" t="s">
        <v>247</v>
      </c>
      <c r="B1469" t="s">
        <v>185</v>
      </c>
      <c r="C1469" t="s">
        <v>232</v>
      </c>
      <c r="D1469" t="s">
        <v>200</v>
      </c>
      <c r="E1469">
        <v>293477</v>
      </c>
      <c r="F1469">
        <v>25.2149</v>
      </c>
      <c r="G1469">
        <v>44819</v>
      </c>
      <c r="H1469">
        <v>44805</v>
      </c>
      <c r="I1469">
        <v>7399993.2072999999</v>
      </c>
      <c r="J1469" t="s">
        <v>204</v>
      </c>
      <c r="K1469">
        <v>1479.99864146</v>
      </c>
    </row>
    <row r="1470" spans="1:11" x14ac:dyDescent="0.2">
      <c r="A1470" t="s">
        <v>247</v>
      </c>
      <c r="B1470" t="s">
        <v>198</v>
      </c>
      <c r="C1470" t="s">
        <v>186</v>
      </c>
      <c r="D1470" t="s">
        <v>190</v>
      </c>
      <c r="E1470">
        <v>102474</v>
      </c>
      <c r="F1470">
        <v>23.4206</v>
      </c>
      <c r="G1470">
        <v>44819</v>
      </c>
      <c r="H1470">
        <v>44805</v>
      </c>
      <c r="I1470">
        <v>2400002.5644</v>
      </c>
      <c r="J1470" t="s">
        <v>188</v>
      </c>
      <c r="K1470">
        <v>480.00051288000003</v>
      </c>
    </row>
    <row r="1471" spans="1:11" x14ac:dyDescent="0.2">
      <c r="A1471" t="s">
        <v>247</v>
      </c>
      <c r="B1471" t="s">
        <v>198</v>
      </c>
      <c r="C1471" t="s">
        <v>240</v>
      </c>
      <c r="D1471" t="s">
        <v>200</v>
      </c>
      <c r="E1471">
        <v>1122407</v>
      </c>
      <c r="F1471">
        <v>7.7511999999999999</v>
      </c>
      <c r="G1471">
        <v>44819</v>
      </c>
      <c r="H1471">
        <v>44805</v>
      </c>
      <c r="I1471">
        <v>8700001.1383999996</v>
      </c>
      <c r="J1471" t="s">
        <v>241</v>
      </c>
      <c r="K1471">
        <v>3480.0004553600002</v>
      </c>
    </row>
    <row r="1472" spans="1:11" x14ac:dyDescent="0.2">
      <c r="A1472" t="s">
        <v>247</v>
      </c>
      <c r="B1472" t="s">
        <v>198</v>
      </c>
      <c r="C1472" t="s">
        <v>206</v>
      </c>
      <c r="D1472" t="s">
        <v>200</v>
      </c>
      <c r="E1472">
        <v>65070</v>
      </c>
      <c r="F1472">
        <v>104.503</v>
      </c>
      <c r="G1472">
        <v>44819</v>
      </c>
      <c r="H1472">
        <v>44805</v>
      </c>
      <c r="I1472">
        <v>6800010.21</v>
      </c>
      <c r="J1472" t="s">
        <v>207</v>
      </c>
      <c r="K1472">
        <v>1360.0020420000001</v>
      </c>
    </row>
    <row r="1473" spans="1:11" x14ac:dyDescent="0.2">
      <c r="A1473" t="s">
        <v>247</v>
      </c>
      <c r="B1473" t="s">
        <v>198</v>
      </c>
      <c r="C1473" t="s">
        <v>191</v>
      </c>
      <c r="D1473" t="s">
        <v>192</v>
      </c>
      <c r="E1473">
        <v>1632147</v>
      </c>
      <c r="F1473">
        <v>6.1269</v>
      </c>
      <c r="G1473">
        <v>44819</v>
      </c>
      <c r="H1473">
        <v>44805</v>
      </c>
      <c r="I1473">
        <v>10000001.454299999</v>
      </c>
      <c r="J1473" t="s">
        <v>193</v>
      </c>
      <c r="K1473">
        <v>3000.0004362899999</v>
      </c>
    </row>
    <row r="1474" spans="1:11" x14ac:dyDescent="0.2">
      <c r="A1474" t="s">
        <v>247</v>
      </c>
      <c r="B1474" t="s">
        <v>185</v>
      </c>
      <c r="C1474" t="s">
        <v>213</v>
      </c>
      <c r="D1474" t="s">
        <v>192</v>
      </c>
      <c r="E1474">
        <v>10293</v>
      </c>
      <c r="F1474">
        <v>77.724000000000004</v>
      </c>
      <c r="G1474">
        <v>44819</v>
      </c>
      <c r="H1474">
        <v>44805</v>
      </c>
      <c r="I1474">
        <v>800013.13199999998</v>
      </c>
      <c r="J1474" t="s">
        <v>188</v>
      </c>
      <c r="K1474">
        <v>160.0026264</v>
      </c>
    </row>
    <row r="1475" spans="1:11" x14ac:dyDescent="0.2">
      <c r="A1475" t="s">
        <v>247</v>
      </c>
      <c r="B1475" t="s">
        <v>185</v>
      </c>
      <c r="C1475" t="s">
        <v>230</v>
      </c>
      <c r="D1475" t="s">
        <v>190</v>
      </c>
      <c r="E1475">
        <v>9832</v>
      </c>
      <c r="F1475">
        <v>122.0445</v>
      </c>
      <c r="G1475">
        <v>44819</v>
      </c>
      <c r="H1475">
        <v>44805</v>
      </c>
      <c r="I1475">
        <v>1199941.524</v>
      </c>
      <c r="J1475" t="s">
        <v>188</v>
      </c>
      <c r="K1475">
        <v>239.98830480000001</v>
      </c>
    </row>
    <row r="1476" spans="1:11" x14ac:dyDescent="0.2">
      <c r="A1476" t="s">
        <v>247</v>
      </c>
      <c r="B1476" t="s">
        <v>198</v>
      </c>
      <c r="C1476" t="s">
        <v>229</v>
      </c>
      <c r="D1476" t="s">
        <v>187</v>
      </c>
      <c r="E1476">
        <v>35835</v>
      </c>
      <c r="F1476">
        <v>97.671199999999999</v>
      </c>
      <c r="G1476">
        <v>44819</v>
      </c>
      <c r="H1476">
        <v>44805</v>
      </c>
      <c r="I1476">
        <v>3500047.452</v>
      </c>
      <c r="J1476" t="s">
        <v>188</v>
      </c>
      <c r="K1476">
        <v>700.0094904</v>
      </c>
    </row>
    <row r="1477" spans="1:11" x14ac:dyDescent="0.2">
      <c r="A1477" t="s">
        <v>247</v>
      </c>
      <c r="B1477" t="s">
        <v>198</v>
      </c>
      <c r="C1477" t="s">
        <v>242</v>
      </c>
      <c r="D1477" t="s">
        <v>187</v>
      </c>
      <c r="E1477">
        <v>31447</v>
      </c>
      <c r="F1477">
        <v>241.68029999999999</v>
      </c>
      <c r="G1477">
        <v>44819</v>
      </c>
      <c r="H1477">
        <v>44805</v>
      </c>
      <c r="I1477">
        <v>7600120.3940999992</v>
      </c>
      <c r="J1477" t="s">
        <v>207</v>
      </c>
      <c r="K1477">
        <v>1520.0240788199999</v>
      </c>
    </row>
    <row r="1478" spans="1:11" x14ac:dyDescent="0.2">
      <c r="A1478" t="s">
        <v>247</v>
      </c>
      <c r="B1478" t="s">
        <v>198</v>
      </c>
      <c r="C1478" t="s">
        <v>186</v>
      </c>
      <c r="D1478" t="s">
        <v>200</v>
      </c>
      <c r="E1478">
        <v>242230</v>
      </c>
      <c r="F1478">
        <v>22.292899999999999</v>
      </c>
      <c r="G1478">
        <v>44819</v>
      </c>
      <c r="H1478">
        <v>44805</v>
      </c>
      <c r="I1478">
        <v>5400009.1669999994</v>
      </c>
      <c r="J1478" t="s">
        <v>188</v>
      </c>
      <c r="K1478">
        <v>1080.0018333999999</v>
      </c>
    </row>
    <row r="1479" spans="1:11" x14ac:dyDescent="0.2">
      <c r="A1479" t="s">
        <v>247</v>
      </c>
      <c r="B1479" t="s">
        <v>198</v>
      </c>
      <c r="C1479" t="s">
        <v>246</v>
      </c>
      <c r="D1479" t="s">
        <v>190</v>
      </c>
      <c r="E1479">
        <v>63492</v>
      </c>
      <c r="F1479">
        <v>138.59970000000001</v>
      </c>
      <c r="G1479">
        <v>44820</v>
      </c>
      <c r="H1479">
        <v>44805</v>
      </c>
      <c r="I1479">
        <v>8799972.1524</v>
      </c>
      <c r="J1479" t="s">
        <v>204</v>
      </c>
      <c r="K1479">
        <v>1759.9944304800001</v>
      </c>
    </row>
    <row r="1480" spans="1:11" x14ac:dyDescent="0.2">
      <c r="A1480" t="s">
        <v>247</v>
      </c>
      <c r="B1480" t="s">
        <v>185</v>
      </c>
      <c r="C1480" t="s">
        <v>211</v>
      </c>
      <c r="D1480" t="s">
        <v>187</v>
      </c>
      <c r="E1480">
        <v>324457</v>
      </c>
      <c r="F1480">
        <v>12.6365</v>
      </c>
      <c r="G1480">
        <v>44820</v>
      </c>
      <c r="H1480">
        <v>44805</v>
      </c>
      <c r="I1480">
        <v>4100000.8805</v>
      </c>
      <c r="J1480" t="s">
        <v>207</v>
      </c>
      <c r="K1480">
        <v>820.00017610000009</v>
      </c>
    </row>
    <row r="1481" spans="1:11" x14ac:dyDescent="0.2">
      <c r="A1481" t="s">
        <v>247</v>
      </c>
      <c r="B1481" t="s">
        <v>198</v>
      </c>
      <c r="C1481" t="s">
        <v>209</v>
      </c>
      <c r="D1481" t="s">
        <v>192</v>
      </c>
      <c r="E1481">
        <v>175860</v>
      </c>
      <c r="F1481">
        <v>21.6081</v>
      </c>
      <c r="G1481">
        <v>44821</v>
      </c>
      <c r="H1481">
        <v>44805</v>
      </c>
      <c r="I1481">
        <v>3800000.466</v>
      </c>
      <c r="J1481" t="s">
        <v>188</v>
      </c>
      <c r="K1481">
        <v>760.00009320000004</v>
      </c>
    </row>
    <row r="1482" spans="1:11" x14ac:dyDescent="0.2">
      <c r="A1482" t="s">
        <v>247</v>
      </c>
      <c r="B1482" t="s">
        <v>198</v>
      </c>
      <c r="C1482" t="s">
        <v>234</v>
      </c>
      <c r="D1482" t="s">
        <v>192</v>
      </c>
      <c r="E1482">
        <v>62021</v>
      </c>
      <c r="F1482">
        <v>95.128500000000003</v>
      </c>
      <c r="G1482">
        <v>44821</v>
      </c>
      <c r="H1482">
        <v>44805</v>
      </c>
      <c r="I1482">
        <v>5899964.6984999999</v>
      </c>
      <c r="J1482" t="s">
        <v>204</v>
      </c>
      <c r="K1482">
        <v>1179.9929397000001</v>
      </c>
    </row>
    <row r="1483" spans="1:11" x14ac:dyDescent="0.2">
      <c r="A1483" t="s">
        <v>247</v>
      </c>
      <c r="B1483" t="s">
        <v>198</v>
      </c>
      <c r="C1483" t="s">
        <v>246</v>
      </c>
      <c r="D1483" t="s">
        <v>187</v>
      </c>
      <c r="E1483">
        <v>54624</v>
      </c>
      <c r="F1483">
        <v>120.8258</v>
      </c>
      <c r="G1483">
        <v>44821</v>
      </c>
      <c r="H1483">
        <v>44805</v>
      </c>
      <c r="I1483">
        <v>6599988.4992000004</v>
      </c>
      <c r="J1483" t="s">
        <v>204</v>
      </c>
      <c r="K1483">
        <v>1319.9976998400002</v>
      </c>
    </row>
    <row r="1484" spans="1:11" x14ac:dyDescent="0.2">
      <c r="A1484" t="s">
        <v>247</v>
      </c>
      <c r="B1484" t="s">
        <v>198</v>
      </c>
      <c r="C1484" t="s">
        <v>209</v>
      </c>
      <c r="D1484" t="s">
        <v>190</v>
      </c>
      <c r="E1484">
        <v>194565</v>
      </c>
      <c r="F1484">
        <v>20.558700000000002</v>
      </c>
      <c r="G1484">
        <v>44821</v>
      </c>
      <c r="H1484">
        <v>44805</v>
      </c>
      <c r="I1484">
        <v>4000003.4655000004</v>
      </c>
      <c r="J1484" t="s">
        <v>188</v>
      </c>
      <c r="K1484">
        <v>800.00069310000015</v>
      </c>
    </row>
    <row r="1485" spans="1:11" x14ac:dyDescent="0.2">
      <c r="A1485" t="s">
        <v>247</v>
      </c>
      <c r="B1485" t="s">
        <v>185</v>
      </c>
      <c r="C1485" t="s">
        <v>195</v>
      </c>
      <c r="D1485" t="s">
        <v>190</v>
      </c>
      <c r="E1485">
        <v>10000</v>
      </c>
      <c r="F1485">
        <v>110.0048</v>
      </c>
      <c r="G1485">
        <v>44821</v>
      </c>
      <c r="H1485">
        <v>44805</v>
      </c>
      <c r="I1485">
        <v>1100048</v>
      </c>
      <c r="J1485" t="s">
        <v>196</v>
      </c>
      <c r="K1485">
        <v>440.01920000000001</v>
      </c>
    </row>
    <row r="1486" spans="1:11" x14ac:dyDescent="0.2">
      <c r="A1486" t="s">
        <v>247</v>
      </c>
      <c r="B1486" t="s">
        <v>185</v>
      </c>
      <c r="C1486" t="s">
        <v>223</v>
      </c>
      <c r="D1486" t="s">
        <v>200</v>
      </c>
      <c r="E1486">
        <v>58383</v>
      </c>
      <c r="F1486">
        <v>92.493399999999994</v>
      </c>
      <c r="G1486">
        <v>44821</v>
      </c>
      <c r="H1486">
        <v>44805</v>
      </c>
      <c r="I1486">
        <v>5400042.1721999999</v>
      </c>
      <c r="J1486" t="s">
        <v>204</v>
      </c>
      <c r="K1486">
        <v>1080.00843444</v>
      </c>
    </row>
    <row r="1487" spans="1:11" x14ac:dyDescent="0.2">
      <c r="A1487" t="s">
        <v>247</v>
      </c>
      <c r="B1487" t="s">
        <v>185</v>
      </c>
      <c r="C1487" t="s">
        <v>234</v>
      </c>
      <c r="D1487" t="s">
        <v>200</v>
      </c>
      <c r="E1487">
        <v>53925</v>
      </c>
      <c r="F1487">
        <v>100.13939999999999</v>
      </c>
      <c r="G1487">
        <v>44821</v>
      </c>
      <c r="H1487">
        <v>44805</v>
      </c>
      <c r="I1487">
        <v>5400017.1449999996</v>
      </c>
      <c r="J1487" t="s">
        <v>204</v>
      </c>
      <c r="K1487">
        <v>1080.0034289999999</v>
      </c>
    </row>
    <row r="1488" spans="1:11" x14ac:dyDescent="0.2">
      <c r="A1488" t="s">
        <v>247</v>
      </c>
      <c r="B1488" t="s">
        <v>185</v>
      </c>
      <c r="C1488" t="s">
        <v>235</v>
      </c>
      <c r="D1488" t="s">
        <v>192</v>
      </c>
      <c r="E1488">
        <v>704085</v>
      </c>
      <c r="F1488">
        <v>14.0608</v>
      </c>
      <c r="G1488">
        <v>44822</v>
      </c>
      <c r="H1488">
        <v>44805</v>
      </c>
      <c r="I1488">
        <v>9899998.3680000007</v>
      </c>
      <c r="J1488" t="s">
        <v>204</v>
      </c>
      <c r="K1488">
        <v>1979.9996736000003</v>
      </c>
    </row>
    <row r="1489" spans="1:11" x14ac:dyDescent="0.2">
      <c r="A1489" t="s">
        <v>247</v>
      </c>
      <c r="B1489" t="s">
        <v>198</v>
      </c>
      <c r="C1489" t="s">
        <v>244</v>
      </c>
      <c r="D1489" t="s">
        <v>192</v>
      </c>
      <c r="E1489">
        <v>363423</v>
      </c>
      <c r="F1489">
        <v>25.865200000000002</v>
      </c>
      <c r="G1489">
        <v>44822</v>
      </c>
      <c r="H1489">
        <v>44805</v>
      </c>
      <c r="I1489">
        <v>9400008.5796000008</v>
      </c>
      <c r="J1489" t="s">
        <v>207</v>
      </c>
      <c r="K1489">
        <v>1880.0017159200002</v>
      </c>
    </row>
    <row r="1490" spans="1:11" x14ac:dyDescent="0.2">
      <c r="A1490" t="s">
        <v>247</v>
      </c>
      <c r="B1490" t="s">
        <v>198</v>
      </c>
      <c r="C1490" t="s">
        <v>233</v>
      </c>
      <c r="D1490" t="s">
        <v>190</v>
      </c>
      <c r="E1490">
        <v>75872</v>
      </c>
      <c r="F1490">
        <v>89.624399999999994</v>
      </c>
      <c r="G1490">
        <v>44823</v>
      </c>
      <c r="H1490">
        <v>44805</v>
      </c>
      <c r="I1490">
        <v>6799982.4767999994</v>
      </c>
      <c r="J1490" t="s">
        <v>204</v>
      </c>
      <c r="K1490">
        <v>1359.9964953599999</v>
      </c>
    </row>
    <row r="1491" spans="1:11" x14ac:dyDescent="0.2">
      <c r="A1491" t="s">
        <v>247</v>
      </c>
      <c r="B1491" t="s">
        <v>185</v>
      </c>
      <c r="C1491" t="s">
        <v>233</v>
      </c>
      <c r="D1491" t="s">
        <v>192</v>
      </c>
      <c r="E1491">
        <v>15639</v>
      </c>
      <c r="F1491">
        <v>83.127499999999998</v>
      </c>
      <c r="G1491">
        <v>44823</v>
      </c>
      <c r="H1491">
        <v>44805</v>
      </c>
      <c r="I1491">
        <v>1300030.9724999999</v>
      </c>
      <c r="J1491" t="s">
        <v>204</v>
      </c>
      <c r="K1491">
        <v>260.00619449999999</v>
      </c>
    </row>
    <row r="1492" spans="1:11" x14ac:dyDescent="0.2">
      <c r="A1492" t="s">
        <v>247</v>
      </c>
      <c r="B1492" t="s">
        <v>198</v>
      </c>
      <c r="C1492" t="s">
        <v>243</v>
      </c>
      <c r="D1492" t="s">
        <v>190</v>
      </c>
      <c r="E1492">
        <v>958337</v>
      </c>
      <c r="F1492">
        <v>6.1565000000000003</v>
      </c>
      <c r="G1492">
        <v>44823</v>
      </c>
      <c r="H1492">
        <v>44805</v>
      </c>
      <c r="I1492">
        <v>5900001.7405000003</v>
      </c>
      <c r="J1492" t="s">
        <v>215</v>
      </c>
      <c r="K1492">
        <v>2360.0006962000002</v>
      </c>
    </row>
    <row r="1493" spans="1:11" x14ac:dyDescent="0.2">
      <c r="A1493" t="s">
        <v>247</v>
      </c>
      <c r="B1493" t="s">
        <v>185</v>
      </c>
      <c r="C1493" t="s">
        <v>189</v>
      </c>
      <c r="D1493" t="s">
        <v>192</v>
      </c>
      <c r="E1493">
        <v>73205</v>
      </c>
      <c r="F1493">
        <v>31.418700000000001</v>
      </c>
      <c r="G1493">
        <v>44826</v>
      </c>
      <c r="H1493">
        <v>44805</v>
      </c>
      <c r="I1493">
        <v>2300005.9335000003</v>
      </c>
      <c r="J1493" t="s">
        <v>188</v>
      </c>
      <c r="K1493">
        <v>460.00118670000006</v>
      </c>
    </row>
    <row r="1494" spans="1:11" x14ac:dyDescent="0.2">
      <c r="A1494" t="s">
        <v>247</v>
      </c>
      <c r="B1494" t="s">
        <v>185</v>
      </c>
      <c r="C1494" t="s">
        <v>191</v>
      </c>
      <c r="D1494" t="s">
        <v>190</v>
      </c>
      <c r="E1494">
        <v>1024197</v>
      </c>
      <c r="F1494">
        <v>6.2488000000000001</v>
      </c>
      <c r="G1494">
        <v>44826</v>
      </c>
      <c r="H1494">
        <v>44805</v>
      </c>
      <c r="I1494">
        <v>6400002.2136000004</v>
      </c>
      <c r="J1494" t="s">
        <v>193</v>
      </c>
      <c r="K1494">
        <v>1920.00066408</v>
      </c>
    </row>
    <row r="1495" spans="1:11" x14ac:dyDescent="0.2">
      <c r="A1495" t="s">
        <v>247</v>
      </c>
      <c r="B1495" t="s">
        <v>198</v>
      </c>
      <c r="C1495" t="s">
        <v>191</v>
      </c>
      <c r="D1495" t="s">
        <v>190</v>
      </c>
      <c r="E1495">
        <v>1692590</v>
      </c>
      <c r="F1495">
        <v>5.6127000000000002</v>
      </c>
      <c r="G1495">
        <v>44826</v>
      </c>
      <c r="H1495">
        <v>44805</v>
      </c>
      <c r="I1495">
        <v>9499999.8930000011</v>
      </c>
      <c r="J1495" t="s">
        <v>193</v>
      </c>
      <c r="K1495">
        <v>2849.9999679000007</v>
      </c>
    </row>
    <row r="1496" spans="1:11" x14ac:dyDescent="0.2">
      <c r="A1496" t="s">
        <v>247</v>
      </c>
      <c r="B1496" t="s">
        <v>198</v>
      </c>
      <c r="C1496" t="s">
        <v>224</v>
      </c>
      <c r="D1496" t="s">
        <v>190</v>
      </c>
      <c r="E1496">
        <v>42489</v>
      </c>
      <c r="F1496">
        <v>190.63839999999999</v>
      </c>
      <c r="G1496">
        <v>44833</v>
      </c>
      <c r="H1496">
        <v>44805</v>
      </c>
      <c r="I1496">
        <v>8100034.9775999999</v>
      </c>
      <c r="J1496" t="s">
        <v>204</v>
      </c>
      <c r="K1496">
        <v>1620.0069955200001</v>
      </c>
    </row>
    <row r="1497" spans="1:11" x14ac:dyDescent="0.2">
      <c r="A1497" t="s">
        <v>247</v>
      </c>
      <c r="B1497" t="s">
        <v>185</v>
      </c>
      <c r="C1497" t="s">
        <v>201</v>
      </c>
      <c r="D1497" t="s">
        <v>192</v>
      </c>
      <c r="E1497">
        <v>18572</v>
      </c>
      <c r="F1497">
        <v>43.075600000000001</v>
      </c>
      <c r="G1497">
        <v>44833</v>
      </c>
      <c r="H1497">
        <v>44805</v>
      </c>
      <c r="I1497">
        <v>800000.04320000007</v>
      </c>
      <c r="J1497" t="s">
        <v>188</v>
      </c>
      <c r="K1497">
        <v>160.00000864000003</v>
      </c>
    </row>
    <row r="1498" spans="1:11" x14ac:dyDescent="0.2">
      <c r="A1498" t="s">
        <v>247</v>
      </c>
      <c r="B1498" t="s">
        <v>198</v>
      </c>
      <c r="C1498" t="s">
        <v>229</v>
      </c>
      <c r="D1498" t="s">
        <v>190</v>
      </c>
      <c r="E1498">
        <v>88667</v>
      </c>
      <c r="F1498">
        <v>96.9923</v>
      </c>
      <c r="G1498">
        <v>44833</v>
      </c>
      <c r="H1498">
        <v>44805</v>
      </c>
      <c r="I1498">
        <v>8600016.2641000003</v>
      </c>
      <c r="J1498" t="s">
        <v>188</v>
      </c>
      <c r="K1498">
        <v>1720.0032528200002</v>
      </c>
    </row>
    <row r="1499" spans="1:11" x14ac:dyDescent="0.2">
      <c r="A1499" t="s">
        <v>247</v>
      </c>
      <c r="B1499" t="s">
        <v>198</v>
      </c>
      <c r="C1499" t="s">
        <v>114</v>
      </c>
      <c r="D1499" t="s">
        <v>190</v>
      </c>
      <c r="E1499">
        <v>260468</v>
      </c>
      <c r="F1499">
        <v>12.669499999999999</v>
      </c>
      <c r="G1499">
        <v>44833</v>
      </c>
      <c r="H1499">
        <v>44805</v>
      </c>
      <c r="I1499">
        <v>3299999.3259999999</v>
      </c>
      <c r="J1499" t="s">
        <v>215</v>
      </c>
      <c r="K1499">
        <v>1319.9997304000001</v>
      </c>
    </row>
    <row r="1500" spans="1:11" x14ac:dyDescent="0.2">
      <c r="A1500" t="s">
        <v>247</v>
      </c>
      <c r="B1500" t="s">
        <v>185</v>
      </c>
      <c r="C1500" t="s">
        <v>112</v>
      </c>
      <c r="D1500" t="s">
        <v>190</v>
      </c>
      <c r="E1500">
        <v>99459</v>
      </c>
      <c r="F1500">
        <v>39.2121</v>
      </c>
      <c r="G1500">
        <v>44833</v>
      </c>
      <c r="H1500">
        <v>44805</v>
      </c>
      <c r="I1500">
        <v>3899996.2538999999</v>
      </c>
      <c r="J1500" t="s">
        <v>188</v>
      </c>
      <c r="K1500">
        <v>779.99925078000001</v>
      </c>
    </row>
    <row r="1501" spans="1:11" x14ac:dyDescent="0.2">
      <c r="A1501" t="s">
        <v>247</v>
      </c>
      <c r="B1501" t="s">
        <v>198</v>
      </c>
      <c r="C1501" t="s">
        <v>243</v>
      </c>
      <c r="D1501" t="s">
        <v>190</v>
      </c>
      <c r="E1501">
        <v>316371</v>
      </c>
      <c r="F1501">
        <v>6.0056000000000003</v>
      </c>
      <c r="G1501">
        <v>44833</v>
      </c>
      <c r="H1501">
        <v>44805</v>
      </c>
      <c r="I1501">
        <v>1899997.6776000001</v>
      </c>
      <c r="J1501" t="s">
        <v>215</v>
      </c>
      <c r="K1501">
        <v>759.9990710400001</v>
      </c>
    </row>
    <row r="1502" spans="1:11" x14ac:dyDescent="0.2">
      <c r="A1502" t="s">
        <v>247</v>
      </c>
      <c r="B1502" t="s">
        <v>185</v>
      </c>
      <c r="C1502" t="s">
        <v>224</v>
      </c>
      <c r="D1502" t="s">
        <v>190</v>
      </c>
      <c r="E1502">
        <v>17041</v>
      </c>
      <c r="F1502">
        <v>187.7817</v>
      </c>
      <c r="G1502">
        <v>44834</v>
      </c>
      <c r="H1502">
        <v>44805</v>
      </c>
      <c r="I1502">
        <v>3199987.9497000002</v>
      </c>
      <c r="J1502" t="s">
        <v>204</v>
      </c>
      <c r="K1502">
        <v>639.99758994000013</v>
      </c>
    </row>
    <row r="1503" spans="1:11" x14ac:dyDescent="0.2">
      <c r="A1503" t="s">
        <v>247</v>
      </c>
      <c r="B1503" t="s">
        <v>185</v>
      </c>
      <c r="C1503" t="s">
        <v>231</v>
      </c>
      <c r="D1503" t="s">
        <v>192</v>
      </c>
      <c r="E1503">
        <v>191018</v>
      </c>
      <c r="F1503">
        <v>23.034500000000001</v>
      </c>
      <c r="G1503">
        <v>44836</v>
      </c>
      <c r="H1503">
        <v>44835</v>
      </c>
      <c r="I1503">
        <v>4400004.1210000003</v>
      </c>
      <c r="J1503" t="s">
        <v>188</v>
      </c>
      <c r="K1503">
        <v>880.00082420000012</v>
      </c>
    </row>
    <row r="1504" spans="1:11" x14ac:dyDescent="0.2">
      <c r="A1504" t="s">
        <v>247</v>
      </c>
      <c r="B1504" t="s">
        <v>198</v>
      </c>
      <c r="C1504" t="s">
        <v>217</v>
      </c>
      <c r="D1504" t="s">
        <v>190</v>
      </c>
      <c r="E1504">
        <v>854109</v>
      </c>
      <c r="F1504">
        <v>9.2493999999999996</v>
      </c>
      <c r="G1504">
        <v>44837</v>
      </c>
      <c r="H1504">
        <v>44835</v>
      </c>
      <c r="I1504">
        <v>7899995.7845999999</v>
      </c>
      <c r="J1504" t="s">
        <v>215</v>
      </c>
      <c r="K1504">
        <v>3159.9983138400003</v>
      </c>
    </row>
    <row r="1505" spans="1:11" x14ac:dyDescent="0.2">
      <c r="A1505" t="s">
        <v>247</v>
      </c>
      <c r="B1505" t="s">
        <v>185</v>
      </c>
      <c r="C1505" t="s">
        <v>210</v>
      </c>
      <c r="D1505" t="s">
        <v>187</v>
      </c>
      <c r="E1505">
        <v>175170</v>
      </c>
      <c r="F1505">
        <v>28.543700000000001</v>
      </c>
      <c r="G1505">
        <v>44840</v>
      </c>
      <c r="H1505">
        <v>44835</v>
      </c>
      <c r="I1505">
        <v>4999999.9290000005</v>
      </c>
      <c r="J1505" t="s">
        <v>204</v>
      </c>
      <c r="K1505">
        <v>999.9999858000001</v>
      </c>
    </row>
    <row r="1506" spans="1:11" x14ac:dyDescent="0.2">
      <c r="A1506" t="s">
        <v>247</v>
      </c>
      <c r="B1506" t="s">
        <v>198</v>
      </c>
      <c r="C1506" t="s">
        <v>240</v>
      </c>
      <c r="D1506" t="s">
        <v>190</v>
      </c>
      <c r="E1506">
        <v>179142</v>
      </c>
      <c r="F1506">
        <v>6.6985999999999999</v>
      </c>
      <c r="G1506">
        <v>44840</v>
      </c>
      <c r="H1506">
        <v>44835</v>
      </c>
      <c r="I1506">
        <v>1200000.6011999999</v>
      </c>
      <c r="J1506" t="s">
        <v>241</v>
      </c>
      <c r="K1506">
        <v>480.00024048</v>
      </c>
    </row>
    <row r="1507" spans="1:11" x14ac:dyDescent="0.2">
      <c r="A1507" t="s">
        <v>247</v>
      </c>
      <c r="B1507" t="s">
        <v>185</v>
      </c>
      <c r="C1507" t="s">
        <v>213</v>
      </c>
      <c r="D1507" t="s">
        <v>190</v>
      </c>
      <c r="E1507">
        <v>41814</v>
      </c>
      <c r="F1507">
        <v>76.5291</v>
      </c>
      <c r="G1507">
        <v>44840</v>
      </c>
      <c r="H1507">
        <v>44835</v>
      </c>
      <c r="I1507">
        <v>3199987.7873999998</v>
      </c>
      <c r="J1507" t="s">
        <v>188</v>
      </c>
      <c r="K1507">
        <v>639.99755747999995</v>
      </c>
    </row>
    <row r="1508" spans="1:11" x14ac:dyDescent="0.2">
      <c r="A1508" t="s">
        <v>247</v>
      </c>
      <c r="B1508" t="s">
        <v>185</v>
      </c>
      <c r="C1508" t="s">
        <v>197</v>
      </c>
      <c r="D1508" t="s">
        <v>190</v>
      </c>
      <c r="E1508">
        <v>44399</v>
      </c>
      <c r="F1508">
        <v>159.9136</v>
      </c>
      <c r="G1508">
        <v>44840</v>
      </c>
      <c r="H1508">
        <v>44835</v>
      </c>
      <c r="I1508">
        <v>7100003.9264000002</v>
      </c>
      <c r="J1508" t="s">
        <v>188</v>
      </c>
      <c r="K1508">
        <v>1420.0007852800002</v>
      </c>
    </row>
    <row r="1509" spans="1:11" x14ac:dyDescent="0.2">
      <c r="A1509" t="s">
        <v>247</v>
      </c>
      <c r="B1509" t="s">
        <v>198</v>
      </c>
      <c r="C1509" t="s">
        <v>239</v>
      </c>
      <c r="D1509" t="s">
        <v>200</v>
      </c>
      <c r="E1509">
        <v>87473</v>
      </c>
      <c r="F1509">
        <v>16.004999999999999</v>
      </c>
      <c r="G1509">
        <v>44842</v>
      </c>
      <c r="H1509">
        <v>44835</v>
      </c>
      <c r="I1509">
        <v>1400005.365</v>
      </c>
      <c r="J1509" t="s">
        <v>188</v>
      </c>
      <c r="K1509">
        <v>280.00107300000002</v>
      </c>
    </row>
    <row r="1510" spans="1:11" x14ac:dyDescent="0.2">
      <c r="A1510" t="s">
        <v>247</v>
      </c>
      <c r="B1510" t="s">
        <v>198</v>
      </c>
      <c r="C1510" t="s">
        <v>230</v>
      </c>
      <c r="D1510" t="s">
        <v>190</v>
      </c>
      <c r="E1510">
        <v>53085</v>
      </c>
      <c r="F1510">
        <v>122.4461</v>
      </c>
      <c r="G1510">
        <v>44842</v>
      </c>
      <c r="H1510">
        <v>44835</v>
      </c>
      <c r="I1510">
        <v>6500051.2185000004</v>
      </c>
      <c r="J1510" t="s">
        <v>188</v>
      </c>
      <c r="K1510">
        <v>1300.0102437</v>
      </c>
    </row>
    <row r="1511" spans="1:11" x14ac:dyDescent="0.2">
      <c r="A1511" t="s">
        <v>247</v>
      </c>
      <c r="B1511" t="s">
        <v>198</v>
      </c>
      <c r="C1511" t="s">
        <v>201</v>
      </c>
      <c r="D1511" t="s">
        <v>190</v>
      </c>
      <c r="E1511">
        <v>82117</v>
      </c>
      <c r="F1511">
        <v>43.8401</v>
      </c>
      <c r="G1511">
        <v>44843</v>
      </c>
      <c r="H1511">
        <v>44835</v>
      </c>
      <c r="I1511">
        <v>3600017.4917000001</v>
      </c>
      <c r="J1511" t="s">
        <v>188</v>
      </c>
      <c r="K1511">
        <v>720.00349834000008</v>
      </c>
    </row>
    <row r="1512" spans="1:11" x14ac:dyDescent="0.2">
      <c r="A1512" t="s">
        <v>247</v>
      </c>
      <c r="B1512" t="s">
        <v>185</v>
      </c>
      <c r="C1512" t="s">
        <v>214</v>
      </c>
      <c r="D1512" t="s">
        <v>190</v>
      </c>
      <c r="E1512">
        <v>136383</v>
      </c>
      <c r="F1512">
        <v>29.3292</v>
      </c>
      <c r="G1512">
        <v>44843</v>
      </c>
      <c r="H1512">
        <v>44835</v>
      </c>
      <c r="I1512">
        <v>4000004.2836000002</v>
      </c>
      <c r="J1512" t="s">
        <v>215</v>
      </c>
      <c r="K1512">
        <v>1600.0017134400002</v>
      </c>
    </row>
    <row r="1513" spans="1:11" x14ac:dyDescent="0.2">
      <c r="A1513" t="s">
        <v>247</v>
      </c>
      <c r="B1513" t="s">
        <v>198</v>
      </c>
      <c r="C1513" t="s">
        <v>194</v>
      </c>
      <c r="D1513" t="s">
        <v>190</v>
      </c>
      <c r="E1513">
        <v>69563</v>
      </c>
      <c r="F1513">
        <v>51.751300000000001</v>
      </c>
      <c r="G1513">
        <v>44844</v>
      </c>
      <c r="H1513">
        <v>44835</v>
      </c>
      <c r="I1513">
        <v>3599975.6819000002</v>
      </c>
      <c r="J1513" t="s">
        <v>188</v>
      </c>
      <c r="K1513">
        <v>719.99513638000008</v>
      </c>
    </row>
    <row r="1514" spans="1:11" x14ac:dyDescent="0.2">
      <c r="A1514" t="s">
        <v>247</v>
      </c>
      <c r="B1514" t="s">
        <v>198</v>
      </c>
      <c r="C1514" t="s">
        <v>211</v>
      </c>
      <c r="D1514" t="s">
        <v>200</v>
      </c>
      <c r="E1514">
        <v>545988</v>
      </c>
      <c r="F1514">
        <v>12.8208</v>
      </c>
      <c r="G1514">
        <v>44844</v>
      </c>
      <c r="H1514">
        <v>44835</v>
      </c>
      <c r="I1514">
        <v>7000002.9504000004</v>
      </c>
      <c r="J1514" t="s">
        <v>207</v>
      </c>
      <c r="K1514">
        <v>1400.0005900800002</v>
      </c>
    </row>
    <row r="1515" spans="1:11" x14ac:dyDescent="0.2">
      <c r="A1515" t="s">
        <v>247</v>
      </c>
      <c r="B1515" t="s">
        <v>185</v>
      </c>
      <c r="C1515" t="s">
        <v>234</v>
      </c>
      <c r="D1515" t="s">
        <v>190</v>
      </c>
      <c r="E1515">
        <v>63329</v>
      </c>
      <c r="F1515">
        <v>99.480599999999995</v>
      </c>
      <c r="G1515">
        <v>44844</v>
      </c>
      <c r="H1515">
        <v>44835</v>
      </c>
      <c r="I1515">
        <v>6300006.9173999997</v>
      </c>
      <c r="J1515" t="s">
        <v>204</v>
      </c>
      <c r="K1515">
        <v>1260.00138348</v>
      </c>
    </row>
    <row r="1516" spans="1:11" x14ac:dyDescent="0.2">
      <c r="A1516" t="s">
        <v>247</v>
      </c>
      <c r="B1516" t="s">
        <v>198</v>
      </c>
      <c r="C1516" t="s">
        <v>223</v>
      </c>
      <c r="D1516" t="s">
        <v>190</v>
      </c>
      <c r="E1516">
        <v>56607</v>
      </c>
      <c r="F1516">
        <v>90.095200000000006</v>
      </c>
      <c r="G1516">
        <v>44844</v>
      </c>
      <c r="H1516">
        <v>44835</v>
      </c>
      <c r="I1516">
        <v>5100018.9864000008</v>
      </c>
      <c r="J1516" t="s">
        <v>204</v>
      </c>
      <c r="K1516">
        <v>1020.0037972800002</v>
      </c>
    </row>
    <row r="1517" spans="1:11" x14ac:dyDescent="0.2">
      <c r="A1517" t="s">
        <v>247</v>
      </c>
      <c r="B1517" t="s">
        <v>185</v>
      </c>
      <c r="C1517" t="s">
        <v>219</v>
      </c>
      <c r="D1517" t="s">
        <v>187</v>
      </c>
      <c r="E1517">
        <v>68928</v>
      </c>
      <c r="F1517">
        <v>55.130200000000002</v>
      </c>
      <c r="G1517">
        <v>44848</v>
      </c>
      <c r="H1517">
        <v>44835</v>
      </c>
      <c r="I1517">
        <v>3800014.4256000002</v>
      </c>
      <c r="J1517" t="s">
        <v>188</v>
      </c>
      <c r="K1517">
        <v>760.00288512000009</v>
      </c>
    </row>
    <row r="1518" spans="1:11" x14ac:dyDescent="0.2">
      <c r="A1518" t="s">
        <v>247</v>
      </c>
      <c r="B1518" t="s">
        <v>198</v>
      </c>
      <c r="C1518" t="s">
        <v>221</v>
      </c>
      <c r="D1518" t="s">
        <v>190</v>
      </c>
      <c r="E1518">
        <v>191762</v>
      </c>
      <c r="F1518">
        <v>37.024999999999999</v>
      </c>
      <c r="G1518">
        <v>44849</v>
      </c>
      <c r="H1518">
        <v>44835</v>
      </c>
      <c r="I1518">
        <v>7099988.0499999998</v>
      </c>
      <c r="J1518" t="s">
        <v>207</v>
      </c>
      <c r="K1518">
        <v>1419.9976100000001</v>
      </c>
    </row>
    <row r="1519" spans="1:11" x14ac:dyDescent="0.2">
      <c r="A1519" t="s">
        <v>247</v>
      </c>
      <c r="B1519" t="s">
        <v>198</v>
      </c>
      <c r="C1519" t="s">
        <v>243</v>
      </c>
      <c r="D1519" t="s">
        <v>190</v>
      </c>
      <c r="E1519">
        <v>1692749</v>
      </c>
      <c r="F1519">
        <v>5.7893999999999997</v>
      </c>
      <c r="G1519">
        <v>44849</v>
      </c>
      <c r="H1519">
        <v>44835</v>
      </c>
      <c r="I1519">
        <v>9800001.0605999995</v>
      </c>
      <c r="J1519" t="s">
        <v>215</v>
      </c>
      <c r="K1519">
        <v>3920.00042424</v>
      </c>
    </row>
    <row r="1520" spans="1:11" x14ac:dyDescent="0.2">
      <c r="A1520" t="s">
        <v>247</v>
      </c>
      <c r="B1520" t="s">
        <v>185</v>
      </c>
      <c r="C1520" t="s">
        <v>219</v>
      </c>
      <c r="D1520" t="s">
        <v>187</v>
      </c>
      <c r="E1520">
        <v>97969</v>
      </c>
      <c r="F1520">
        <v>57.160899999999998</v>
      </c>
      <c r="G1520">
        <v>44850</v>
      </c>
      <c r="H1520">
        <v>44835</v>
      </c>
      <c r="I1520">
        <v>5599996.2121000001</v>
      </c>
      <c r="J1520" t="s">
        <v>188</v>
      </c>
      <c r="K1520">
        <v>1119.99924242</v>
      </c>
    </row>
    <row r="1521" spans="1:11" x14ac:dyDescent="0.2">
      <c r="A1521" t="s">
        <v>247</v>
      </c>
      <c r="B1521" t="s">
        <v>185</v>
      </c>
      <c r="C1521" t="s">
        <v>240</v>
      </c>
      <c r="D1521" t="s">
        <v>187</v>
      </c>
      <c r="E1521">
        <v>1461269</v>
      </c>
      <c r="F1521">
        <v>6.7065000000000001</v>
      </c>
      <c r="G1521">
        <v>44850</v>
      </c>
      <c r="H1521">
        <v>44835</v>
      </c>
      <c r="I1521">
        <v>9800000.5484999996</v>
      </c>
      <c r="J1521" t="s">
        <v>241</v>
      </c>
      <c r="K1521">
        <v>3920.0002193999999</v>
      </c>
    </row>
    <row r="1522" spans="1:11" x14ac:dyDescent="0.2">
      <c r="A1522" t="s">
        <v>247</v>
      </c>
      <c r="B1522" t="s">
        <v>198</v>
      </c>
      <c r="C1522" t="s">
        <v>227</v>
      </c>
      <c r="D1522" t="s">
        <v>190</v>
      </c>
      <c r="E1522">
        <v>20401</v>
      </c>
      <c r="F1522">
        <v>156.85560000000001</v>
      </c>
      <c r="G1522">
        <v>44850</v>
      </c>
      <c r="H1522">
        <v>44835</v>
      </c>
      <c r="I1522">
        <v>3200011.0956000001</v>
      </c>
      <c r="J1522" t="s">
        <v>204</v>
      </c>
      <c r="K1522">
        <v>640.00221912000006</v>
      </c>
    </row>
    <row r="1523" spans="1:11" x14ac:dyDescent="0.2">
      <c r="A1523" t="s">
        <v>247</v>
      </c>
      <c r="B1523" t="s">
        <v>198</v>
      </c>
      <c r="C1523" t="s">
        <v>224</v>
      </c>
      <c r="D1523" t="s">
        <v>187</v>
      </c>
      <c r="E1523">
        <v>45783</v>
      </c>
      <c r="F1523">
        <v>172.5521</v>
      </c>
      <c r="G1523">
        <v>44851</v>
      </c>
      <c r="H1523">
        <v>44835</v>
      </c>
      <c r="I1523">
        <v>7899952.7943000002</v>
      </c>
      <c r="J1523" t="s">
        <v>204</v>
      </c>
      <c r="K1523">
        <v>1579.9905588600002</v>
      </c>
    </row>
    <row r="1524" spans="1:11" x14ac:dyDescent="0.2">
      <c r="A1524" t="s">
        <v>247</v>
      </c>
      <c r="B1524" t="s">
        <v>198</v>
      </c>
      <c r="C1524" t="s">
        <v>186</v>
      </c>
      <c r="D1524" t="s">
        <v>190</v>
      </c>
      <c r="E1524">
        <v>300035</v>
      </c>
      <c r="F1524">
        <v>24.330500000000001</v>
      </c>
      <c r="G1524">
        <v>44854</v>
      </c>
      <c r="H1524">
        <v>44835</v>
      </c>
      <c r="I1524">
        <v>7300001.5674999999</v>
      </c>
      <c r="J1524" t="s">
        <v>188</v>
      </c>
      <c r="K1524">
        <v>1460.0003134999999</v>
      </c>
    </row>
    <row r="1525" spans="1:11" x14ac:dyDescent="0.2">
      <c r="A1525" t="s">
        <v>247</v>
      </c>
      <c r="B1525" t="s">
        <v>185</v>
      </c>
      <c r="C1525" t="s">
        <v>213</v>
      </c>
      <c r="D1525" t="s">
        <v>192</v>
      </c>
      <c r="E1525">
        <v>111178</v>
      </c>
      <c r="F1525">
        <v>66.559899999999999</v>
      </c>
      <c r="G1525">
        <v>44855</v>
      </c>
      <c r="H1525">
        <v>44835</v>
      </c>
      <c r="I1525">
        <v>7399996.5621999996</v>
      </c>
      <c r="J1525" t="s">
        <v>188</v>
      </c>
      <c r="K1525">
        <v>1479.99931244</v>
      </c>
    </row>
    <row r="1526" spans="1:11" x14ac:dyDescent="0.2">
      <c r="A1526" t="s">
        <v>247</v>
      </c>
      <c r="B1526" t="s">
        <v>185</v>
      </c>
      <c r="C1526" t="s">
        <v>208</v>
      </c>
      <c r="D1526" t="s">
        <v>192</v>
      </c>
      <c r="E1526">
        <v>117071</v>
      </c>
      <c r="F1526">
        <v>60.647100000000002</v>
      </c>
      <c r="G1526">
        <v>44855</v>
      </c>
      <c r="H1526">
        <v>44835</v>
      </c>
      <c r="I1526">
        <v>7100016.6441000002</v>
      </c>
      <c r="J1526" t="s">
        <v>188</v>
      </c>
      <c r="K1526">
        <v>1420.0033288200002</v>
      </c>
    </row>
    <row r="1527" spans="1:11" x14ac:dyDescent="0.2">
      <c r="A1527" t="s">
        <v>247</v>
      </c>
      <c r="B1527" t="s">
        <v>185</v>
      </c>
      <c r="C1527" t="s">
        <v>228</v>
      </c>
      <c r="D1527" t="s">
        <v>200</v>
      </c>
      <c r="E1527">
        <v>50325</v>
      </c>
      <c r="F1527">
        <v>31.793299999999999</v>
      </c>
      <c r="G1527">
        <v>44855</v>
      </c>
      <c r="H1527">
        <v>44835</v>
      </c>
      <c r="I1527">
        <v>1599997.8225</v>
      </c>
      <c r="J1527" t="s">
        <v>204</v>
      </c>
      <c r="K1527">
        <v>319.99956450000002</v>
      </c>
    </row>
    <row r="1528" spans="1:11" x14ac:dyDescent="0.2">
      <c r="A1528" t="s">
        <v>247</v>
      </c>
      <c r="B1528" t="s">
        <v>185</v>
      </c>
      <c r="C1528" t="s">
        <v>222</v>
      </c>
      <c r="D1528" t="s">
        <v>187</v>
      </c>
      <c r="E1528">
        <v>505104</v>
      </c>
      <c r="F1528">
        <v>18.016100000000002</v>
      </c>
      <c r="G1528">
        <v>44855</v>
      </c>
      <c r="H1528">
        <v>44835</v>
      </c>
      <c r="I1528">
        <v>9100004.1743999999</v>
      </c>
      <c r="J1528" t="s">
        <v>193</v>
      </c>
      <c r="K1528">
        <v>2730.0012523199998</v>
      </c>
    </row>
    <row r="1529" spans="1:11" x14ac:dyDescent="0.2">
      <c r="A1529" t="s">
        <v>247</v>
      </c>
      <c r="B1529" t="s">
        <v>185</v>
      </c>
      <c r="C1529" t="s">
        <v>191</v>
      </c>
      <c r="D1529" t="s">
        <v>192</v>
      </c>
      <c r="E1529">
        <v>922972</v>
      </c>
      <c r="F1529">
        <v>6.1757</v>
      </c>
      <c r="G1529">
        <v>44855</v>
      </c>
      <c r="H1529">
        <v>44835</v>
      </c>
      <c r="I1529">
        <v>5699998.1804</v>
      </c>
      <c r="J1529" t="s">
        <v>193</v>
      </c>
      <c r="K1529">
        <v>1709.9994541200001</v>
      </c>
    </row>
    <row r="1530" spans="1:11" x14ac:dyDescent="0.2">
      <c r="A1530" t="s">
        <v>247</v>
      </c>
      <c r="B1530" t="s">
        <v>198</v>
      </c>
      <c r="C1530" t="s">
        <v>244</v>
      </c>
      <c r="D1530" t="s">
        <v>190</v>
      </c>
      <c r="E1530">
        <v>243651</v>
      </c>
      <c r="F1530">
        <v>28.729600000000001</v>
      </c>
      <c r="G1530">
        <v>44856</v>
      </c>
      <c r="H1530">
        <v>44835</v>
      </c>
      <c r="I1530">
        <v>6999995.7696000002</v>
      </c>
      <c r="J1530" t="s">
        <v>207</v>
      </c>
      <c r="K1530">
        <v>1399.99915392</v>
      </c>
    </row>
    <row r="1531" spans="1:11" x14ac:dyDescent="0.2">
      <c r="A1531" t="s">
        <v>247</v>
      </c>
      <c r="B1531" t="s">
        <v>198</v>
      </c>
      <c r="C1531" t="s">
        <v>214</v>
      </c>
      <c r="D1531" t="s">
        <v>200</v>
      </c>
      <c r="E1531">
        <v>269176</v>
      </c>
      <c r="F1531">
        <v>29.348800000000001</v>
      </c>
      <c r="G1531">
        <v>44856</v>
      </c>
      <c r="H1531">
        <v>44835</v>
      </c>
      <c r="I1531">
        <v>7899992.5888</v>
      </c>
      <c r="J1531" t="s">
        <v>215</v>
      </c>
      <c r="K1531">
        <v>3159.9970355200003</v>
      </c>
    </row>
    <row r="1532" spans="1:11" x14ac:dyDescent="0.2">
      <c r="A1532" t="s">
        <v>247</v>
      </c>
      <c r="B1532" t="s">
        <v>198</v>
      </c>
      <c r="C1532" t="s">
        <v>197</v>
      </c>
      <c r="D1532" t="s">
        <v>190</v>
      </c>
      <c r="E1532">
        <v>47210</v>
      </c>
      <c r="F1532">
        <v>160.9845</v>
      </c>
      <c r="G1532">
        <v>44856</v>
      </c>
      <c r="H1532">
        <v>44835</v>
      </c>
      <c r="I1532">
        <v>7600078.2450000001</v>
      </c>
      <c r="J1532" t="s">
        <v>188</v>
      </c>
      <c r="K1532">
        <v>1520.0156490000002</v>
      </c>
    </row>
    <row r="1533" spans="1:11" x14ac:dyDescent="0.2">
      <c r="A1533" t="s">
        <v>247</v>
      </c>
      <c r="B1533" t="s">
        <v>185</v>
      </c>
      <c r="C1533" t="s">
        <v>219</v>
      </c>
      <c r="D1533" t="s">
        <v>190</v>
      </c>
      <c r="E1533">
        <v>97903</v>
      </c>
      <c r="F1533">
        <v>52.092199999999998</v>
      </c>
      <c r="G1533">
        <v>44857</v>
      </c>
      <c r="H1533">
        <v>44835</v>
      </c>
      <c r="I1533">
        <v>5099982.6565999994</v>
      </c>
      <c r="J1533" t="s">
        <v>188</v>
      </c>
      <c r="K1533">
        <v>1019.9965313199999</v>
      </c>
    </row>
    <row r="1534" spans="1:11" x14ac:dyDescent="0.2">
      <c r="A1534" t="s">
        <v>247</v>
      </c>
      <c r="B1534" t="s">
        <v>198</v>
      </c>
      <c r="C1534" t="s">
        <v>240</v>
      </c>
      <c r="D1534" t="s">
        <v>200</v>
      </c>
      <c r="E1534">
        <v>497657</v>
      </c>
      <c r="F1534">
        <v>7.2339000000000002</v>
      </c>
      <c r="G1534">
        <v>44858</v>
      </c>
      <c r="H1534">
        <v>44835</v>
      </c>
      <c r="I1534">
        <v>3600000.9723</v>
      </c>
      <c r="J1534" t="s">
        <v>241</v>
      </c>
      <c r="K1534">
        <v>1440.00038892</v>
      </c>
    </row>
    <row r="1535" spans="1:11" x14ac:dyDescent="0.2">
      <c r="A1535" t="s">
        <v>247</v>
      </c>
      <c r="B1535" t="s">
        <v>198</v>
      </c>
      <c r="C1535" t="s">
        <v>194</v>
      </c>
      <c r="D1535" t="s">
        <v>192</v>
      </c>
      <c r="E1535">
        <v>113599</v>
      </c>
      <c r="F1535">
        <v>51.056699999999999</v>
      </c>
      <c r="G1535">
        <v>44858</v>
      </c>
      <c r="H1535">
        <v>44835</v>
      </c>
      <c r="I1535">
        <v>5799990.0632999996</v>
      </c>
      <c r="J1535" t="s">
        <v>188</v>
      </c>
      <c r="K1535">
        <v>1159.9980126599999</v>
      </c>
    </row>
    <row r="1536" spans="1:11" x14ac:dyDescent="0.2">
      <c r="A1536" t="s">
        <v>247</v>
      </c>
      <c r="B1536" t="s">
        <v>198</v>
      </c>
      <c r="C1536" t="s">
        <v>225</v>
      </c>
      <c r="D1536" t="s">
        <v>200</v>
      </c>
      <c r="E1536">
        <v>20419</v>
      </c>
      <c r="F1536">
        <v>93.049700000000001</v>
      </c>
      <c r="G1536">
        <v>44861</v>
      </c>
      <c r="H1536">
        <v>44835</v>
      </c>
      <c r="I1536">
        <v>1899981.8243</v>
      </c>
      <c r="J1536" t="s">
        <v>188</v>
      </c>
      <c r="K1536">
        <v>379.99636486000003</v>
      </c>
    </row>
    <row r="1537" spans="1:11" x14ac:dyDescent="0.2">
      <c r="A1537" t="s">
        <v>247</v>
      </c>
      <c r="B1537" t="s">
        <v>198</v>
      </c>
      <c r="C1537" t="s">
        <v>219</v>
      </c>
      <c r="D1537" t="s">
        <v>192</v>
      </c>
      <c r="E1537">
        <v>138200</v>
      </c>
      <c r="F1537">
        <v>56.439799999999998</v>
      </c>
      <c r="G1537">
        <v>44861</v>
      </c>
      <c r="H1537">
        <v>44835</v>
      </c>
      <c r="I1537">
        <v>7799980.3599999994</v>
      </c>
      <c r="J1537" t="s">
        <v>188</v>
      </c>
      <c r="K1537">
        <v>1559.9960719999999</v>
      </c>
    </row>
    <row r="1538" spans="1:11" x14ac:dyDescent="0.2">
      <c r="A1538" t="s">
        <v>247</v>
      </c>
      <c r="B1538" t="s">
        <v>185</v>
      </c>
      <c r="C1538" t="s">
        <v>224</v>
      </c>
      <c r="D1538" t="s">
        <v>200</v>
      </c>
      <c r="E1538">
        <v>22034</v>
      </c>
      <c r="F1538">
        <v>199.6908</v>
      </c>
      <c r="G1538">
        <v>44861</v>
      </c>
      <c r="H1538">
        <v>44835</v>
      </c>
      <c r="I1538">
        <v>4399987.0872</v>
      </c>
      <c r="J1538" t="s">
        <v>204</v>
      </c>
      <c r="K1538">
        <v>879.99741744000005</v>
      </c>
    </row>
    <row r="1539" spans="1:11" x14ac:dyDescent="0.2">
      <c r="A1539" t="s">
        <v>247</v>
      </c>
      <c r="B1539" t="s">
        <v>198</v>
      </c>
      <c r="C1539" t="s">
        <v>214</v>
      </c>
      <c r="D1539" t="s">
        <v>192</v>
      </c>
      <c r="E1539">
        <v>176268</v>
      </c>
      <c r="F1539">
        <v>29.500499999999999</v>
      </c>
      <c r="G1539">
        <v>44861</v>
      </c>
      <c r="H1539">
        <v>44835</v>
      </c>
      <c r="I1539">
        <v>5199994.1339999996</v>
      </c>
      <c r="J1539" t="s">
        <v>215</v>
      </c>
      <c r="K1539">
        <v>2079.9976535999999</v>
      </c>
    </row>
    <row r="1540" spans="1:11" x14ac:dyDescent="0.2">
      <c r="A1540" t="s">
        <v>247</v>
      </c>
      <c r="B1540" t="s">
        <v>198</v>
      </c>
      <c r="C1540" t="s">
        <v>223</v>
      </c>
      <c r="D1540" t="s">
        <v>192</v>
      </c>
      <c r="E1540">
        <v>45146</v>
      </c>
      <c r="F1540">
        <v>86.386600000000001</v>
      </c>
      <c r="G1540">
        <v>44861</v>
      </c>
      <c r="H1540">
        <v>44835</v>
      </c>
      <c r="I1540">
        <v>3900009.4435999999</v>
      </c>
      <c r="J1540" t="s">
        <v>204</v>
      </c>
      <c r="K1540">
        <v>780.00188872000001</v>
      </c>
    </row>
    <row r="1541" spans="1:11" x14ac:dyDescent="0.2">
      <c r="A1541" t="s">
        <v>247</v>
      </c>
      <c r="B1541" t="s">
        <v>185</v>
      </c>
      <c r="C1541" t="s">
        <v>114</v>
      </c>
      <c r="D1541" t="s">
        <v>200</v>
      </c>
      <c r="E1541">
        <v>204898</v>
      </c>
      <c r="F1541">
        <v>14.1534</v>
      </c>
      <c r="G1541">
        <v>44862</v>
      </c>
      <c r="H1541">
        <v>44835</v>
      </c>
      <c r="I1541">
        <v>2900003.3531999998</v>
      </c>
      <c r="J1541" t="s">
        <v>215</v>
      </c>
      <c r="K1541">
        <v>1160.0013412799999</v>
      </c>
    </row>
    <row r="1542" spans="1:11" x14ac:dyDescent="0.2">
      <c r="A1542" t="s">
        <v>247</v>
      </c>
      <c r="B1542" t="s">
        <v>198</v>
      </c>
      <c r="C1542" t="s">
        <v>210</v>
      </c>
      <c r="D1542" t="s">
        <v>190</v>
      </c>
      <c r="E1542">
        <v>164457</v>
      </c>
      <c r="F1542">
        <v>27.3628</v>
      </c>
      <c r="G1542">
        <v>44862</v>
      </c>
      <c r="H1542">
        <v>44835</v>
      </c>
      <c r="I1542">
        <v>4500003.9995999997</v>
      </c>
      <c r="J1542" t="s">
        <v>204</v>
      </c>
      <c r="K1542">
        <v>900.00079991999996</v>
      </c>
    </row>
    <row r="1543" spans="1:11" x14ac:dyDescent="0.2">
      <c r="A1543" t="s">
        <v>247</v>
      </c>
      <c r="B1543" t="s">
        <v>185</v>
      </c>
      <c r="C1543" t="s">
        <v>224</v>
      </c>
      <c r="D1543" t="s">
        <v>200</v>
      </c>
      <c r="E1543">
        <v>27640</v>
      </c>
      <c r="F1543">
        <v>198.98589999999999</v>
      </c>
      <c r="G1543">
        <v>44862</v>
      </c>
      <c r="H1543">
        <v>44835</v>
      </c>
      <c r="I1543">
        <v>5499970.2759999996</v>
      </c>
      <c r="J1543" t="s">
        <v>204</v>
      </c>
      <c r="K1543">
        <v>1099.9940552</v>
      </c>
    </row>
    <row r="1544" spans="1:11" x14ac:dyDescent="0.2">
      <c r="A1544" t="s">
        <v>247</v>
      </c>
      <c r="B1544" t="s">
        <v>185</v>
      </c>
      <c r="C1544" t="s">
        <v>199</v>
      </c>
      <c r="D1544" t="s">
        <v>192</v>
      </c>
      <c r="E1544">
        <v>2998346</v>
      </c>
      <c r="F1544">
        <v>2.9016000000000002</v>
      </c>
      <c r="G1544">
        <v>44863</v>
      </c>
      <c r="H1544">
        <v>44835</v>
      </c>
      <c r="I1544">
        <v>8700000.7536000013</v>
      </c>
      <c r="J1544" t="s">
        <v>193</v>
      </c>
      <c r="K1544">
        <v>2610.0002260800006</v>
      </c>
    </row>
    <row r="1545" spans="1:11" x14ac:dyDescent="0.2">
      <c r="A1545" t="s">
        <v>247</v>
      </c>
      <c r="B1545" t="s">
        <v>198</v>
      </c>
      <c r="C1545" t="s">
        <v>210</v>
      </c>
      <c r="D1545" t="s">
        <v>200</v>
      </c>
      <c r="E1545">
        <v>260389</v>
      </c>
      <c r="F1545">
        <v>30.723299999999998</v>
      </c>
      <c r="G1545">
        <v>44863</v>
      </c>
      <c r="H1545">
        <v>44835</v>
      </c>
      <c r="I1545">
        <v>8000009.3636999996</v>
      </c>
      <c r="J1545" t="s">
        <v>204</v>
      </c>
      <c r="K1545">
        <v>1600.00187274</v>
      </c>
    </row>
    <row r="1546" spans="1:11" x14ac:dyDescent="0.2">
      <c r="A1546" t="s">
        <v>247</v>
      </c>
      <c r="B1546" t="s">
        <v>198</v>
      </c>
      <c r="C1546" t="s">
        <v>229</v>
      </c>
      <c r="D1546" t="s">
        <v>200</v>
      </c>
      <c r="E1546">
        <v>56434</v>
      </c>
      <c r="F1546">
        <v>106.3197</v>
      </c>
      <c r="G1546">
        <v>44863</v>
      </c>
      <c r="H1546">
        <v>44835</v>
      </c>
      <c r="I1546">
        <v>6000045.9497999996</v>
      </c>
      <c r="J1546" t="s">
        <v>188</v>
      </c>
      <c r="K1546">
        <v>1200.00918996</v>
      </c>
    </row>
    <row r="1547" spans="1:11" x14ac:dyDescent="0.2">
      <c r="A1547" t="s">
        <v>247</v>
      </c>
      <c r="B1547" t="s">
        <v>185</v>
      </c>
      <c r="C1547" t="s">
        <v>227</v>
      </c>
      <c r="D1547" t="s">
        <v>192</v>
      </c>
      <c r="E1547">
        <v>55818</v>
      </c>
      <c r="F1547">
        <v>161.2389</v>
      </c>
      <c r="G1547">
        <v>44864</v>
      </c>
      <c r="H1547">
        <v>44835</v>
      </c>
      <c r="I1547">
        <v>9000032.9201999996</v>
      </c>
      <c r="J1547" t="s">
        <v>204</v>
      </c>
      <c r="K1547">
        <v>1800.00658404</v>
      </c>
    </row>
    <row r="1548" spans="1:11" x14ac:dyDescent="0.2">
      <c r="A1548" t="s">
        <v>247</v>
      </c>
      <c r="B1548" t="s">
        <v>198</v>
      </c>
      <c r="C1548" t="s">
        <v>225</v>
      </c>
      <c r="D1548" t="s">
        <v>192</v>
      </c>
      <c r="E1548">
        <v>95206</v>
      </c>
      <c r="F1548">
        <v>80.876900000000006</v>
      </c>
      <c r="G1548">
        <v>44864</v>
      </c>
      <c r="H1548">
        <v>44835</v>
      </c>
      <c r="I1548">
        <v>7699966.141400001</v>
      </c>
      <c r="J1548" t="s">
        <v>188</v>
      </c>
      <c r="K1548">
        <v>1539.9932282800003</v>
      </c>
    </row>
    <row r="1549" spans="1:11" x14ac:dyDescent="0.2">
      <c r="A1549" t="s">
        <v>247</v>
      </c>
      <c r="B1549" t="s">
        <v>198</v>
      </c>
      <c r="C1549" t="s">
        <v>199</v>
      </c>
      <c r="D1549" t="s">
        <v>190</v>
      </c>
      <c r="E1549">
        <v>1852219</v>
      </c>
      <c r="F1549">
        <v>3.0234000000000001</v>
      </c>
      <c r="G1549">
        <v>44868</v>
      </c>
      <c r="H1549">
        <v>44866</v>
      </c>
      <c r="I1549">
        <v>5599998.9246000005</v>
      </c>
      <c r="J1549" t="s">
        <v>193</v>
      </c>
      <c r="K1549">
        <v>1679.9996773800001</v>
      </c>
    </row>
    <row r="1550" spans="1:11" x14ac:dyDescent="0.2">
      <c r="A1550" t="s">
        <v>247</v>
      </c>
      <c r="B1550" t="s">
        <v>185</v>
      </c>
      <c r="C1550" t="s">
        <v>223</v>
      </c>
      <c r="D1550" t="s">
        <v>190</v>
      </c>
      <c r="E1550">
        <v>104513</v>
      </c>
      <c r="F1550">
        <v>89.941100000000006</v>
      </c>
      <c r="G1550">
        <v>44868</v>
      </c>
      <c r="H1550">
        <v>44866</v>
      </c>
      <c r="I1550">
        <v>9400014.1842999998</v>
      </c>
      <c r="J1550" t="s">
        <v>204</v>
      </c>
      <c r="K1550">
        <v>1880.0028368600001</v>
      </c>
    </row>
    <row r="1551" spans="1:11" x14ac:dyDescent="0.2">
      <c r="A1551" t="s">
        <v>247</v>
      </c>
      <c r="B1551" t="s">
        <v>198</v>
      </c>
      <c r="C1551" t="s">
        <v>232</v>
      </c>
      <c r="D1551" t="s">
        <v>212</v>
      </c>
      <c r="E1551">
        <v>264503</v>
      </c>
      <c r="F1551">
        <v>24.952500000000001</v>
      </c>
      <c r="G1551">
        <v>44868</v>
      </c>
      <c r="H1551">
        <v>44866</v>
      </c>
      <c r="I1551">
        <v>6600011.1074999999</v>
      </c>
      <c r="J1551" t="s">
        <v>204</v>
      </c>
      <c r="K1551">
        <v>1320.0022215000001</v>
      </c>
    </row>
    <row r="1552" spans="1:11" x14ac:dyDescent="0.2">
      <c r="A1552" t="s">
        <v>247</v>
      </c>
      <c r="B1552" t="s">
        <v>185</v>
      </c>
      <c r="C1552" t="s">
        <v>221</v>
      </c>
      <c r="D1552" t="s">
        <v>187</v>
      </c>
      <c r="E1552">
        <v>92262</v>
      </c>
      <c r="F1552">
        <v>37.935299999999998</v>
      </c>
      <c r="G1552">
        <v>44868</v>
      </c>
      <c r="H1552">
        <v>44866</v>
      </c>
      <c r="I1552">
        <v>3499986.6486</v>
      </c>
      <c r="J1552" t="s">
        <v>207</v>
      </c>
      <c r="K1552">
        <v>699.99732972000004</v>
      </c>
    </row>
    <row r="1553" spans="1:11" x14ac:dyDescent="0.2">
      <c r="A1553" t="s">
        <v>247</v>
      </c>
      <c r="B1553" t="s">
        <v>198</v>
      </c>
      <c r="C1553" t="s">
        <v>238</v>
      </c>
      <c r="D1553" t="s">
        <v>190</v>
      </c>
      <c r="E1553">
        <v>6614</v>
      </c>
      <c r="F1553">
        <v>226.80789999999999</v>
      </c>
      <c r="G1553">
        <v>44870</v>
      </c>
      <c r="H1553">
        <v>44866</v>
      </c>
      <c r="I1553">
        <v>1500107.4505999999</v>
      </c>
      <c r="J1553" t="s">
        <v>204</v>
      </c>
      <c r="K1553">
        <v>300.02149012000001</v>
      </c>
    </row>
    <row r="1554" spans="1:11" x14ac:dyDescent="0.2">
      <c r="A1554" t="s">
        <v>247</v>
      </c>
      <c r="B1554" t="s">
        <v>198</v>
      </c>
      <c r="C1554" t="s">
        <v>228</v>
      </c>
      <c r="D1554" t="s">
        <v>187</v>
      </c>
      <c r="E1554">
        <v>206642</v>
      </c>
      <c r="F1554">
        <v>32.423200000000001</v>
      </c>
      <c r="G1554">
        <v>44871</v>
      </c>
      <c r="H1554">
        <v>44866</v>
      </c>
      <c r="I1554">
        <v>6699994.8944000006</v>
      </c>
      <c r="J1554" t="s">
        <v>204</v>
      </c>
      <c r="K1554">
        <v>1339.9989788800001</v>
      </c>
    </row>
    <row r="1555" spans="1:11" x14ac:dyDescent="0.2">
      <c r="A1555" t="s">
        <v>247</v>
      </c>
      <c r="B1555" t="s">
        <v>185</v>
      </c>
      <c r="C1555" t="s">
        <v>205</v>
      </c>
      <c r="D1555" t="s">
        <v>187</v>
      </c>
      <c r="E1555">
        <v>281623</v>
      </c>
      <c r="F1555">
        <v>18.464400000000001</v>
      </c>
      <c r="G1555">
        <v>44871</v>
      </c>
      <c r="H1555">
        <v>44866</v>
      </c>
      <c r="I1555">
        <v>5199999.7212000005</v>
      </c>
      <c r="J1555" t="s">
        <v>193</v>
      </c>
      <c r="K1555">
        <v>1559.9999163600003</v>
      </c>
    </row>
    <row r="1556" spans="1:11" x14ac:dyDescent="0.2">
      <c r="A1556" t="s">
        <v>247</v>
      </c>
      <c r="B1556" t="s">
        <v>185</v>
      </c>
      <c r="C1556" t="s">
        <v>227</v>
      </c>
      <c r="D1556" t="s">
        <v>187</v>
      </c>
      <c r="E1556">
        <v>64009</v>
      </c>
      <c r="F1556">
        <v>156.22730000000001</v>
      </c>
      <c r="G1556">
        <v>44871</v>
      </c>
      <c r="H1556">
        <v>44866</v>
      </c>
      <c r="I1556">
        <v>9999953.2457000017</v>
      </c>
      <c r="J1556" t="s">
        <v>204</v>
      </c>
      <c r="K1556">
        <v>1999.9906491400004</v>
      </c>
    </row>
    <row r="1557" spans="1:11" x14ac:dyDescent="0.2">
      <c r="A1557" t="s">
        <v>247</v>
      </c>
      <c r="B1557" t="s">
        <v>185</v>
      </c>
      <c r="C1557" t="s">
        <v>243</v>
      </c>
      <c r="D1557" t="s">
        <v>190</v>
      </c>
      <c r="E1557">
        <v>989741</v>
      </c>
      <c r="F1557">
        <v>6.3653000000000004</v>
      </c>
      <c r="G1557">
        <v>44872</v>
      </c>
      <c r="H1557">
        <v>44866</v>
      </c>
      <c r="I1557">
        <v>6299998.3873000005</v>
      </c>
      <c r="J1557" t="s">
        <v>215</v>
      </c>
      <c r="K1557">
        <v>2519.9993549200003</v>
      </c>
    </row>
    <row r="1558" spans="1:11" x14ac:dyDescent="0.2">
      <c r="A1558" t="s">
        <v>247</v>
      </c>
      <c r="B1558" t="s">
        <v>198</v>
      </c>
      <c r="C1558" t="s">
        <v>228</v>
      </c>
      <c r="D1558" t="s">
        <v>192</v>
      </c>
      <c r="E1558">
        <v>65830</v>
      </c>
      <c r="F1558">
        <v>30.3813</v>
      </c>
      <c r="G1558">
        <v>44872</v>
      </c>
      <c r="H1558">
        <v>44866</v>
      </c>
      <c r="I1558">
        <v>2000000.9790000001</v>
      </c>
      <c r="J1558" t="s">
        <v>204</v>
      </c>
      <c r="K1558">
        <v>400.00019580000003</v>
      </c>
    </row>
    <row r="1559" spans="1:11" x14ac:dyDescent="0.2">
      <c r="A1559" t="s">
        <v>247</v>
      </c>
      <c r="B1559" t="s">
        <v>198</v>
      </c>
      <c r="C1559" t="s">
        <v>246</v>
      </c>
      <c r="D1559" t="s">
        <v>190</v>
      </c>
      <c r="E1559">
        <v>58291</v>
      </c>
      <c r="F1559">
        <v>142.3895</v>
      </c>
      <c r="G1559">
        <v>44872</v>
      </c>
      <c r="H1559">
        <v>44866</v>
      </c>
      <c r="I1559">
        <v>8300026.3444999997</v>
      </c>
      <c r="J1559" t="s">
        <v>204</v>
      </c>
      <c r="K1559">
        <v>1660.0052688999999</v>
      </c>
    </row>
    <row r="1560" spans="1:11" x14ac:dyDescent="0.2">
      <c r="A1560" t="s">
        <v>247</v>
      </c>
      <c r="B1560" t="s">
        <v>198</v>
      </c>
      <c r="C1560" t="s">
        <v>195</v>
      </c>
      <c r="D1560" t="s">
        <v>192</v>
      </c>
      <c r="E1560">
        <v>85806</v>
      </c>
      <c r="F1560">
        <v>104.8883</v>
      </c>
      <c r="G1560">
        <v>44872</v>
      </c>
      <c r="H1560">
        <v>44866</v>
      </c>
      <c r="I1560">
        <v>9000045.469800001</v>
      </c>
      <c r="J1560" t="s">
        <v>196</v>
      </c>
      <c r="K1560">
        <v>3600.0181879200004</v>
      </c>
    </row>
    <row r="1561" spans="1:11" x14ac:dyDescent="0.2">
      <c r="A1561" t="s">
        <v>247</v>
      </c>
      <c r="B1561" t="s">
        <v>185</v>
      </c>
      <c r="C1561" t="s">
        <v>216</v>
      </c>
      <c r="D1561" t="s">
        <v>187</v>
      </c>
      <c r="E1561">
        <v>545006</v>
      </c>
      <c r="F1561">
        <v>16.330100000000002</v>
      </c>
      <c r="G1561">
        <v>44875</v>
      </c>
      <c r="H1561">
        <v>44866</v>
      </c>
      <c r="I1561">
        <v>8900002.4806000013</v>
      </c>
      <c r="J1561" t="s">
        <v>215</v>
      </c>
      <c r="K1561">
        <v>3560.0009922400009</v>
      </c>
    </row>
    <row r="1562" spans="1:11" x14ac:dyDescent="0.2">
      <c r="A1562" t="s">
        <v>247</v>
      </c>
      <c r="B1562" t="s">
        <v>185</v>
      </c>
      <c r="C1562" t="s">
        <v>245</v>
      </c>
      <c r="D1562" t="s">
        <v>192</v>
      </c>
      <c r="E1562">
        <v>111368</v>
      </c>
      <c r="F1562">
        <v>56.569400000000002</v>
      </c>
      <c r="G1562">
        <v>44875</v>
      </c>
      <c r="H1562">
        <v>44866</v>
      </c>
      <c r="I1562">
        <v>6300020.9391999999</v>
      </c>
      <c r="J1562" t="s">
        <v>188</v>
      </c>
      <c r="K1562">
        <v>1260.00418784</v>
      </c>
    </row>
    <row r="1563" spans="1:11" x14ac:dyDescent="0.2">
      <c r="A1563" t="s">
        <v>247</v>
      </c>
      <c r="B1563" t="s">
        <v>185</v>
      </c>
      <c r="C1563" t="s">
        <v>194</v>
      </c>
      <c r="D1563" t="s">
        <v>190</v>
      </c>
      <c r="E1563">
        <v>101900</v>
      </c>
      <c r="F1563">
        <v>52.011800000000001</v>
      </c>
      <c r="G1563">
        <v>44875</v>
      </c>
      <c r="H1563">
        <v>44866</v>
      </c>
      <c r="I1563">
        <v>5300002.42</v>
      </c>
      <c r="J1563" t="s">
        <v>188</v>
      </c>
      <c r="K1563">
        <v>1060.0004840000001</v>
      </c>
    </row>
    <row r="1564" spans="1:11" x14ac:dyDescent="0.2">
      <c r="A1564" t="s">
        <v>247</v>
      </c>
      <c r="B1564" t="s">
        <v>185</v>
      </c>
      <c r="C1564" t="s">
        <v>236</v>
      </c>
      <c r="D1564" t="s">
        <v>190</v>
      </c>
      <c r="E1564">
        <v>517535</v>
      </c>
      <c r="F1564">
        <v>6.5696000000000003</v>
      </c>
      <c r="G1564">
        <v>44875</v>
      </c>
      <c r="H1564">
        <v>44866</v>
      </c>
      <c r="I1564">
        <v>3399997.9360000002</v>
      </c>
      <c r="J1564" t="s">
        <v>215</v>
      </c>
      <c r="K1564">
        <v>1359.9991744000001</v>
      </c>
    </row>
    <row r="1565" spans="1:11" x14ac:dyDescent="0.2">
      <c r="A1565" t="s">
        <v>247</v>
      </c>
      <c r="B1565" t="s">
        <v>198</v>
      </c>
      <c r="C1565" t="s">
        <v>112</v>
      </c>
      <c r="D1565" t="s">
        <v>190</v>
      </c>
      <c r="E1565">
        <v>170239</v>
      </c>
      <c r="F1565">
        <v>42.880800000000001</v>
      </c>
      <c r="G1565">
        <v>44876</v>
      </c>
      <c r="H1565">
        <v>44866</v>
      </c>
      <c r="I1565">
        <v>7299984.5112000005</v>
      </c>
      <c r="J1565" t="s">
        <v>188</v>
      </c>
      <c r="K1565">
        <v>1459.9969022400003</v>
      </c>
    </row>
    <row r="1566" spans="1:11" x14ac:dyDescent="0.2">
      <c r="A1566" t="s">
        <v>247</v>
      </c>
      <c r="B1566" t="s">
        <v>198</v>
      </c>
      <c r="C1566" t="s">
        <v>245</v>
      </c>
      <c r="D1566" t="s">
        <v>192</v>
      </c>
      <c r="E1566">
        <v>116962</v>
      </c>
      <c r="F1566">
        <v>53.863799999999998</v>
      </c>
      <c r="G1566">
        <v>44878</v>
      </c>
      <c r="H1566">
        <v>44866</v>
      </c>
      <c r="I1566">
        <v>6300017.7755999994</v>
      </c>
      <c r="J1566" t="s">
        <v>188</v>
      </c>
      <c r="K1566">
        <v>1260.0035551199999</v>
      </c>
    </row>
    <row r="1567" spans="1:11" x14ac:dyDescent="0.2">
      <c r="A1567" t="s">
        <v>247</v>
      </c>
      <c r="B1567" t="s">
        <v>185</v>
      </c>
      <c r="C1567" t="s">
        <v>203</v>
      </c>
      <c r="D1567" t="s">
        <v>200</v>
      </c>
      <c r="E1567">
        <v>58792</v>
      </c>
      <c r="F1567">
        <v>113.9605</v>
      </c>
      <c r="G1567">
        <v>44879</v>
      </c>
      <c r="H1567">
        <v>44866</v>
      </c>
      <c r="I1567">
        <v>6699965.716</v>
      </c>
      <c r="J1567" t="s">
        <v>204</v>
      </c>
      <c r="K1567">
        <v>1339.9931432000001</v>
      </c>
    </row>
    <row r="1568" spans="1:11" x14ac:dyDescent="0.2">
      <c r="A1568" t="s">
        <v>247</v>
      </c>
      <c r="B1568" t="s">
        <v>185</v>
      </c>
      <c r="C1568" t="s">
        <v>208</v>
      </c>
      <c r="D1568" t="s">
        <v>190</v>
      </c>
      <c r="E1568">
        <v>142793</v>
      </c>
      <c r="F1568">
        <v>63.028100000000002</v>
      </c>
      <c r="G1568">
        <v>44882</v>
      </c>
      <c r="H1568">
        <v>44866</v>
      </c>
      <c r="I1568">
        <v>8999971.4833000004</v>
      </c>
      <c r="J1568" t="s">
        <v>188</v>
      </c>
      <c r="K1568">
        <v>1799.9942966600001</v>
      </c>
    </row>
    <row r="1569" spans="1:11" x14ac:dyDescent="0.2">
      <c r="A1569" t="s">
        <v>247</v>
      </c>
      <c r="B1569" t="s">
        <v>198</v>
      </c>
      <c r="C1569" t="s">
        <v>240</v>
      </c>
      <c r="D1569" t="s">
        <v>192</v>
      </c>
      <c r="E1569">
        <v>257549</v>
      </c>
      <c r="F1569">
        <v>7.7655000000000003</v>
      </c>
      <c r="G1569">
        <v>44882</v>
      </c>
      <c r="H1569">
        <v>44866</v>
      </c>
      <c r="I1569">
        <v>1999996.7595000002</v>
      </c>
      <c r="J1569" t="s">
        <v>241</v>
      </c>
      <c r="K1569">
        <v>799.99870380000016</v>
      </c>
    </row>
    <row r="1570" spans="1:11" x14ac:dyDescent="0.2">
      <c r="A1570" t="s">
        <v>247</v>
      </c>
      <c r="B1570" t="s">
        <v>185</v>
      </c>
      <c r="C1570" t="s">
        <v>220</v>
      </c>
      <c r="D1570" t="s">
        <v>190</v>
      </c>
      <c r="E1570">
        <v>54563</v>
      </c>
      <c r="F1570">
        <v>163.11330000000001</v>
      </c>
      <c r="G1570">
        <v>44882</v>
      </c>
      <c r="H1570">
        <v>44866</v>
      </c>
      <c r="I1570">
        <v>8899950.9879000001</v>
      </c>
      <c r="J1570" t="s">
        <v>188</v>
      </c>
      <c r="K1570">
        <v>1779.9901975800001</v>
      </c>
    </row>
    <row r="1571" spans="1:11" x14ac:dyDescent="0.2">
      <c r="A1571" t="s">
        <v>247</v>
      </c>
      <c r="B1571" t="s">
        <v>198</v>
      </c>
      <c r="C1571" t="s">
        <v>195</v>
      </c>
      <c r="D1571" t="s">
        <v>190</v>
      </c>
      <c r="E1571">
        <v>65491</v>
      </c>
      <c r="F1571">
        <v>103.8308</v>
      </c>
      <c r="G1571">
        <v>44882</v>
      </c>
      <c r="H1571">
        <v>44866</v>
      </c>
      <c r="I1571">
        <v>6799982.9227999998</v>
      </c>
      <c r="J1571" t="s">
        <v>196</v>
      </c>
      <c r="K1571">
        <v>2719.9931691199999</v>
      </c>
    </row>
    <row r="1572" spans="1:11" x14ac:dyDescent="0.2">
      <c r="A1572" t="s">
        <v>247</v>
      </c>
      <c r="B1572" t="s">
        <v>185</v>
      </c>
      <c r="C1572" t="s">
        <v>235</v>
      </c>
      <c r="D1572" t="s">
        <v>190</v>
      </c>
      <c r="E1572">
        <v>48944</v>
      </c>
      <c r="F1572">
        <v>14.302</v>
      </c>
      <c r="G1572">
        <v>44885</v>
      </c>
      <c r="H1572">
        <v>44866</v>
      </c>
      <c r="I1572">
        <v>699997.08799999999</v>
      </c>
      <c r="J1572" t="s">
        <v>204</v>
      </c>
      <c r="K1572">
        <v>139.99941760000002</v>
      </c>
    </row>
    <row r="1573" spans="1:11" x14ac:dyDescent="0.2">
      <c r="A1573" t="s">
        <v>247</v>
      </c>
      <c r="B1573" t="s">
        <v>198</v>
      </c>
      <c r="C1573" t="s">
        <v>244</v>
      </c>
      <c r="D1573" t="s">
        <v>190</v>
      </c>
      <c r="E1573">
        <v>347078</v>
      </c>
      <c r="F1573">
        <v>24.778300000000002</v>
      </c>
      <c r="G1573">
        <v>44886</v>
      </c>
      <c r="H1573">
        <v>44866</v>
      </c>
      <c r="I1573">
        <v>8600002.8074000012</v>
      </c>
      <c r="J1573" t="s">
        <v>207</v>
      </c>
      <c r="K1573">
        <v>1720.0005614800002</v>
      </c>
    </row>
    <row r="1574" spans="1:11" x14ac:dyDescent="0.2">
      <c r="A1574" t="s">
        <v>247</v>
      </c>
      <c r="B1574" t="s">
        <v>198</v>
      </c>
      <c r="C1574" t="s">
        <v>205</v>
      </c>
      <c r="D1574" t="s">
        <v>192</v>
      </c>
      <c r="E1574">
        <v>53376</v>
      </c>
      <c r="F1574">
        <v>18.7349</v>
      </c>
      <c r="G1574">
        <v>44886</v>
      </c>
      <c r="H1574">
        <v>44866</v>
      </c>
      <c r="I1574">
        <v>999994.02240000002</v>
      </c>
      <c r="J1574" t="s">
        <v>193</v>
      </c>
      <c r="K1574">
        <v>299.99820671999998</v>
      </c>
    </row>
    <row r="1575" spans="1:11" x14ac:dyDescent="0.2">
      <c r="A1575" t="s">
        <v>247</v>
      </c>
      <c r="B1575" t="s">
        <v>185</v>
      </c>
      <c r="C1575" t="s">
        <v>237</v>
      </c>
      <c r="D1575" t="s">
        <v>190</v>
      </c>
      <c r="E1575">
        <v>607280</v>
      </c>
      <c r="F1575">
        <v>15.808199999999999</v>
      </c>
      <c r="G1575">
        <v>44889</v>
      </c>
      <c r="H1575">
        <v>44866</v>
      </c>
      <c r="I1575">
        <v>9600003.6960000005</v>
      </c>
      <c r="J1575" t="s">
        <v>204</v>
      </c>
      <c r="K1575">
        <v>1920.0007392000002</v>
      </c>
    </row>
    <row r="1576" spans="1:11" x14ac:dyDescent="0.2">
      <c r="A1576" t="s">
        <v>247</v>
      </c>
      <c r="B1576" t="s">
        <v>185</v>
      </c>
      <c r="C1576" t="s">
        <v>201</v>
      </c>
      <c r="D1576" t="s">
        <v>190</v>
      </c>
      <c r="E1576">
        <v>178040</v>
      </c>
      <c r="F1576">
        <v>43.248600000000003</v>
      </c>
      <c r="G1576">
        <v>44889</v>
      </c>
      <c r="H1576">
        <v>44866</v>
      </c>
      <c r="I1576">
        <v>7699980.7440000009</v>
      </c>
      <c r="J1576" t="s">
        <v>188</v>
      </c>
      <c r="K1576">
        <v>1539.9961488000004</v>
      </c>
    </row>
    <row r="1577" spans="1:11" x14ac:dyDescent="0.2">
      <c r="A1577" t="s">
        <v>247</v>
      </c>
      <c r="B1577" t="s">
        <v>198</v>
      </c>
      <c r="C1577" t="s">
        <v>237</v>
      </c>
      <c r="D1577" t="s">
        <v>192</v>
      </c>
      <c r="E1577">
        <v>259935</v>
      </c>
      <c r="F1577">
        <v>15.773199999999999</v>
      </c>
      <c r="G1577">
        <v>44889</v>
      </c>
      <c r="H1577">
        <v>44866</v>
      </c>
      <c r="I1577">
        <v>4100006.7419999996</v>
      </c>
      <c r="J1577" t="s">
        <v>204</v>
      </c>
      <c r="K1577">
        <v>820.00134839999998</v>
      </c>
    </row>
    <row r="1578" spans="1:11" x14ac:dyDescent="0.2">
      <c r="A1578" t="s">
        <v>247</v>
      </c>
      <c r="B1578" t="s">
        <v>185</v>
      </c>
      <c r="C1578" t="s">
        <v>213</v>
      </c>
      <c r="D1578" t="s">
        <v>187</v>
      </c>
      <c r="E1578">
        <v>93195</v>
      </c>
      <c r="F1578">
        <v>74.038600000000002</v>
      </c>
      <c r="G1578">
        <v>44889</v>
      </c>
      <c r="H1578">
        <v>44866</v>
      </c>
      <c r="I1578">
        <v>6900027.3270000005</v>
      </c>
      <c r="J1578" t="s">
        <v>188</v>
      </c>
      <c r="K1578">
        <v>1380.0054654000003</v>
      </c>
    </row>
    <row r="1579" spans="1:11" x14ac:dyDescent="0.2">
      <c r="A1579" t="s">
        <v>247</v>
      </c>
      <c r="B1579" t="s">
        <v>198</v>
      </c>
      <c r="C1579" t="s">
        <v>228</v>
      </c>
      <c r="D1579" t="s">
        <v>192</v>
      </c>
      <c r="E1579">
        <v>145949</v>
      </c>
      <c r="F1579">
        <v>29.462299999999999</v>
      </c>
      <c r="G1579">
        <v>44889</v>
      </c>
      <c r="H1579">
        <v>44866</v>
      </c>
      <c r="I1579">
        <v>4299993.2226999998</v>
      </c>
      <c r="J1579" t="s">
        <v>204</v>
      </c>
      <c r="K1579">
        <v>859.99864453999999</v>
      </c>
    </row>
    <row r="1580" spans="1:11" x14ac:dyDescent="0.2">
      <c r="A1580" t="s">
        <v>247</v>
      </c>
      <c r="B1580" t="s">
        <v>185</v>
      </c>
      <c r="C1580" t="s">
        <v>233</v>
      </c>
      <c r="D1580" t="s">
        <v>192</v>
      </c>
      <c r="E1580">
        <v>16125</v>
      </c>
      <c r="F1580">
        <v>80.618700000000004</v>
      </c>
      <c r="G1580">
        <v>44890</v>
      </c>
      <c r="H1580">
        <v>44866</v>
      </c>
      <c r="I1580">
        <v>1299976.5375000001</v>
      </c>
      <c r="J1580" t="s">
        <v>204</v>
      </c>
      <c r="K1580">
        <v>259.99530750000002</v>
      </c>
    </row>
    <row r="1581" spans="1:11" x14ac:dyDescent="0.2">
      <c r="A1581" t="s">
        <v>247</v>
      </c>
      <c r="B1581" t="s">
        <v>185</v>
      </c>
      <c r="C1581" t="s">
        <v>213</v>
      </c>
      <c r="D1581" t="s">
        <v>187</v>
      </c>
      <c r="E1581">
        <v>43108</v>
      </c>
      <c r="F1581">
        <v>74.233000000000004</v>
      </c>
      <c r="G1581">
        <v>44890</v>
      </c>
      <c r="H1581">
        <v>44866</v>
      </c>
      <c r="I1581">
        <v>3200036.1640000003</v>
      </c>
      <c r="J1581" t="s">
        <v>188</v>
      </c>
      <c r="K1581">
        <v>640.00723280000011</v>
      </c>
    </row>
    <row r="1582" spans="1:11" x14ac:dyDescent="0.2">
      <c r="A1582" t="s">
        <v>247</v>
      </c>
      <c r="B1582" t="s">
        <v>198</v>
      </c>
      <c r="C1582" t="s">
        <v>232</v>
      </c>
      <c r="D1582" t="s">
        <v>192</v>
      </c>
      <c r="E1582">
        <v>154960</v>
      </c>
      <c r="F1582">
        <v>27.1037</v>
      </c>
      <c r="G1582">
        <v>44891</v>
      </c>
      <c r="H1582">
        <v>44866</v>
      </c>
      <c r="I1582">
        <v>4199989.352</v>
      </c>
      <c r="J1582" t="s">
        <v>204</v>
      </c>
      <c r="K1582">
        <v>839.99787040000001</v>
      </c>
    </row>
    <row r="1583" spans="1:11" x14ac:dyDescent="0.2">
      <c r="A1583" t="s">
        <v>247</v>
      </c>
      <c r="B1583" t="s">
        <v>185</v>
      </c>
      <c r="C1583" t="s">
        <v>230</v>
      </c>
      <c r="D1583" t="s">
        <v>192</v>
      </c>
      <c r="E1583">
        <v>84140</v>
      </c>
      <c r="F1583">
        <v>110.52979999999999</v>
      </c>
      <c r="G1583">
        <v>44891</v>
      </c>
      <c r="H1583">
        <v>44866</v>
      </c>
      <c r="I1583">
        <v>9299977.3719999995</v>
      </c>
      <c r="J1583" t="s">
        <v>188</v>
      </c>
      <c r="K1583">
        <v>1859.9954743999999</v>
      </c>
    </row>
    <row r="1584" spans="1:11" x14ac:dyDescent="0.2">
      <c r="A1584" t="s">
        <v>247</v>
      </c>
      <c r="B1584" t="s">
        <v>198</v>
      </c>
      <c r="C1584" t="s">
        <v>205</v>
      </c>
      <c r="D1584" t="s">
        <v>190</v>
      </c>
      <c r="E1584">
        <v>412943</v>
      </c>
      <c r="F1584">
        <v>17.4358</v>
      </c>
      <c r="G1584">
        <v>44893</v>
      </c>
      <c r="H1584">
        <v>44866</v>
      </c>
      <c r="I1584">
        <v>7199991.5594000006</v>
      </c>
      <c r="J1584" t="s">
        <v>193</v>
      </c>
      <c r="K1584">
        <v>2159.9974678200006</v>
      </c>
    </row>
    <row r="1585" spans="1:11" x14ac:dyDescent="0.2">
      <c r="A1585" t="s">
        <v>247</v>
      </c>
      <c r="B1585" t="s">
        <v>198</v>
      </c>
      <c r="C1585" t="s">
        <v>213</v>
      </c>
      <c r="D1585" t="s">
        <v>192</v>
      </c>
      <c r="E1585">
        <v>82036</v>
      </c>
      <c r="F1585">
        <v>73.138900000000007</v>
      </c>
      <c r="G1585">
        <v>44893</v>
      </c>
      <c r="H1585">
        <v>44866</v>
      </c>
      <c r="I1585">
        <v>6000022.800400001</v>
      </c>
      <c r="J1585" t="s">
        <v>188</v>
      </c>
      <c r="K1585">
        <v>1200.0045600800001</v>
      </c>
    </row>
    <row r="1586" spans="1:11" x14ac:dyDescent="0.2">
      <c r="A1586" t="s">
        <v>247</v>
      </c>
      <c r="B1586" t="s">
        <v>198</v>
      </c>
      <c r="C1586" t="s">
        <v>202</v>
      </c>
      <c r="D1586" t="s">
        <v>187</v>
      </c>
      <c r="E1586">
        <v>811538</v>
      </c>
      <c r="F1586">
        <v>4.3128000000000002</v>
      </c>
      <c r="G1586">
        <v>44896</v>
      </c>
      <c r="H1586">
        <v>44896</v>
      </c>
      <c r="I1586">
        <v>3500001.0864000004</v>
      </c>
      <c r="J1586" t="s">
        <v>193</v>
      </c>
      <c r="K1586">
        <v>1050.0003259200003</v>
      </c>
    </row>
    <row r="1587" spans="1:11" x14ac:dyDescent="0.2">
      <c r="A1587" t="s">
        <v>247</v>
      </c>
      <c r="B1587" t="s">
        <v>198</v>
      </c>
      <c r="C1587" t="s">
        <v>213</v>
      </c>
      <c r="D1587" t="s">
        <v>200</v>
      </c>
      <c r="E1587">
        <v>99213</v>
      </c>
      <c r="F1587">
        <v>69.5471</v>
      </c>
      <c r="G1587">
        <v>44896</v>
      </c>
      <c r="H1587">
        <v>44896</v>
      </c>
      <c r="I1587">
        <v>6899976.4323000005</v>
      </c>
      <c r="J1587" t="s">
        <v>188</v>
      </c>
      <c r="K1587">
        <v>1379.9952864600002</v>
      </c>
    </row>
    <row r="1588" spans="1:11" x14ac:dyDescent="0.2">
      <c r="A1588" t="s">
        <v>247</v>
      </c>
      <c r="B1588" t="s">
        <v>185</v>
      </c>
      <c r="C1588" t="s">
        <v>221</v>
      </c>
      <c r="D1588" t="s">
        <v>192</v>
      </c>
      <c r="E1588">
        <v>218175</v>
      </c>
      <c r="F1588">
        <v>37.126199999999997</v>
      </c>
      <c r="G1588">
        <v>44896</v>
      </c>
      <c r="H1588">
        <v>44896</v>
      </c>
      <c r="I1588">
        <v>8100008.6849999996</v>
      </c>
      <c r="J1588" t="s">
        <v>207</v>
      </c>
      <c r="K1588">
        <v>1620.001737</v>
      </c>
    </row>
    <row r="1589" spans="1:11" x14ac:dyDescent="0.2">
      <c r="A1589" t="s">
        <v>247</v>
      </c>
      <c r="B1589" t="s">
        <v>198</v>
      </c>
      <c r="C1589" t="s">
        <v>206</v>
      </c>
      <c r="D1589" t="s">
        <v>200</v>
      </c>
      <c r="E1589">
        <v>50468</v>
      </c>
      <c r="F1589">
        <v>99.073599999999999</v>
      </c>
      <c r="G1589">
        <v>44896</v>
      </c>
      <c r="H1589">
        <v>44896</v>
      </c>
      <c r="I1589">
        <v>5000046.4447999997</v>
      </c>
      <c r="J1589" t="s">
        <v>207</v>
      </c>
      <c r="K1589">
        <v>1000.0092889599999</v>
      </c>
    </row>
    <row r="1590" spans="1:11" x14ac:dyDescent="0.2">
      <c r="A1590" t="s">
        <v>247</v>
      </c>
      <c r="B1590" t="s">
        <v>198</v>
      </c>
      <c r="C1590" t="s">
        <v>242</v>
      </c>
      <c r="D1590" t="s">
        <v>190</v>
      </c>
      <c r="E1590">
        <v>27659</v>
      </c>
      <c r="F1590">
        <v>235.0085</v>
      </c>
      <c r="G1590">
        <v>44897</v>
      </c>
      <c r="H1590">
        <v>44896</v>
      </c>
      <c r="I1590">
        <v>6500100.1014999999</v>
      </c>
      <c r="J1590" t="s">
        <v>207</v>
      </c>
      <c r="K1590">
        <v>1300.0200202999999</v>
      </c>
    </row>
    <row r="1591" spans="1:11" x14ac:dyDescent="0.2">
      <c r="A1591" t="s">
        <v>247</v>
      </c>
      <c r="B1591" t="s">
        <v>185</v>
      </c>
      <c r="C1591" t="s">
        <v>240</v>
      </c>
      <c r="D1591" t="s">
        <v>190</v>
      </c>
      <c r="E1591">
        <v>939257</v>
      </c>
      <c r="F1591">
        <v>7.1333000000000002</v>
      </c>
      <c r="G1591">
        <v>44897</v>
      </c>
      <c r="H1591">
        <v>44896</v>
      </c>
      <c r="I1591">
        <v>6700001.9581000004</v>
      </c>
      <c r="J1591" t="s">
        <v>241</v>
      </c>
      <c r="K1591">
        <v>2680.0007832400001</v>
      </c>
    </row>
    <row r="1592" spans="1:11" x14ac:dyDescent="0.2">
      <c r="A1592" t="s">
        <v>247</v>
      </c>
      <c r="B1592" t="s">
        <v>185</v>
      </c>
      <c r="C1592" t="s">
        <v>218</v>
      </c>
      <c r="D1592" t="s">
        <v>192</v>
      </c>
      <c r="E1592">
        <v>41314</v>
      </c>
      <c r="F1592">
        <v>67.772900000000007</v>
      </c>
      <c r="G1592">
        <v>44898</v>
      </c>
      <c r="H1592">
        <v>44896</v>
      </c>
      <c r="I1592">
        <v>2799969.5906000002</v>
      </c>
      <c r="J1592" t="s">
        <v>204</v>
      </c>
      <c r="K1592">
        <v>559.9939181200001</v>
      </c>
    </row>
    <row r="1593" spans="1:11" x14ac:dyDescent="0.2">
      <c r="A1593" t="s">
        <v>247</v>
      </c>
      <c r="B1593" t="s">
        <v>185</v>
      </c>
      <c r="C1593" t="s">
        <v>235</v>
      </c>
      <c r="D1593" t="s">
        <v>190</v>
      </c>
      <c r="E1593">
        <v>265794</v>
      </c>
      <c r="F1593">
        <v>13.168100000000001</v>
      </c>
      <c r="G1593">
        <v>44900</v>
      </c>
      <c r="H1593">
        <v>44896</v>
      </c>
      <c r="I1593">
        <v>3500001.9714000002</v>
      </c>
      <c r="J1593" t="s">
        <v>204</v>
      </c>
      <c r="K1593">
        <v>700.00039428000002</v>
      </c>
    </row>
    <row r="1594" spans="1:11" x14ac:dyDescent="0.2">
      <c r="A1594" t="s">
        <v>247</v>
      </c>
      <c r="B1594" t="s">
        <v>185</v>
      </c>
      <c r="C1594" t="s">
        <v>224</v>
      </c>
      <c r="D1594" t="s">
        <v>190</v>
      </c>
      <c r="E1594">
        <v>31078</v>
      </c>
      <c r="F1594">
        <v>173.75790000000001</v>
      </c>
      <c r="G1594">
        <v>44903</v>
      </c>
      <c r="H1594">
        <v>44896</v>
      </c>
      <c r="I1594">
        <v>5400048.0162000004</v>
      </c>
      <c r="J1594" t="s">
        <v>204</v>
      </c>
      <c r="K1594">
        <v>1080.0096032400002</v>
      </c>
    </row>
    <row r="1595" spans="1:11" x14ac:dyDescent="0.2">
      <c r="A1595" t="s">
        <v>247</v>
      </c>
      <c r="B1595" t="s">
        <v>198</v>
      </c>
      <c r="C1595" t="s">
        <v>236</v>
      </c>
      <c r="D1595" t="s">
        <v>200</v>
      </c>
      <c r="E1595">
        <v>342471</v>
      </c>
      <c r="F1595">
        <v>7.0079000000000002</v>
      </c>
      <c r="G1595">
        <v>44903</v>
      </c>
      <c r="H1595">
        <v>44896</v>
      </c>
      <c r="I1595">
        <v>2400002.5208999999</v>
      </c>
      <c r="J1595" t="s">
        <v>215</v>
      </c>
      <c r="K1595">
        <v>960.00100836000001</v>
      </c>
    </row>
    <row r="1596" spans="1:11" x14ac:dyDescent="0.2">
      <c r="A1596" t="s">
        <v>247</v>
      </c>
      <c r="B1596" t="s">
        <v>185</v>
      </c>
      <c r="C1596" t="s">
        <v>208</v>
      </c>
      <c r="D1596" t="s">
        <v>192</v>
      </c>
      <c r="E1596">
        <v>152313</v>
      </c>
      <c r="F1596">
        <v>59.088799999999999</v>
      </c>
      <c r="G1596">
        <v>44903</v>
      </c>
      <c r="H1596">
        <v>44896</v>
      </c>
      <c r="I1596">
        <v>8999992.3944000006</v>
      </c>
      <c r="J1596" t="s">
        <v>188</v>
      </c>
      <c r="K1596">
        <v>1799.9984788800002</v>
      </c>
    </row>
    <row r="1597" spans="1:11" x14ac:dyDescent="0.2">
      <c r="A1597" t="s">
        <v>247</v>
      </c>
      <c r="B1597" t="s">
        <v>185</v>
      </c>
      <c r="C1597" t="s">
        <v>225</v>
      </c>
      <c r="D1597" t="s">
        <v>190</v>
      </c>
      <c r="E1597">
        <v>18347</v>
      </c>
      <c r="F1597">
        <v>87.2089</v>
      </c>
      <c r="G1597">
        <v>44905</v>
      </c>
      <c r="H1597">
        <v>44896</v>
      </c>
      <c r="I1597">
        <v>1600021.6883</v>
      </c>
      <c r="J1597" t="s">
        <v>188</v>
      </c>
      <c r="K1597">
        <v>320.00433766000003</v>
      </c>
    </row>
    <row r="1598" spans="1:11" x14ac:dyDescent="0.2">
      <c r="A1598" t="s">
        <v>247</v>
      </c>
      <c r="B1598" t="s">
        <v>198</v>
      </c>
      <c r="C1598" t="s">
        <v>189</v>
      </c>
      <c r="D1598" t="s">
        <v>192</v>
      </c>
      <c r="E1598">
        <v>213376</v>
      </c>
      <c r="F1598">
        <v>27.182099999999998</v>
      </c>
      <c r="G1598">
        <v>44906</v>
      </c>
      <c r="H1598">
        <v>44896</v>
      </c>
      <c r="I1598">
        <v>5800007.7695999993</v>
      </c>
      <c r="J1598" t="s">
        <v>188</v>
      </c>
      <c r="K1598">
        <v>1160.0015539199999</v>
      </c>
    </row>
    <row r="1599" spans="1:11" x14ac:dyDescent="0.2">
      <c r="A1599" t="s">
        <v>247</v>
      </c>
      <c r="B1599" t="s">
        <v>185</v>
      </c>
      <c r="C1599" t="s">
        <v>246</v>
      </c>
      <c r="D1599" t="s">
        <v>190</v>
      </c>
      <c r="E1599">
        <v>49398</v>
      </c>
      <c r="F1599">
        <v>139.6825</v>
      </c>
      <c r="G1599">
        <v>44907</v>
      </c>
      <c r="H1599">
        <v>44896</v>
      </c>
      <c r="I1599">
        <v>6900036.1349999998</v>
      </c>
      <c r="J1599" t="s">
        <v>204</v>
      </c>
      <c r="K1599">
        <v>1380.0072270000001</v>
      </c>
    </row>
    <row r="1600" spans="1:11" x14ac:dyDescent="0.2">
      <c r="A1600" t="s">
        <v>247</v>
      </c>
      <c r="B1600" t="s">
        <v>198</v>
      </c>
      <c r="C1600" t="s">
        <v>222</v>
      </c>
      <c r="D1600" t="s">
        <v>190</v>
      </c>
      <c r="E1600">
        <v>607356</v>
      </c>
      <c r="F1600">
        <v>16.4648</v>
      </c>
      <c r="G1600">
        <v>44910</v>
      </c>
      <c r="H1600">
        <v>44896</v>
      </c>
      <c r="I1600">
        <v>9999995.0688000005</v>
      </c>
      <c r="J1600" t="s">
        <v>193</v>
      </c>
      <c r="K1600">
        <v>2999.9985206400002</v>
      </c>
    </row>
    <row r="1601" spans="1:11" x14ac:dyDescent="0.2">
      <c r="A1601" t="s">
        <v>247</v>
      </c>
      <c r="B1601" t="s">
        <v>185</v>
      </c>
      <c r="C1601" t="s">
        <v>228</v>
      </c>
      <c r="D1601" t="s">
        <v>200</v>
      </c>
      <c r="E1601">
        <v>162063</v>
      </c>
      <c r="F1601">
        <v>30.235199999999999</v>
      </c>
      <c r="G1601">
        <v>44912</v>
      </c>
      <c r="H1601">
        <v>44896</v>
      </c>
      <c r="I1601">
        <v>4900007.2176000001</v>
      </c>
      <c r="J1601" t="s">
        <v>204</v>
      </c>
      <c r="K1601">
        <v>980.00144352000007</v>
      </c>
    </row>
    <row r="1602" spans="1:11" x14ac:dyDescent="0.2">
      <c r="A1602" t="s">
        <v>247</v>
      </c>
      <c r="B1602" t="s">
        <v>198</v>
      </c>
      <c r="C1602" t="s">
        <v>227</v>
      </c>
      <c r="D1602" t="s">
        <v>200</v>
      </c>
      <c r="E1602">
        <v>14426</v>
      </c>
      <c r="F1602">
        <v>138.6343</v>
      </c>
      <c r="G1602">
        <v>44914</v>
      </c>
      <c r="H1602">
        <v>44896</v>
      </c>
      <c r="I1602">
        <v>1999938.4117999999</v>
      </c>
      <c r="J1602" t="s">
        <v>204</v>
      </c>
      <c r="K1602">
        <v>399.98768236000001</v>
      </c>
    </row>
    <row r="1603" spans="1:11" x14ac:dyDescent="0.2">
      <c r="A1603" t="s">
        <v>247</v>
      </c>
      <c r="B1603" t="s">
        <v>198</v>
      </c>
      <c r="C1603" t="s">
        <v>195</v>
      </c>
      <c r="D1603" t="s">
        <v>187</v>
      </c>
      <c r="E1603">
        <v>29249</v>
      </c>
      <c r="F1603">
        <v>123.08029999999999</v>
      </c>
      <c r="G1603">
        <v>44914</v>
      </c>
      <c r="H1603">
        <v>44896</v>
      </c>
      <c r="I1603">
        <v>3599975.6946999999</v>
      </c>
      <c r="J1603" t="s">
        <v>196</v>
      </c>
      <c r="K1603">
        <v>1439.9902778800001</v>
      </c>
    </row>
    <row r="1604" spans="1:11" x14ac:dyDescent="0.2">
      <c r="A1604" t="s">
        <v>247</v>
      </c>
      <c r="B1604" t="s">
        <v>198</v>
      </c>
      <c r="C1604" t="s">
        <v>235</v>
      </c>
      <c r="D1604" t="s">
        <v>200</v>
      </c>
      <c r="E1604">
        <v>218405</v>
      </c>
      <c r="F1604">
        <v>15.567399999999999</v>
      </c>
      <c r="G1604">
        <v>44917</v>
      </c>
      <c r="H1604">
        <v>44896</v>
      </c>
      <c r="I1604">
        <v>3399997.997</v>
      </c>
      <c r="J1604" t="s">
        <v>204</v>
      </c>
      <c r="K1604">
        <v>679.99959940000008</v>
      </c>
    </row>
    <row r="1605" spans="1:11" x14ac:dyDescent="0.2">
      <c r="A1605" t="s">
        <v>247</v>
      </c>
      <c r="B1605" t="s">
        <v>198</v>
      </c>
      <c r="C1605" t="s">
        <v>230</v>
      </c>
      <c r="D1605" t="s">
        <v>190</v>
      </c>
      <c r="E1605">
        <v>63899</v>
      </c>
      <c r="F1605">
        <v>125.1978</v>
      </c>
      <c r="G1605">
        <v>44917</v>
      </c>
      <c r="H1605">
        <v>44896</v>
      </c>
      <c r="I1605">
        <v>8000014.2221999997</v>
      </c>
      <c r="J1605" t="s">
        <v>188</v>
      </c>
      <c r="K1605">
        <v>1600.00284444</v>
      </c>
    </row>
    <row r="1606" spans="1:11" x14ac:dyDescent="0.2">
      <c r="A1606" t="s">
        <v>247</v>
      </c>
      <c r="B1606" t="s">
        <v>198</v>
      </c>
      <c r="C1606" t="s">
        <v>195</v>
      </c>
      <c r="D1606" t="s">
        <v>190</v>
      </c>
      <c r="E1606">
        <v>14564</v>
      </c>
      <c r="F1606">
        <v>123.5919</v>
      </c>
      <c r="G1606">
        <v>44917</v>
      </c>
      <c r="H1606">
        <v>44896</v>
      </c>
      <c r="I1606">
        <v>1799992.4316</v>
      </c>
      <c r="J1606" t="s">
        <v>196</v>
      </c>
      <c r="K1606">
        <v>719.99697264000008</v>
      </c>
    </row>
    <row r="1607" spans="1:11" x14ac:dyDescent="0.2">
      <c r="A1607" t="s">
        <v>247</v>
      </c>
      <c r="B1607" t="s">
        <v>185</v>
      </c>
      <c r="C1607" t="s">
        <v>216</v>
      </c>
      <c r="D1607" t="s">
        <v>187</v>
      </c>
      <c r="E1607">
        <v>579111</v>
      </c>
      <c r="F1607">
        <v>16.7498</v>
      </c>
      <c r="G1607">
        <v>44917</v>
      </c>
      <c r="H1607">
        <v>44896</v>
      </c>
      <c r="I1607">
        <v>9699993.4277999997</v>
      </c>
      <c r="J1607" t="s">
        <v>215</v>
      </c>
      <c r="K1607">
        <v>3879.99737112</v>
      </c>
    </row>
    <row r="1608" spans="1:11" x14ac:dyDescent="0.2">
      <c r="A1608" t="s">
        <v>247</v>
      </c>
      <c r="B1608" t="s">
        <v>198</v>
      </c>
      <c r="C1608" t="s">
        <v>244</v>
      </c>
      <c r="D1608" t="s">
        <v>187</v>
      </c>
      <c r="E1608">
        <v>62332</v>
      </c>
      <c r="F1608">
        <v>27.273299999999999</v>
      </c>
      <c r="G1608">
        <v>44919</v>
      </c>
      <c r="H1608">
        <v>44896</v>
      </c>
      <c r="I1608">
        <v>1699999.3355999999</v>
      </c>
      <c r="J1608" t="s">
        <v>207</v>
      </c>
      <c r="K1608">
        <v>339.99986711999998</v>
      </c>
    </row>
    <row r="1609" spans="1:11" x14ac:dyDescent="0.2">
      <c r="A1609" t="s">
        <v>247</v>
      </c>
      <c r="B1609" t="s">
        <v>198</v>
      </c>
      <c r="C1609" t="s">
        <v>211</v>
      </c>
      <c r="D1609" t="s">
        <v>190</v>
      </c>
      <c r="E1609">
        <v>285191</v>
      </c>
      <c r="F1609">
        <v>12.623100000000001</v>
      </c>
      <c r="G1609">
        <v>44920</v>
      </c>
      <c r="H1609">
        <v>44896</v>
      </c>
      <c r="I1609">
        <v>3599994.5121000004</v>
      </c>
      <c r="J1609" t="s">
        <v>207</v>
      </c>
      <c r="K1609">
        <v>719.99890242000015</v>
      </c>
    </row>
    <row r="1610" spans="1:11" x14ac:dyDescent="0.2">
      <c r="A1610" t="s">
        <v>247</v>
      </c>
      <c r="B1610" t="s">
        <v>185</v>
      </c>
      <c r="C1610" t="s">
        <v>239</v>
      </c>
      <c r="D1610" t="s">
        <v>200</v>
      </c>
      <c r="E1610">
        <v>478481</v>
      </c>
      <c r="F1610">
        <v>16.301600000000001</v>
      </c>
      <c r="G1610">
        <v>44920</v>
      </c>
      <c r="H1610">
        <v>44896</v>
      </c>
      <c r="I1610">
        <v>7800005.8695999999</v>
      </c>
      <c r="J1610" t="s">
        <v>188</v>
      </c>
      <c r="K1610">
        <v>1560.0011739200002</v>
      </c>
    </row>
    <row r="1611" spans="1:11" x14ac:dyDescent="0.2">
      <c r="A1611" t="s">
        <v>247</v>
      </c>
      <c r="B1611" t="s">
        <v>198</v>
      </c>
      <c r="C1611" t="s">
        <v>237</v>
      </c>
      <c r="D1611" t="s">
        <v>190</v>
      </c>
      <c r="E1611">
        <v>444313</v>
      </c>
      <c r="F1611">
        <v>17.555199999999999</v>
      </c>
      <c r="G1611">
        <v>44920</v>
      </c>
      <c r="H1611">
        <v>44896</v>
      </c>
      <c r="I1611">
        <v>7800003.5775999995</v>
      </c>
      <c r="J1611" t="s">
        <v>204</v>
      </c>
      <c r="K1611">
        <v>1560.0007155200001</v>
      </c>
    </row>
    <row r="1612" spans="1:11" x14ac:dyDescent="0.2">
      <c r="A1612" t="s">
        <v>247</v>
      </c>
      <c r="B1612" t="s">
        <v>185</v>
      </c>
      <c r="C1612" t="s">
        <v>201</v>
      </c>
      <c r="D1612" t="s">
        <v>190</v>
      </c>
      <c r="E1612">
        <v>196413</v>
      </c>
      <c r="F1612">
        <v>38.694000000000003</v>
      </c>
      <c r="G1612">
        <v>44920</v>
      </c>
      <c r="H1612">
        <v>44896</v>
      </c>
      <c r="I1612">
        <v>7600004.6220000004</v>
      </c>
      <c r="J1612" t="s">
        <v>188</v>
      </c>
      <c r="K1612">
        <v>1520.0009244000003</v>
      </c>
    </row>
    <row r="1613" spans="1:11" x14ac:dyDescent="0.2">
      <c r="A1613" t="s">
        <v>247</v>
      </c>
      <c r="B1613" t="s">
        <v>198</v>
      </c>
      <c r="C1613" t="s">
        <v>234</v>
      </c>
      <c r="D1613" t="s">
        <v>190</v>
      </c>
      <c r="E1613">
        <v>74953</v>
      </c>
      <c r="F1613">
        <v>97.394400000000005</v>
      </c>
      <c r="G1613">
        <v>44921</v>
      </c>
      <c r="H1613">
        <v>44896</v>
      </c>
      <c r="I1613">
        <v>7300002.4632000001</v>
      </c>
      <c r="J1613" t="s">
        <v>204</v>
      </c>
      <c r="K1613">
        <v>1460.0004926400002</v>
      </c>
    </row>
    <row r="1614" spans="1:11" x14ac:dyDescent="0.2">
      <c r="A1614" t="s">
        <v>247</v>
      </c>
      <c r="B1614" t="s">
        <v>198</v>
      </c>
      <c r="C1614" t="s">
        <v>230</v>
      </c>
      <c r="D1614" t="s">
        <v>200</v>
      </c>
      <c r="E1614">
        <v>59391</v>
      </c>
      <c r="F1614">
        <v>121.22969999999999</v>
      </c>
      <c r="G1614">
        <v>44924</v>
      </c>
      <c r="H1614">
        <v>44896</v>
      </c>
      <c r="I1614">
        <v>7199953.1126999995</v>
      </c>
      <c r="J1614" t="s">
        <v>188</v>
      </c>
      <c r="K1614">
        <v>1439.99062254</v>
      </c>
    </row>
    <row r="1615" spans="1:11" x14ac:dyDescent="0.2">
      <c r="A1615" t="s">
        <v>247</v>
      </c>
      <c r="B1615" t="s">
        <v>198</v>
      </c>
      <c r="C1615" t="s">
        <v>216</v>
      </c>
      <c r="D1615" t="s">
        <v>190</v>
      </c>
      <c r="E1615">
        <v>429163</v>
      </c>
      <c r="F1615">
        <v>16.0778</v>
      </c>
      <c r="G1615">
        <v>44924</v>
      </c>
      <c r="H1615">
        <v>44896</v>
      </c>
      <c r="I1615">
        <v>6899996.8814000003</v>
      </c>
      <c r="J1615" t="s">
        <v>215</v>
      </c>
      <c r="K1615">
        <v>2759.9987525600004</v>
      </c>
    </row>
    <row r="1616" spans="1:11" x14ac:dyDescent="0.2">
      <c r="A1616" t="s">
        <v>247</v>
      </c>
      <c r="B1616" t="s">
        <v>198</v>
      </c>
      <c r="C1616" t="s">
        <v>223</v>
      </c>
      <c r="D1616" t="s">
        <v>190</v>
      </c>
      <c r="E1616">
        <v>58151</v>
      </c>
      <c r="F1616">
        <v>92.861699999999999</v>
      </c>
      <c r="G1616">
        <v>44925</v>
      </c>
      <c r="H1616">
        <v>44896</v>
      </c>
      <c r="I1616">
        <v>5400000.7166999998</v>
      </c>
      <c r="J1616" t="s">
        <v>204</v>
      </c>
      <c r="K1616">
        <v>1080.00014334</v>
      </c>
    </row>
    <row r="1617" spans="1:11" x14ac:dyDescent="0.2">
      <c r="A1617" t="s">
        <v>247</v>
      </c>
      <c r="B1617" t="s">
        <v>185</v>
      </c>
      <c r="C1617" t="s">
        <v>246</v>
      </c>
      <c r="D1617" t="s">
        <v>192</v>
      </c>
      <c r="E1617">
        <v>5178</v>
      </c>
      <c r="F1617">
        <v>135.17959999999999</v>
      </c>
      <c r="G1617">
        <v>44925</v>
      </c>
      <c r="H1617">
        <v>44896</v>
      </c>
      <c r="I1617">
        <v>699959.96879999992</v>
      </c>
      <c r="J1617" t="s">
        <v>204</v>
      </c>
      <c r="K1617">
        <v>139.99199375999999</v>
      </c>
    </row>
    <row r="1618" spans="1:11" x14ac:dyDescent="0.2">
      <c r="A1618" t="s">
        <v>247</v>
      </c>
      <c r="B1618" t="s">
        <v>185</v>
      </c>
      <c r="C1618" t="s">
        <v>189</v>
      </c>
      <c r="D1618" t="s">
        <v>190</v>
      </c>
      <c r="E1618">
        <v>327072</v>
      </c>
      <c r="F1618">
        <v>30.268599999999999</v>
      </c>
      <c r="G1618">
        <v>44926</v>
      </c>
      <c r="H1618">
        <v>44896</v>
      </c>
      <c r="I1618">
        <v>9900011.5392000005</v>
      </c>
      <c r="J1618" t="s">
        <v>188</v>
      </c>
      <c r="K1618">
        <v>1980.0023078400002</v>
      </c>
    </row>
    <row r="1619" spans="1:11" x14ac:dyDescent="0.2">
      <c r="A1619" t="s">
        <v>247</v>
      </c>
      <c r="B1619" t="s">
        <v>198</v>
      </c>
      <c r="C1619" t="s">
        <v>235</v>
      </c>
      <c r="D1619" t="s">
        <v>190</v>
      </c>
      <c r="E1619">
        <v>591395</v>
      </c>
      <c r="F1619">
        <v>14.3728</v>
      </c>
      <c r="G1619">
        <v>44926</v>
      </c>
      <c r="H1619">
        <v>44896</v>
      </c>
      <c r="I1619">
        <v>8500002.0559999999</v>
      </c>
      <c r="J1619" t="s">
        <v>204</v>
      </c>
      <c r="K1619">
        <v>1700.0004112000001</v>
      </c>
    </row>
    <row r="1620" spans="1:11" x14ac:dyDescent="0.2">
      <c r="A1620" t="s">
        <v>247</v>
      </c>
      <c r="B1620" t="s">
        <v>198</v>
      </c>
      <c r="C1620" t="s">
        <v>234</v>
      </c>
      <c r="D1620" t="s">
        <v>190</v>
      </c>
      <c r="E1620">
        <v>22734</v>
      </c>
      <c r="F1620">
        <v>105.56959999999999</v>
      </c>
      <c r="G1620">
        <v>44927</v>
      </c>
      <c r="H1620">
        <v>44927</v>
      </c>
      <c r="I1620">
        <v>2400019.2863999996</v>
      </c>
      <c r="J1620" t="s">
        <v>204</v>
      </c>
      <c r="K1620">
        <v>480.00385727999998</v>
      </c>
    </row>
    <row r="1621" spans="1:11" x14ac:dyDescent="0.2">
      <c r="A1621" t="s">
        <v>247</v>
      </c>
      <c r="B1621" t="s">
        <v>185</v>
      </c>
      <c r="C1621" t="s">
        <v>221</v>
      </c>
      <c r="D1621" t="s">
        <v>190</v>
      </c>
      <c r="E1621">
        <v>77877</v>
      </c>
      <c r="F1621">
        <v>39.806399999999996</v>
      </c>
      <c r="G1621">
        <v>44927</v>
      </c>
      <c r="H1621">
        <v>44927</v>
      </c>
      <c r="I1621">
        <v>3100003.0127999997</v>
      </c>
      <c r="J1621" t="s">
        <v>207</v>
      </c>
      <c r="K1621">
        <v>620.00060255999995</v>
      </c>
    </row>
    <row r="1622" spans="1:11" x14ac:dyDescent="0.2">
      <c r="A1622" t="s">
        <v>247</v>
      </c>
      <c r="B1622" t="s">
        <v>185</v>
      </c>
      <c r="C1622" t="s">
        <v>199</v>
      </c>
      <c r="D1622" t="s">
        <v>190</v>
      </c>
      <c r="E1622">
        <v>443656</v>
      </c>
      <c r="F1622">
        <v>3.1556000000000002</v>
      </c>
      <c r="G1622">
        <v>44928</v>
      </c>
      <c r="H1622">
        <v>44927</v>
      </c>
      <c r="I1622">
        <v>1400000.8736</v>
      </c>
      <c r="J1622" t="s">
        <v>193</v>
      </c>
      <c r="K1622">
        <v>420.00026207999997</v>
      </c>
    </row>
    <row r="1623" spans="1:11" x14ac:dyDescent="0.2">
      <c r="A1623" t="s">
        <v>247</v>
      </c>
      <c r="B1623" t="s">
        <v>185</v>
      </c>
      <c r="C1623" t="s">
        <v>219</v>
      </c>
      <c r="D1623" t="s">
        <v>190</v>
      </c>
      <c r="E1623">
        <v>24682</v>
      </c>
      <c r="F1623">
        <v>52.670099999999998</v>
      </c>
      <c r="G1623">
        <v>44931</v>
      </c>
      <c r="H1623">
        <v>44927</v>
      </c>
      <c r="I1623">
        <v>1300003.4081999999</v>
      </c>
      <c r="J1623" t="s">
        <v>188</v>
      </c>
      <c r="K1623">
        <v>260.00068163999998</v>
      </c>
    </row>
    <row r="1624" spans="1:11" x14ac:dyDescent="0.2">
      <c r="A1624" t="s">
        <v>247</v>
      </c>
      <c r="B1624" t="s">
        <v>198</v>
      </c>
      <c r="C1624" t="s">
        <v>209</v>
      </c>
      <c r="D1624" t="s">
        <v>190</v>
      </c>
      <c r="E1624">
        <v>186472</v>
      </c>
      <c r="F1624">
        <v>18.2333</v>
      </c>
      <c r="G1624">
        <v>44931</v>
      </c>
      <c r="H1624">
        <v>44927</v>
      </c>
      <c r="I1624">
        <v>3399999.9175999998</v>
      </c>
      <c r="J1624" t="s">
        <v>188</v>
      </c>
      <c r="K1624">
        <v>679.99998352</v>
      </c>
    </row>
    <row r="1625" spans="1:11" x14ac:dyDescent="0.2">
      <c r="A1625" t="s">
        <v>247</v>
      </c>
      <c r="B1625" t="s">
        <v>185</v>
      </c>
      <c r="C1625" t="s">
        <v>238</v>
      </c>
      <c r="D1625" t="s">
        <v>190</v>
      </c>
      <c r="E1625">
        <v>31405</v>
      </c>
      <c r="F1625">
        <v>229.26589999999999</v>
      </c>
      <c r="G1625">
        <v>44931</v>
      </c>
      <c r="H1625">
        <v>44927</v>
      </c>
      <c r="I1625">
        <v>7200095.5894999998</v>
      </c>
      <c r="J1625" t="s">
        <v>204</v>
      </c>
      <c r="K1625">
        <v>1440.0191179000001</v>
      </c>
    </row>
    <row r="1626" spans="1:11" x14ac:dyDescent="0.2">
      <c r="A1626" t="s">
        <v>247</v>
      </c>
      <c r="B1626" t="s">
        <v>185</v>
      </c>
      <c r="C1626" t="s">
        <v>233</v>
      </c>
      <c r="D1626" t="s">
        <v>190</v>
      </c>
      <c r="E1626">
        <v>47392</v>
      </c>
      <c r="F1626">
        <v>92.842500000000001</v>
      </c>
      <c r="G1626">
        <v>44931</v>
      </c>
      <c r="H1626">
        <v>44927</v>
      </c>
      <c r="I1626">
        <v>4399991.76</v>
      </c>
      <c r="J1626" t="s">
        <v>204</v>
      </c>
      <c r="K1626">
        <v>879.99835199999995</v>
      </c>
    </row>
    <row r="1627" spans="1:11" x14ac:dyDescent="0.2">
      <c r="A1627" t="s">
        <v>247</v>
      </c>
      <c r="B1627" t="s">
        <v>198</v>
      </c>
      <c r="C1627" t="s">
        <v>209</v>
      </c>
      <c r="D1627" t="s">
        <v>192</v>
      </c>
      <c r="E1627">
        <v>170326</v>
      </c>
      <c r="F1627">
        <v>20.5488</v>
      </c>
      <c r="G1627">
        <v>44931</v>
      </c>
      <c r="H1627">
        <v>44927</v>
      </c>
      <c r="I1627">
        <v>3499994.9087999999</v>
      </c>
      <c r="J1627" t="s">
        <v>188</v>
      </c>
      <c r="K1627">
        <v>699.99898175999999</v>
      </c>
    </row>
    <row r="1628" spans="1:11" x14ac:dyDescent="0.2">
      <c r="A1628" t="s">
        <v>247</v>
      </c>
      <c r="B1628" t="s">
        <v>185</v>
      </c>
      <c r="C1628" t="s">
        <v>238</v>
      </c>
      <c r="D1628" t="s">
        <v>190</v>
      </c>
      <c r="E1628">
        <v>26532</v>
      </c>
      <c r="F1628">
        <v>241.2174</v>
      </c>
      <c r="G1628">
        <v>44931</v>
      </c>
      <c r="H1628">
        <v>44927</v>
      </c>
      <c r="I1628">
        <v>6399980.0568000004</v>
      </c>
      <c r="J1628" t="s">
        <v>204</v>
      </c>
      <c r="K1628">
        <v>1279.9960113600002</v>
      </c>
    </row>
    <row r="1629" spans="1:11" x14ac:dyDescent="0.2">
      <c r="A1629" t="s">
        <v>247</v>
      </c>
      <c r="B1629" t="s">
        <v>185</v>
      </c>
      <c r="C1629" t="s">
        <v>244</v>
      </c>
      <c r="D1629" t="s">
        <v>190</v>
      </c>
      <c r="E1629">
        <v>46865</v>
      </c>
      <c r="F1629">
        <v>27.739100000000001</v>
      </c>
      <c r="G1629">
        <v>44931</v>
      </c>
      <c r="H1629">
        <v>44927</v>
      </c>
      <c r="I1629">
        <v>1299992.9214999999</v>
      </c>
      <c r="J1629" t="s">
        <v>207</v>
      </c>
      <c r="K1629">
        <v>259.9985843</v>
      </c>
    </row>
    <row r="1630" spans="1:11" x14ac:dyDescent="0.2">
      <c r="A1630" t="s">
        <v>247</v>
      </c>
      <c r="B1630" t="s">
        <v>198</v>
      </c>
      <c r="C1630" t="s">
        <v>222</v>
      </c>
      <c r="D1630" t="s">
        <v>190</v>
      </c>
      <c r="E1630">
        <v>38554</v>
      </c>
      <c r="F1630">
        <v>18.156199999999998</v>
      </c>
      <c r="G1630">
        <v>44931</v>
      </c>
      <c r="H1630">
        <v>44927</v>
      </c>
      <c r="I1630">
        <v>699994.13479999988</v>
      </c>
      <c r="J1630" t="s">
        <v>193</v>
      </c>
      <c r="K1630">
        <v>209.99824043999996</v>
      </c>
    </row>
    <row r="1631" spans="1:11" x14ac:dyDescent="0.2">
      <c r="A1631" t="s">
        <v>247</v>
      </c>
      <c r="B1631" t="s">
        <v>185</v>
      </c>
      <c r="C1631" t="s">
        <v>224</v>
      </c>
      <c r="D1631" t="s">
        <v>192</v>
      </c>
      <c r="E1631">
        <v>8851</v>
      </c>
      <c r="F1631">
        <v>180.7698</v>
      </c>
      <c r="G1631">
        <v>44932</v>
      </c>
      <c r="H1631">
        <v>44927</v>
      </c>
      <c r="I1631">
        <v>1599993.4998000001</v>
      </c>
      <c r="J1631" t="s">
        <v>204</v>
      </c>
      <c r="K1631">
        <v>319.99869996000001</v>
      </c>
    </row>
    <row r="1632" spans="1:11" x14ac:dyDescent="0.2">
      <c r="A1632" t="s">
        <v>247</v>
      </c>
      <c r="B1632" t="s">
        <v>198</v>
      </c>
      <c r="C1632" t="s">
        <v>220</v>
      </c>
      <c r="D1632" t="s">
        <v>190</v>
      </c>
      <c r="E1632">
        <v>12596</v>
      </c>
      <c r="F1632">
        <v>174.65180000000001</v>
      </c>
      <c r="G1632">
        <v>44933</v>
      </c>
      <c r="H1632">
        <v>44927</v>
      </c>
      <c r="I1632">
        <v>2199914.0728000002</v>
      </c>
      <c r="J1632" t="s">
        <v>188</v>
      </c>
      <c r="K1632">
        <v>439.98281456000007</v>
      </c>
    </row>
    <row r="1633" spans="1:11" x14ac:dyDescent="0.2">
      <c r="A1633" t="s">
        <v>247</v>
      </c>
      <c r="B1633" t="s">
        <v>198</v>
      </c>
      <c r="C1633" t="s">
        <v>201</v>
      </c>
      <c r="D1633" t="s">
        <v>190</v>
      </c>
      <c r="E1633">
        <v>133553</v>
      </c>
      <c r="F1633">
        <v>38.186999999999998</v>
      </c>
      <c r="G1633">
        <v>44935</v>
      </c>
      <c r="H1633">
        <v>44927</v>
      </c>
      <c r="I1633">
        <v>5099988.4109999994</v>
      </c>
      <c r="J1633" t="s">
        <v>188</v>
      </c>
      <c r="K1633">
        <v>1019.9976821999999</v>
      </c>
    </row>
    <row r="1634" spans="1:11" x14ac:dyDescent="0.2">
      <c r="A1634" t="s">
        <v>247</v>
      </c>
      <c r="B1634" t="s">
        <v>185</v>
      </c>
      <c r="C1634" t="s">
        <v>242</v>
      </c>
      <c r="D1634" t="s">
        <v>187</v>
      </c>
      <c r="E1634">
        <v>14497</v>
      </c>
      <c r="F1634">
        <v>248.32640000000001</v>
      </c>
      <c r="G1634">
        <v>44938</v>
      </c>
      <c r="H1634">
        <v>44927</v>
      </c>
      <c r="I1634">
        <v>3599987.8207999999</v>
      </c>
      <c r="J1634" t="s">
        <v>207</v>
      </c>
      <c r="K1634">
        <v>719.99756416000002</v>
      </c>
    </row>
    <row r="1635" spans="1:11" x14ac:dyDescent="0.2">
      <c r="A1635" t="s">
        <v>247</v>
      </c>
      <c r="B1635" t="s">
        <v>185</v>
      </c>
      <c r="C1635" t="s">
        <v>186</v>
      </c>
      <c r="D1635" t="s">
        <v>212</v>
      </c>
      <c r="E1635">
        <v>192834</v>
      </c>
      <c r="F1635">
        <v>20.743200000000002</v>
      </c>
      <c r="G1635">
        <v>44938</v>
      </c>
      <c r="H1635">
        <v>44927</v>
      </c>
      <c r="I1635">
        <v>3999994.2288000002</v>
      </c>
      <c r="J1635" t="s">
        <v>188</v>
      </c>
      <c r="K1635">
        <v>799.99884576000011</v>
      </c>
    </row>
    <row r="1636" spans="1:11" x14ac:dyDescent="0.2">
      <c r="A1636" t="s">
        <v>247</v>
      </c>
      <c r="B1636" t="s">
        <v>198</v>
      </c>
      <c r="C1636" t="s">
        <v>208</v>
      </c>
      <c r="D1636" t="s">
        <v>190</v>
      </c>
      <c r="E1636">
        <v>37508</v>
      </c>
      <c r="F1636">
        <v>61.320300000000003</v>
      </c>
      <c r="G1636">
        <v>44938</v>
      </c>
      <c r="H1636">
        <v>44927</v>
      </c>
      <c r="I1636">
        <v>2300001.8124000002</v>
      </c>
      <c r="J1636" t="s">
        <v>188</v>
      </c>
      <c r="K1636">
        <v>460.00036248000004</v>
      </c>
    </row>
    <row r="1637" spans="1:11" x14ac:dyDescent="0.2">
      <c r="A1637" t="s">
        <v>247</v>
      </c>
      <c r="B1637" t="s">
        <v>185</v>
      </c>
      <c r="C1637" t="s">
        <v>242</v>
      </c>
      <c r="D1637" t="s">
        <v>190</v>
      </c>
      <c r="E1637">
        <v>27354</v>
      </c>
      <c r="F1637">
        <v>270.53149999999999</v>
      </c>
      <c r="G1637">
        <v>44938</v>
      </c>
      <c r="H1637">
        <v>44927</v>
      </c>
      <c r="I1637">
        <v>7400118.6509999996</v>
      </c>
      <c r="J1637" t="s">
        <v>207</v>
      </c>
      <c r="K1637">
        <v>1480.0237302</v>
      </c>
    </row>
    <row r="1638" spans="1:11" x14ac:dyDescent="0.2">
      <c r="A1638" t="s">
        <v>247</v>
      </c>
      <c r="B1638" t="s">
        <v>185</v>
      </c>
      <c r="C1638" t="s">
        <v>112</v>
      </c>
      <c r="D1638" t="s">
        <v>190</v>
      </c>
      <c r="E1638">
        <v>100433</v>
      </c>
      <c r="F1638">
        <v>38.832000000000001</v>
      </c>
      <c r="G1638">
        <v>44938</v>
      </c>
      <c r="H1638">
        <v>44927</v>
      </c>
      <c r="I1638">
        <v>3900014.2560000001</v>
      </c>
      <c r="J1638" t="s">
        <v>188</v>
      </c>
      <c r="K1638">
        <v>780.00285120000001</v>
      </c>
    </row>
    <row r="1639" spans="1:11" x14ac:dyDescent="0.2">
      <c r="A1639" t="s">
        <v>247</v>
      </c>
      <c r="B1639" t="s">
        <v>198</v>
      </c>
      <c r="C1639" t="s">
        <v>227</v>
      </c>
      <c r="D1639" t="s">
        <v>190</v>
      </c>
      <c r="E1639">
        <v>47631</v>
      </c>
      <c r="F1639">
        <v>136.46510000000001</v>
      </c>
      <c r="G1639">
        <v>44939</v>
      </c>
      <c r="H1639">
        <v>44927</v>
      </c>
      <c r="I1639">
        <v>6499969.1781000001</v>
      </c>
      <c r="J1639" t="s">
        <v>204</v>
      </c>
      <c r="K1639">
        <v>1299.99383562</v>
      </c>
    </row>
    <row r="1640" spans="1:11" x14ac:dyDescent="0.2">
      <c r="A1640" t="s">
        <v>247</v>
      </c>
      <c r="B1640" t="s">
        <v>185</v>
      </c>
      <c r="C1640" t="s">
        <v>203</v>
      </c>
      <c r="D1640" t="s">
        <v>190</v>
      </c>
      <c r="E1640">
        <v>51522</v>
      </c>
      <c r="F1640">
        <v>106.75109999999999</v>
      </c>
      <c r="G1640">
        <v>44940</v>
      </c>
      <c r="H1640">
        <v>44927</v>
      </c>
      <c r="I1640">
        <v>5500030.1741999993</v>
      </c>
      <c r="J1640" t="s">
        <v>204</v>
      </c>
      <c r="K1640">
        <v>1100.00603484</v>
      </c>
    </row>
    <row r="1641" spans="1:11" x14ac:dyDescent="0.2">
      <c r="A1641" t="s">
        <v>247</v>
      </c>
      <c r="B1641" t="s">
        <v>185</v>
      </c>
      <c r="C1641" t="s">
        <v>201</v>
      </c>
      <c r="D1641" t="s">
        <v>190</v>
      </c>
      <c r="E1641">
        <v>167692</v>
      </c>
      <c r="F1641">
        <v>39.357900000000001</v>
      </c>
      <c r="G1641">
        <v>44940</v>
      </c>
      <c r="H1641">
        <v>44927</v>
      </c>
      <c r="I1641">
        <v>6600004.9668000005</v>
      </c>
      <c r="J1641" t="s">
        <v>188</v>
      </c>
      <c r="K1641">
        <v>1320.0009933600002</v>
      </c>
    </row>
    <row r="1642" spans="1:11" x14ac:dyDescent="0.2">
      <c r="A1642" t="s">
        <v>247</v>
      </c>
      <c r="B1642" t="s">
        <v>198</v>
      </c>
      <c r="C1642" t="s">
        <v>236</v>
      </c>
      <c r="D1642" t="s">
        <v>187</v>
      </c>
      <c r="E1642">
        <v>968590</v>
      </c>
      <c r="F1642">
        <v>6.5042999999999997</v>
      </c>
      <c r="G1642">
        <v>44940</v>
      </c>
      <c r="H1642">
        <v>44927</v>
      </c>
      <c r="I1642">
        <v>6299999.9369999999</v>
      </c>
      <c r="J1642" t="s">
        <v>215</v>
      </c>
      <c r="K1642">
        <v>2519.9999748</v>
      </c>
    </row>
    <row r="1643" spans="1:11" x14ac:dyDescent="0.2">
      <c r="A1643" t="s">
        <v>247</v>
      </c>
      <c r="B1643" t="s">
        <v>185</v>
      </c>
      <c r="C1643" t="s">
        <v>242</v>
      </c>
      <c r="D1643" t="s">
        <v>192</v>
      </c>
      <c r="E1643">
        <v>33142</v>
      </c>
      <c r="F1643">
        <v>253.45259999999999</v>
      </c>
      <c r="G1643">
        <v>44941</v>
      </c>
      <c r="H1643">
        <v>44927</v>
      </c>
      <c r="I1643">
        <v>8399926.0691999998</v>
      </c>
      <c r="J1643" t="s">
        <v>207</v>
      </c>
      <c r="K1643">
        <v>1679.9852138400001</v>
      </c>
    </row>
    <row r="1644" spans="1:11" x14ac:dyDescent="0.2">
      <c r="A1644" t="s">
        <v>247</v>
      </c>
      <c r="B1644" t="s">
        <v>185</v>
      </c>
      <c r="C1644" t="s">
        <v>214</v>
      </c>
      <c r="D1644" t="s">
        <v>192</v>
      </c>
      <c r="E1644">
        <v>312897</v>
      </c>
      <c r="F1644">
        <v>28.124300000000002</v>
      </c>
      <c r="G1644">
        <v>44942</v>
      </c>
      <c r="H1644">
        <v>44927</v>
      </c>
      <c r="I1644">
        <v>8800009.0971000008</v>
      </c>
      <c r="J1644" t="s">
        <v>215</v>
      </c>
      <c r="K1644">
        <v>3520.0036388400003</v>
      </c>
    </row>
    <row r="1645" spans="1:11" x14ac:dyDescent="0.2">
      <c r="A1645" t="s">
        <v>247</v>
      </c>
      <c r="B1645" t="s">
        <v>198</v>
      </c>
      <c r="C1645" t="s">
        <v>191</v>
      </c>
      <c r="D1645" t="s">
        <v>190</v>
      </c>
      <c r="E1645">
        <v>364047</v>
      </c>
      <c r="F1645">
        <v>5.4938000000000002</v>
      </c>
      <c r="G1645">
        <v>44945</v>
      </c>
      <c r="H1645">
        <v>44927</v>
      </c>
      <c r="I1645">
        <v>2000001.4086000002</v>
      </c>
      <c r="J1645" t="s">
        <v>193</v>
      </c>
      <c r="K1645">
        <v>600.00042258000008</v>
      </c>
    </row>
    <row r="1646" spans="1:11" x14ac:dyDescent="0.2">
      <c r="A1646" t="s">
        <v>247</v>
      </c>
      <c r="B1646" t="s">
        <v>198</v>
      </c>
      <c r="C1646" t="s">
        <v>218</v>
      </c>
      <c r="D1646" t="s">
        <v>187</v>
      </c>
      <c r="E1646">
        <v>124394</v>
      </c>
      <c r="F1646">
        <v>66.723500000000001</v>
      </c>
      <c r="G1646">
        <v>44945</v>
      </c>
      <c r="H1646">
        <v>44927</v>
      </c>
      <c r="I1646">
        <v>8300003.0590000004</v>
      </c>
      <c r="J1646" t="s">
        <v>204</v>
      </c>
      <c r="K1646">
        <v>1660.0006118000001</v>
      </c>
    </row>
    <row r="1647" spans="1:11" x14ac:dyDescent="0.2">
      <c r="A1647" t="s">
        <v>247</v>
      </c>
      <c r="B1647" t="s">
        <v>198</v>
      </c>
      <c r="C1647" t="s">
        <v>228</v>
      </c>
      <c r="D1647" t="s">
        <v>200</v>
      </c>
      <c r="E1647">
        <v>269587</v>
      </c>
      <c r="F1647">
        <v>29.304099999999998</v>
      </c>
      <c r="G1647">
        <v>44945</v>
      </c>
      <c r="H1647">
        <v>44927</v>
      </c>
      <c r="I1647">
        <v>7900004.4066999992</v>
      </c>
      <c r="J1647" t="s">
        <v>204</v>
      </c>
      <c r="K1647">
        <v>1580.00088134</v>
      </c>
    </row>
    <row r="1648" spans="1:11" x14ac:dyDescent="0.2">
      <c r="A1648" t="s">
        <v>247</v>
      </c>
      <c r="B1648" t="s">
        <v>185</v>
      </c>
      <c r="C1648" t="s">
        <v>199</v>
      </c>
      <c r="D1648" t="s">
        <v>192</v>
      </c>
      <c r="E1648">
        <v>568448</v>
      </c>
      <c r="F1648">
        <v>2.9906000000000001</v>
      </c>
      <c r="G1648">
        <v>44945</v>
      </c>
      <c r="H1648">
        <v>44927</v>
      </c>
      <c r="I1648">
        <v>1700000.5888</v>
      </c>
      <c r="J1648" t="s">
        <v>193</v>
      </c>
      <c r="K1648">
        <v>510.00017664000001</v>
      </c>
    </row>
    <row r="1649" spans="1:11" x14ac:dyDescent="0.2">
      <c r="A1649" t="s">
        <v>247</v>
      </c>
      <c r="B1649" t="s">
        <v>198</v>
      </c>
      <c r="C1649" t="s">
        <v>244</v>
      </c>
      <c r="D1649" t="s">
        <v>190</v>
      </c>
      <c r="E1649">
        <v>41288</v>
      </c>
      <c r="F1649">
        <v>29.0642</v>
      </c>
      <c r="G1649">
        <v>44945</v>
      </c>
      <c r="H1649">
        <v>44927</v>
      </c>
      <c r="I1649">
        <v>1200002.6895999999</v>
      </c>
      <c r="J1649" t="s">
        <v>207</v>
      </c>
      <c r="K1649">
        <v>240.00053792</v>
      </c>
    </row>
    <row r="1650" spans="1:11" x14ac:dyDescent="0.2">
      <c r="A1650" t="s">
        <v>247</v>
      </c>
      <c r="B1650" t="s">
        <v>198</v>
      </c>
      <c r="C1650" t="s">
        <v>243</v>
      </c>
      <c r="D1650" t="s">
        <v>187</v>
      </c>
      <c r="E1650">
        <v>558330</v>
      </c>
      <c r="F1650">
        <v>6.4478</v>
      </c>
      <c r="G1650">
        <v>44945</v>
      </c>
      <c r="H1650">
        <v>44927</v>
      </c>
      <c r="I1650">
        <v>3600000.1740000001</v>
      </c>
      <c r="J1650" t="s">
        <v>215</v>
      </c>
      <c r="K1650">
        <v>1440.0000696000002</v>
      </c>
    </row>
    <row r="1651" spans="1:11" x14ac:dyDescent="0.2">
      <c r="A1651" t="s">
        <v>247</v>
      </c>
      <c r="B1651" t="s">
        <v>198</v>
      </c>
      <c r="C1651" t="s">
        <v>223</v>
      </c>
      <c r="D1651" t="s">
        <v>190</v>
      </c>
      <c r="E1651">
        <v>9059</v>
      </c>
      <c r="F1651">
        <v>88.313699999999997</v>
      </c>
      <c r="G1651">
        <v>44946</v>
      </c>
      <c r="H1651">
        <v>44927</v>
      </c>
      <c r="I1651">
        <v>800033.80829999992</v>
      </c>
      <c r="J1651" t="s">
        <v>204</v>
      </c>
      <c r="K1651">
        <v>160.00676166</v>
      </c>
    </row>
    <row r="1652" spans="1:11" x14ac:dyDescent="0.2">
      <c r="A1652" t="s">
        <v>247</v>
      </c>
      <c r="B1652" t="s">
        <v>198</v>
      </c>
      <c r="C1652" t="s">
        <v>222</v>
      </c>
      <c r="D1652" t="s">
        <v>190</v>
      </c>
      <c r="E1652">
        <v>493887</v>
      </c>
      <c r="F1652">
        <v>17.2104</v>
      </c>
      <c r="G1652">
        <v>44948</v>
      </c>
      <c r="H1652">
        <v>44927</v>
      </c>
      <c r="I1652">
        <v>8499992.8247999996</v>
      </c>
      <c r="J1652" t="s">
        <v>193</v>
      </c>
      <c r="K1652">
        <v>2549.99784744</v>
      </c>
    </row>
    <row r="1653" spans="1:11" x14ac:dyDescent="0.2">
      <c r="A1653" t="s">
        <v>247</v>
      </c>
      <c r="B1653" t="s">
        <v>198</v>
      </c>
      <c r="C1653" t="s">
        <v>199</v>
      </c>
      <c r="D1653" t="s">
        <v>190</v>
      </c>
      <c r="E1653">
        <v>1421817</v>
      </c>
      <c r="F1653">
        <v>3.0243000000000002</v>
      </c>
      <c r="G1653">
        <v>44948</v>
      </c>
      <c r="H1653">
        <v>44927</v>
      </c>
      <c r="I1653">
        <v>4300001.1531000007</v>
      </c>
      <c r="J1653" t="s">
        <v>193</v>
      </c>
      <c r="K1653">
        <v>1290.0003459300003</v>
      </c>
    </row>
    <row r="1654" spans="1:11" x14ac:dyDescent="0.2">
      <c r="A1654" t="s">
        <v>247</v>
      </c>
      <c r="B1654" t="s">
        <v>198</v>
      </c>
      <c r="C1654" t="s">
        <v>206</v>
      </c>
      <c r="D1654" t="s">
        <v>190</v>
      </c>
      <c r="E1654">
        <v>85326</v>
      </c>
      <c r="F1654">
        <v>101.9622</v>
      </c>
      <c r="G1654">
        <v>44948</v>
      </c>
      <c r="H1654">
        <v>44927</v>
      </c>
      <c r="I1654">
        <v>8700026.6771999989</v>
      </c>
      <c r="J1654" t="s">
        <v>207</v>
      </c>
      <c r="K1654">
        <v>1740.00533544</v>
      </c>
    </row>
    <row r="1655" spans="1:11" x14ac:dyDescent="0.2">
      <c r="A1655" t="s">
        <v>247</v>
      </c>
      <c r="B1655" t="s">
        <v>185</v>
      </c>
      <c r="C1655" t="s">
        <v>230</v>
      </c>
      <c r="D1655" t="s">
        <v>190</v>
      </c>
      <c r="E1655">
        <v>24657</v>
      </c>
      <c r="F1655">
        <v>117.61579999999999</v>
      </c>
      <c r="G1655">
        <v>44949</v>
      </c>
      <c r="H1655">
        <v>44927</v>
      </c>
      <c r="I1655">
        <v>2900052.7805999997</v>
      </c>
      <c r="J1655" t="s">
        <v>188</v>
      </c>
      <c r="K1655">
        <v>580.01055611999993</v>
      </c>
    </row>
    <row r="1656" spans="1:11" x14ac:dyDescent="0.2">
      <c r="A1656" t="s">
        <v>247</v>
      </c>
      <c r="B1656" t="s">
        <v>185</v>
      </c>
      <c r="C1656" t="s">
        <v>239</v>
      </c>
      <c r="D1656" t="s">
        <v>190</v>
      </c>
      <c r="E1656">
        <v>148633</v>
      </c>
      <c r="F1656">
        <v>16.82</v>
      </c>
      <c r="G1656">
        <v>44949</v>
      </c>
      <c r="H1656">
        <v>44927</v>
      </c>
      <c r="I1656">
        <v>2500007.06</v>
      </c>
      <c r="J1656" t="s">
        <v>188</v>
      </c>
      <c r="K1656">
        <v>500.00141200000002</v>
      </c>
    </row>
    <row r="1657" spans="1:11" x14ac:dyDescent="0.2">
      <c r="A1657" t="s">
        <v>247</v>
      </c>
      <c r="B1657" t="s">
        <v>198</v>
      </c>
      <c r="C1657" t="s">
        <v>201</v>
      </c>
      <c r="D1657" t="s">
        <v>212</v>
      </c>
      <c r="E1657">
        <v>19790</v>
      </c>
      <c r="F1657">
        <v>40.424100000000003</v>
      </c>
      <c r="G1657">
        <v>44949</v>
      </c>
      <c r="H1657">
        <v>44927</v>
      </c>
      <c r="I1657">
        <v>799992.93900000001</v>
      </c>
      <c r="J1657" t="s">
        <v>188</v>
      </c>
      <c r="K1657">
        <v>159.99858780000002</v>
      </c>
    </row>
    <row r="1658" spans="1:11" x14ac:dyDescent="0.2">
      <c r="A1658" t="s">
        <v>247</v>
      </c>
      <c r="B1658" t="s">
        <v>198</v>
      </c>
      <c r="C1658" t="s">
        <v>208</v>
      </c>
      <c r="D1658" t="s">
        <v>200</v>
      </c>
      <c r="E1658">
        <v>97966</v>
      </c>
      <c r="F1658">
        <v>61.2455</v>
      </c>
      <c r="G1658">
        <v>44949</v>
      </c>
      <c r="H1658">
        <v>44927</v>
      </c>
      <c r="I1658">
        <v>5999976.6529999999</v>
      </c>
      <c r="J1658" t="s">
        <v>188</v>
      </c>
      <c r="K1658">
        <v>1199.9953306</v>
      </c>
    </row>
    <row r="1659" spans="1:11" x14ac:dyDescent="0.2">
      <c r="A1659" t="s">
        <v>247</v>
      </c>
      <c r="B1659" t="s">
        <v>185</v>
      </c>
      <c r="C1659" t="s">
        <v>195</v>
      </c>
      <c r="D1659" t="s">
        <v>200</v>
      </c>
      <c r="E1659">
        <v>27586</v>
      </c>
      <c r="F1659">
        <v>123.2508</v>
      </c>
      <c r="G1659">
        <v>44949</v>
      </c>
      <c r="H1659">
        <v>44927</v>
      </c>
      <c r="I1659">
        <v>3399996.5688</v>
      </c>
      <c r="J1659" t="s">
        <v>196</v>
      </c>
      <c r="K1659">
        <v>1359.9986275200001</v>
      </c>
    </row>
    <row r="1660" spans="1:11" x14ac:dyDescent="0.2">
      <c r="A1660" t="s">
        <v>247</v>
      </c>
      <c r="B1660" t="s">
        <v>185</v>
      </c>
      <c r="C1660" t="s">
        <v>228</v>
      </c>
      <c r="D1660" t="s">
        <v>200</v>
      </c>
      <c r="E1660">
        <v>302791</v>
      </c>
      <c r="F1660">
        <v>31.704999999999998</v>
      </c>
      <c r="G1660">
        <v>44949</v>
      </c>
      <c r="H1660">
        <v>44927</v>
      </c>
      <c r="I1660">
        <v>9599988.6549999993</v>
      </c>
      <c r="J1660" t="s">
        <v>204</v>
      </c>
      <c r="K1660">
        <v>1919.9977309999999</v>
      </c>
    </row>
    <row r="1661" spans="1:11" x14ac:dyDescent="0.2">
      <c r="A1661" t="s">
        <v>247</v>
      </c>
      <c r="B1661" t="s">
        <v>198</v>
      </c>
      <c r="C1661" t="s">
        <v>216</v>
      </c>
      <c r="D1661" t="s">
        <v>190</v>
      </c>
      <c r="E1661">
        <v>355840</v>
      </c>
      <c r="F1661">
        <v>16.580500000000001</v>
      </c>
      <c r="G1661">
        <v>44952</v>
      </c>
      <c r="H1661">
        <v>44927</v>
      </c>
      <c r="I1661">
        <v>5900005.1200000001</v>
      </c>
      <c r="J1661" t="s">
        <v>215</v>
      </c>
      <c r="K1661">
        <v>2360.0020480000003</v>
      </c>
    </row>
    <row r="1662" spans="1:11" x14ac:dyDescent="0.2">
      <c r="A1662" t="s">
        <v>247</v>
      </c>
      <c r="B1662" t="s">
        <v>185</v>
      </c>
      <c r="C1662" t="s">
        <v>225</v>
      </c>
      <c r="D1662" t="s">
        <v>192</v>
      </c>
      <c r="E1662">
        <v>40005</v>
      </c>
      <c r="F1662">
        <v>84.990099999999998</v>
      </c>
      <c r="G1662">
        <v>44952</v>
      </c>
      <c r="H1662">
        <v>44927</v>
      </c>
      <c r="I1662">
        <v>3400028.9504999998</v>
      </c>
      <c r="J1662" t="s">
        <v>188</v>
      </c>
      <c r="K1662">
        <v>680.00579010000001</v>
      </c>
    </row>
    <row r="1663" spans="1:11" x14ac:dyDescent="0.2">
      <c r="A1663" t="s">
        <v>247</v>
      </c>
      <c r="B1663" t="s">
        <v>198</v>
      </c>
      <c r="C1663" t="s">
        <v>220</v>
      </c>
      <c r="D1663" t="s">
        <v>187</v>
      </c>
      <c r="E1663">
        <v>13408</v>
      </c>
      <c r="F1663">
        <v>171.5377</v>
      </c>
      <c r="G1663">
        <v>44952</v>
      </c>
      <c r="H1663">
        <v>44927</v>
      </c>
      <c r="I1663">
        <v>2299977.4816000001</v>
      </c>
      <c r="J1663" t="s">
        <v>188</v>
      </c>
      <c r="K1663">
        <v>459.99549632000003</v>
      </c>
    </row>
    <row r="1664" spans="1:11" x14ac:dyDescent="0.2">
      <c r="A1664" t="s">
        <v>247</v>
      </c>
      <c r="B1664" t="s">
        <v>198</v>
      </c>
      <c r="C1664" t="s">
        <v>114</v>
      </c>
      <c r="D1664" t="s">
        <v>187</v>
      </c>
      <c r="E1664">
        <v>708495</v>
      </c>
      <c r="F1664">
        <v>13.4087</v>
      </c>
      <c r="G1664">
        <v>44952</v>
      </c>
      <c r="H1664">
        <v>44927</v>
      </c>
      <c r="I1664">
        <v>9499996.9065000005</v>
      </c>
      <c r="J1664" t="s">
        <v>215</v>
      </c>
      <c r="K1664">
        <v>3799.9987626000002</v>
      </c>
    </row>
    <row r="1665" spans="1:11" x14ac:dyDescent="0.2">
      <c r="A1665" t="s">
        <v>247</v>
      </c>
      <c r="B1665" t="s">
        <v>198</v>
      </c>
      <c r="C1665" t="s">
        <v>112</v>
      </c>
      <c r="D1665" t="s">
        <v>200</v>
      </c>
      <c r="E1665">
        <v>97962</v>
      </c>
      <c r="F1665">
        <v>38.790700000000001</v>
      </c>
      <c r="G1665">
        <v>44953</v>
      </c>
      <c r="H1665">
        <v>44927</v>
      </c>
      <c r="I1665">
        <v>3800014.5534000001</v>
      </c>
      <c r="J1665" t="s">
        <v>188</v>
      </c>
      <c r="K1665">
        <v>760.00291068000001</v>
      </c>
    </row>
    <row r="1666" spans="1:11" x14ac:dyDescent="0.2">
      <c r="A1666" t="s">
        <v>247</v>
      </c>
      <c r="B1666" t="s">
        <v>198</v>
      </c>
      <c r="C1666" t="s">
        <v>210</v>
      </c>
      <c r="D1666" t="s">
        <v>200</v>
      </c>
      <c r="E1666">
        <v>184850</v>
      </c>
      <c r="F1666">
        <v>29.753900000000002</v>
      </c>
      <c r="G1666">
        <v>44953</v>
      </c>
      <c r="H1666">
        <v>44927</v>
      </c>
      <c r="I1666">
        <v>5500008.415</v>
      </c>
      <c r="J1666" t="s">
        <v>204</v>
      </c>
      <c r="K1666">
        <v>1100.001683</v>
      </c>
    </row>
    <row r="1667" spans="1:11" x14ac:dyDescent="0.2">
      <c r="A1667" t="s">
        <v>247</v>
      </c>
      <c r="B1667" t="s">
        <v>185</v>
      </c>
      <c r="C1667" t="s">
        <v>217</v>
      </c>
      <c r="D1667" t="s">
        <v>190</v>
      </c>
      <c r="E1667">
        <v>598002</v>
      </c>
      <c r="F1667">
        <v>9.1973000000000003</v>
      </c>
      <c r="G1667">
        <v>44956</v>
      </c>
      <c r="H1667">
        <v>44927</v>
      </c>
      <c r="I1667">
        <v>5500003.7946000006</v>
      </c>
      <c r="J1667" t="s">
        <v>215</v>
      </c>
      <c r="K1667">
        <v>2200.0015178400004</v>
      </c>
    </row>
    <row r="1668" spans="1:11" x14ac:dyDescent="0.2">
      <c r="A1668" t="s">
        <v>247</v>
      </c>
      <c r="B1668" t="s">
        <v>198</v>
      </c>
      <c r="C1668" t="s">
        <v>232</v>
      </c>
      <c r="D1668" t="s">
        <v>190</v>
      </c>
      <c r="E1668">
        <v>280120</v>
      </c>
      <c r="F1668">
        <v>27.1312</v>
      </c>
      <c r="G1668">
        <v>44959</v>
      </c>
      <c r="H1668">
        <v>44958</v>
      </c>
      <c r="I1668">
        <v>7599991.7439999999</v>
      </c>
      <c r="J1668" t="s">
        <v>204</v>
      </c>
      <c r="K1668">
        <v>1519.9983488</v>
      </c>
    </row>
    <row r="1669" spans="1:11" x14ac:dyDescent="0.2">
      <c r="A1669" t="s">
        <v>247</v>
      </c>
      <c r="B1669" t="s">
        <v>198</v>
      </c>
      <c r="C1669" t="s">
        <v>209</v>
      </c>
      <c r="D1669" t="s">
        <v>192</v>
      </c>
      <c r="E1669">
        <v>457080</v>
      </c>
      <c r="F1669">
        <v>19.690200000000001</v>
      </c>
      <c r="G1669">
        <v>44961</v>
      </c>
      <c r="H1669">
        <v>44958</v>
      </c>
      <c r="I1669">
        <v>8999996.6160000004</v>
      </c>
      <c r="J1669" t="s">
        <v>188</v>
      </c>
      <c r="K1669">
        <v>1799.9993232000002</v>
      </c>
    </row>
    <row r="1670" spans="1:11" x14ac:dyDescent="0.2">
      <c r="A1670" t="s">
        <v>247</v>
      </c>
      <c r="B1670" t="s">
        <v>185</v>
      </c>
      <c r="C1670" t="s">
        <v>213</v>
      </c>
      <c r="D1670" t="s">
        <v>190</v>
      </c>
      <c r="E1670">
        <v>50600</v>
      </c>
      <c r="F1670">
        <v>67.193299999999994</v>
      </c>
      <c r="G1670">
        <v>44962</v>
      </c>
      <c r="H1670">
        <v>44958</v>
      </c>
      <c r="I1670">
        <v>3399980.9799999995</v>
      </c>
      <c r="J1670" t="s">
        <v>188</v>
      </c>
      <c r="K1670">
        <v>679.99619599999994</v>
      </c>
    </row>
    <row r="1671" spans="1:11" x14ac:dyDescent="0.2">
      <c r="A1671" t="s">
        <v>247</v>
      </c>
      <c r="B1671" t="s">
        <v>198</v>
      </c>
      <c r="C1671" t="s">
        <v>226</v>
      </c>
      <c r="D1671" t="s">
        <v>190</v>
      </c>
      <c r="E1671">
        <v>89931</v>
      </c>
      <c r="F1671">
        <v>56.7104</v>
      </c>
      <c r="G1671">
        <v>44963</v>
      </c>
      <c r="H1671">
        <v>44958</v>
      </c>
      <c r="I1671">
        <v>5100022.9824000001</v>
      </c>
      <c r="J1671" t="s">
        <v>188</v>
      </c>
      <c r="K1671">
        <v>1020.00459648</v>
      </c>
    </row>
    <row r="1672" spans="1:11" x14ac:dyDescent="0.2">
      <c r="A1672" t="s">
        <v>247</v>
      </c>
      <c r="B1672" t="s">
        <v>185</v>
      </c>
      <c r="C1672" t="s">
        <v>239</v>
      </c>
      <c r="D1672" t="s">
        <v>187</v>
      </c>
      <c r="E1672">
        <v>383098</v>
      </c>
      <c r="F1672">
        <v>16.7059</v>
      </c>
      <c r="G1672">
        <v>44963</v>
      </c>
      <c r="H1672">
        <v>44958</v>
      </c>
      <c r="I1672">
        <v>6399996.8782000002</v>
      </c>
      <c r="J1672" t="s">
        <v>188</v>
      </c>
      <c r="K1672">
        <v>1279.9993756400002</v>
      </c>
    </row>
    <row r="1673" spans="1:11" x14ac:dyDescent="0.2">
      <c r="A1673" t="s">
        <v>247</v>
      </c>
      <c r="B1673" t="s">
        <v>185</v>
      </c>
      <c r="C1673" t="s">
        <v>202</v>
      </c>
      <c r="D1673" t="s">
        <v>192</v>
      </c>
      <c r="E1673">
        <v>2379707</v>
      </c>
      <c r="F1673">
        <v>3.8239999999999998</v>
      </c>
      <c r="G1673">
        <v>44963</v>
      </c>
      <c r="H1673">
        <v>44958</v>
      </c>
      <c r="I1673">
        <v>9099999.568</v>
      </c>
      <c r="J1673" t="s">
        <v>193</v>
      </c>
      <c r="K1673">
        <v>2729.9998704</v>
      </c>
    </row>
    <row r="1674" spans="1:11" x14ac:dyDescent="0.2">
      <c r="A1674" t="s">
        <v>247</v>
      </c>
      <c r="B1674" t="s">
        <v>198</v>
      </c>
      <c r="C1674" t="s">
        <v>218</v>
      </c>
      <c r="D1674" t="s">
        <v>190</v>
      </c>
      <c r="E1674">
        <v>79440</v>
      </c>
      <c r="F1674">
        <v>66.717200000000005</v>
      </c>
      <c r="G1674">
        <v>44963</v>
      </c>
      <c r="H1674">
        <v>44958</v>
      </c>
      <c r="I1674">
        <v>5300014.3680000007</v>
      </c>
      <c r="J1674" t="s">
        <v>204</v>
      </c>
      <c r="K1674">
        <v>1060.0028736000002</v>
      </c>
    </row>
    <row r="1675" spans="1:11" x14ac:dyDescent="0.2">
      <c r="A1675" t="s">
        <v>247</v>
      </c>
      <c r="B1675" t="s">
        <v>198</v>
      </c>
      <c r="C1675" t="s">
        <v>242</v>
      </c>
      <c r="D1675" t="s">
        <v>187</v>
      </c>
      <c r="E1675">
        <v>5416</v>
      </c>
      <c r="F1675">
        <v>276.94580000000002</v>
      </c>
      <c r="G1675">
        <v>44966</v>
      </c>
      <c r="H1675">
        <v>44958</v>
      </c>
      <c r="I1675">
        <v>1499938.4528000001</v>
      </c>
      <c r="J1675" t="s">
        <v>207</v>
      </c>
      <c r="K1675">
        <v>299.98769056000003</v>
      </c>
    </row>
    <row r="1676" spans="1:11" x14ac:dyDescent="0.2">
      <c r="A1676" t="s">
        <v>247</v>
      </c>
      <c r="B1676" t="s">
        <v>185</v>
      </c>
      <c r="C1676" t="s">
        <v>230</v>
      </c>
      <c r="D1676" t="s">
        <v>190</v>
      </c>
      <c r="E1676">
        <v>32556</v>
      </c>
      <c r="F1676">
        <v>107.5064</v>
      </c>
      <c r="G1676">
        <v>44967</v>
      </c>
      <c r="H1676">
        <v>44958</v>
      </c>
      <c r="I1676">
        <v>3499978.3583999998</v>
      </c>
      <c r="J1676" t="s">
        <v>188</v>
      </c>
      <c r="K1676">
        <v>699.99567167999999</v>
      </c>
    </row>
    <row r="1677" spans="1:11" x14ac:dyDescent="0.2">
      <c r="A1677" t="s">
        <v>247</v>
      </c>
      <c r="B1677" t="s">
        <v>185</v>
      </c>
      <c r="C1677" t="s">
        <v>199</v>
      </c>
      <c r="D1677" t="s">
        <v>190</v>
      </c>
      <c r="E1677">
        <v>780585</v>
      </c>
      <c r="F1677">
        <v>2.8184</v>
      </c>
      <c r="G1677">
        <v>44968</v>
      </c>
      <c r="H1677">
        <v>44958</v>
      </c>
      <c r="I1677">
        <v>2200000.764</v>
      </c>
      <c r="J1677" t="s">
        <v>193</v>
      </c>
      <c r="K1677">
        <v>660.00022919999992</v>
      </c>
    </row>
    <row r="1678" spans="1:11" x14ac:dyDescent="0.2">
      <c r="A1678" t="s">
        <v>247</v>
      </c>
      <c r="B1678" t="s">
        <v>198</v>
      </c>
      <c r="C1678" t="s">
        <v>197</v>
      </c>
      <c r="D1678" t="s">
        <v>192</v>
      </c>
      <c r="E1678">
        <v>29290</v>
      </c>
      <c r="F1678">
        <v>153.6345</v>
      </c>
      <c r="G1678">
        <v>44970</v>
      </c>
      <c r="H1678">
        <v>44958</v>
      </c>
      <c r="I1678">
        <v>4499954.5049999999</v>
      </c>
      <c r="J1678" t="s">
        <v>188</v>
      </c>
      <c r="K1678">
        <v>899.99090100000001</v>
      </c>
    </row>
    <row r="1679" spans="1:11" x14ac:dyDescent="0.2">
      <c r="A1679" t="s">
        <v>247</v>
      </c>
      <c r="B1679" t="s">
        <v>185</v>
      </c>
      <c r="C1679" t="s">
        <v>230</v>
      </c>
      <c r="D1679" t="s">
        <v>212</v>
      </c>
      <c r="E1679">
        <v>21930</v>
      </c>
      <c r="F1679">
        <v>118.56059999999999</v>
      </c>
      <c r="G1679">
        <v>44973</v>
      </c>
      <c r="H1679">
        <v>44958</v>
      </c>
      <c r="I1679">
        <v>2600033.9579999996</v>
      </c>
      <c r="J1679" t="s">
        <v>188</v>
      </c>
      <c r="K1679">
        <v>520.00679159999993</v>
      </c>
    </row>
    <row r="1680" spans="1:11" x14ac:dyDescent="0.2">
      <c r="A1680" t="s">
        <v>247</v>
      </c>
      <c r="B1680" t="s">
        <v>198</v>
      </c>
      <c r="C1680" t="s">
        <v>217</v>
      </c>
      <c r="D1680" t="s">
        <v>200</v>
      </c>
      <c r="E1680">
        <v>401974</v>
      </c>
      <c r="F1680">
        <v>8.9558</v>
      </c>
      <c r="G1680">
        <v>44973</v>
      </c>
      <c r="H1680">
        <v>44958</v>
      </c>
      <c r="I1680">
        <v>3599998.7492</v>
      </c>
      <c r="J1680" t="s">
        <v>215</v>
      </c>
      <c r="K1680">
        <v>1439.9994996800001</v>
      </c>
    </row>
    <row r="1681" spans="1:11" x14ac:dyDescent="0.2">
      <c r="A1681" t="s">
        <v>247</v>
      </c>
      <c r="B1681" t="s">
        <v>198</v>
      </c>
      <c r="C1681" t="s">
        <v>238</v>
      </c>
      <c r="D1681" t="s">
        <v>190</v>
      </c>
      <c r="E1681">
        <v>10725</v>
      </c>
      <c r="F1681">
        <v>223.78620000000001</v>
      </c>
      <c r="G1681">
        <v>44973</v>
      </c>
      <c r="H1681">
        <v>44958</v>
      </c>
      <c r="I1681">
        <v>2400106.9950000001</v>
      </c>
      <c r="J1681" t="s">
        <v>204</v>
      </c>
      <c r="K1681">
        <v>480.02139900000003</v>
      </c>
    </row>
    <row r="1682" spans="1:11" x14ac:dyDescent="0.2">
      <c r="A1682" t="s">
        <v>247</v>
      </c>
      <c r="B1682" t="s">
        <v>198</v>
      </c>
      <c r="C1682" t="s">
        <v>219</v>
      </c>
      <c r="D1682" t="s">
        <v>190</v>
      </c>
      <c r="E1682">
        <v>135095</v>
      </c>
      <c r="F1682">
        <v>49.594900000000003</v>
      </c>
      <c r="G1682">
        <v>44973</v>
      </c>
      <c r="H1682">
        <v>44958</v>
      </c>
      <c r="I1682">
        <v>6700023.0155000007</v>
      </c>
      <c r="J1682" t="s">
        <v>188</v>
      </c>
      <c r="K1682">
        <v>1340.0046031000002</v>
      </c>
    </row>
    <row r="1683" spans="1:11" x14ac:dyDescent="0.2">
      <c r="A1683" t="s">
        <v>247</v>
      </c>
      <c r="B1683" t="s">
        <v>198</v>
      </c>
      <c r="C1683" t="s">
        <v>201</v>
      </c>
      <c r="D1683" t="s">
        <v>190</v>
      </c>
      <c r="E1683">
        <v>145290</v>
      </c>
      <c r="F1683">
        <v>42.673200000000001</v>
      </c>
      <c r="G1683">
        <v>44973</v>
      </c>
      <c r="H1683">
        <v>44958</v>
      </c>
      <c r="I1683">
        <v>6199989.2280000001</v>
      </c>
      <c r="J1683" t="s">
        <v>188</v>
      </c>
      <c r="K1683">
        <v>1239.9978456000001</v>
      </c>
    </row>
    <row r="1684" spans="1:11" x14ac:dyDescent="0.2">
      <c r="A1684" t="s">
        <v>247</v>
      </c>
      <c r="B1684" t="s">
        <v>185</v>
      </c>
      <c r="C1684" t="s">
        <v>194</v>
      </c>
      <c r="D1684" t="s">
        <v>187</v>
      </c>
      <c r="E1684">
        <v>97763</v>
      </c>
      <c r="F1684">
        <v>49.098399999999998</v>
      </c>
      <c r="G1684">
        <v>44974</v>
      </c>
      <c r="H1684">
        <v>44958</v>
      </c>
      <c r="I1684">
        <v>4800006.8791999994</v>
      </c>
      <c r="J1684" t="s">
        <v>188</v>
      </c>
      <c r="K1684">
        <v>960.00137583999992</v>
      </c>
    </row>
    <row r="1685" spans="1:11" x14ac:dyDescent="0.2">
      <c r="A1685" t="s">
        <v>247</v>
      </c>
      <c r="B1685" t="s">
        <v>198</v>
      </c>
      <c r="C1685" t="s">
        <v>214</v>
      </c>
      <c r="D1685" t="s">
        <v>192</v>
      </c>
      <c r="E1685">
        <v>32590</v>
      </c>
      <c r="F1685">
        <v>27.616</v>
      </c>
      <c r="G1685">
        <v>44975</v>
      </c>
      <c r="H1685">
        <v>44958</v>
      </c>
      <c r="I1685">
        <v>900005.44</v>
      </c>
      <c r="J1685" t="s">
        <v>215</v>
      </c>
      <c r="K1685">
        <v>360.00217600000002</v>
      </c>
    </row>
    <row r="1686" spans="1:11" x14ac:dyDescent="0.2">
      <c r="A1686" t="s">
        <v>247</v>
      </c>
      <c r="B1686" t="s">
        <v>198</v>
      </c>
      <c r="C1686" t="s">
        <v>234</v>
      </c>
      <c r="D1686" t="s">
        <v>200</v>
      </c>
      <c r="E1686">
        <v>46481</v>
      </c>
      <c r="F1686">
        <v>105.4199</v>
      </c>
      <c r="G1686">
        <v>44976</v>
      </c>
      <c r="H1686">
        <v>44958</v>
      </c>
      <c r="I1686">
        <v>4900022.3718999997</v>
      </c>
      <c r="J1686" t="s">
        <v>204</v>
      </c>
      <c r="K1686">
        <v>980.00447438000003</v>
      </c>
    </row>
    <row r="1687" spans="1:11" x14ac:dyDescent="0.2">
      <c r="A1687" t="s">
        <v>247</v>
      </c>
      <c r="B1687" t="s">
        <v>185</v>
      </c>
      <c r="C1687" t="s">
        <v>208</v>
      </c>
      <c r="D1687" t="s">
        <v>192</v>
      </c>
      <c r="E1687">
        <v>125367</v>
      </c>
      <c r="F1687">
        <v>59.824300000000001</v>
      </c>
      <c r="G1687">
        <v>44977</v>
      </c>
      <c r="H1687">
        <v>44958</v>
      </c>
      <c r="I1687">
        <v>7499993.0181</v>
      </c>
      <c r="J1687" t="s">
        <v>188</v>
      </c>
      <c r="K1687">
        <v>1499.99860362</v>
      </c>
    </row>
    <row r="1688" spans="1:11" x14ac:dyDescent="0.2">
      <c r="A1688" t="s">
        <v>247</v>
      </c>
      <c r="B1688" t="s">
        <v>185</v>
      </c>
      <c r="C1688" t="s">
        <v>224</v>
      </c>
      <c r="D1688" t="s">
        <v>212</v>
      </c>
      <c r="E1688">
        <v>9695</v>
      </c>
      <c r="F1688">
        <v>195.98079999999999</v>
      </c>
      <c r="G1688">
        <v>44977</v>
      </c>
      <c r="H1688">
        <v>44958</v>
      </c>
      <c r="I1688">
        <v>1900033.8559999999</v>
      </c>
      <c r="J1688" t="s">
        <v>204</v>
      </c>
      <c r="K1688">
        <v>380.0067712</v>
      </c>
    </row>
    <row r="1689" spans="1:11" x14ac:dyDescent="0.2">
      <c r="A1689" t="s">
        <v>247</v>
      </c>
      <c r="B1689" t="s">
        <v>198</v>
      </c>
      <c r="C1689" t="s">
        <v>235</v>
      </c>
      <c r="D1689" t="s">
        <v>212</v>
      </c>
      <c r="E1689">
        <v>494630</v>
      </c>
      <c r="F1689">
        <v>14.7585</v>
      </c>
      <c r="G1689">
        <v>44980</v>
      </c>
      <c r="H1689">
        <v>44958</v>
      </c>
      <c r="I1689">
        <v>7299996.8549999995</v>
      </c>
      <c r="J1689" t="s">
        <v>204</v>
      </c>
      <c r="K1689">
        <v>1459.9993709999999</v>
      </c>
    </row>
    <row r="1690" spans="1:11" x14ac:dyDescent="0.2">
      <c r="A1690" t="s">
        <v>247</v>
      </c>
      <c r="B1690" t="s">
        <v>198</v>
      </c>
      <c r="C1690" t="s">
        <v>216</v>
      </c>
      <c r="D1690" t="s">
        <v>190</v>
      </c>
      <c r="E1690">
        <v>558306</v>
      </c>
      <c r="F1690">
        <v>17.553100000000001</v>
      </c>
      <c r="G1690">
        <v>44980</v>
      </c>
      <c r="H1690">
        <v>44958</v>
      </c>
      <c r="I1690">
        <v>9800001.0486000013</v>
      </c>
      <c r="J1690" t="s">
        <v>215</v>
      </c>
      <c r="K1690">
        <v>3920.0004194400008</v>
      </c>
    </row>
    <row r="1691" spans="1:11" x14ac:dyDescent="0.2">
      <c r="A1691" t="s">
        <v>247</v>
      </c>
      <c r="B1691" t="s">
        <v>198</v>
      </c>
      <c r="C1691" t="s">
        <v>209</v>
      </c>
      <c r="D1691" t="s">
        <v>190</v>
      </c>
      <c r="E1691">
        <v>262537</v>
      </c>
      <c r="F1691">
        <v>19.425799999999999</v>
      </c>
      <c r="G1691">
        <v>44980</v>
      </c>
      <c r="H1691">
        <v>44958</v>
      </c>
      <c r="I1691">
        <v>5099991.2545999996</v>
      </c>
      <c r="J1691" t="s">
        <v>188</v>
      </c>
      <c r="K1691">
        <v>1019.99825092</v>
      </c>
    </row>
    <row r="1692" spans="1:11" x14ac:dyDescent="0.2">
      <c r="A1692" t="s">
        <v>247</v>
      </c>
      <c r="B1692" t="s">
        <v>185</v>
      </c>
      <c r="C1692" t="s">
        <v>233</v>
      </c>
      <c r="D1692" t="s">
        <v>190</v>
      </c>
      <c r="E1692">
        <v>11547</v>
      </c>
      <c r="F1692">
        <v>86.605199999999996</v>
      </c>
      <c r="G1692">
        <v>44981</v>
      </c>
      <c r="H1692">
        <v>44958</v>
      </c>
      <c r="I1692">
        <v>1000030.2444</v>
      </c>
      <c r="J1692" t="s">
        <v>204</v>
      </c>
      <c r="K1692">
        <v>200.00604888000001</v>
      </c>
    </row>
    <row r="1693" spans="1:11" x14ac:dyDescent="0.2">
      <c r="A1693" t="s">
        <v>247</v>
      </c>
      <c r="B1693" t="s">
        <v>198</v>
      </c>
      <c r="C1693" t="s">
        <v>206</v>
      </c>
      <c r="D1693" t="s">
        <v>192</v>
      </c>
      <c r="E1693">
        <v>19367</v>
      </c>
      <c r="F1693">
        <v>103.2664</v>
      </c>
      <c r="G1693">
        <v>44981</v>
      </c>
      <c r="H1693">
        <v>44958</v>
      </c>
      <c r="I1693">
        <v>1999960.3688000001</v>
      </c>
      <c r="J1693" t="s">
        <v>207</v>
      </c>
      <c r="K1693">
        <v>399.99207376000004</v>
      </c>
    </row>
    <row r="1694" spans="1:11" x14ac:dyDescent="0.2">
      <c r="A1694" t="s">
        <v>247</v>
      </c>
      <c r="B1694" t="s">
        <v>185</v>
      </c>
      <c r="C1694" t="s">
        <v>245</v>
      </c>
      <c r="D1694" t="s">
        <v>190</v>
      </c>
      <c r="E1694">
        <v>27409</v>
      </c>
      <c r="F1694">
        <v>54.726900000000001</v>
      </c>
      <c r="G1694">
        <v>44983</v>
      </c>
      <c r="H1694">
        <v>44958</v>
      </c>
      <c r="I1694">
        <v>1500009.6021</v>
      </c>
      <c r="J1694" t="s">
        <v>188</v>
      </c>
      <c r="K1694">
        <v>300.00192042000003</v>
      </c>
    </row>
    <row r="1695" spans="1:11" x14ac:dyDescent="0.2">
      <c r="A1695" t="s">
        <v>247</v>
      </c>
      <c r="B1695" t="s">
        <v>185</v>
      </c>
      <c r="C1695" t="s">
        <v>210</v>
      </c>
      <c r="D1695" t="s">
        <v>190</v>
      </c>
      <c r="E1695">
        <v>32048</v>
      </c>
      <c r="F1695">
        <v>28.0825</v>
      </c>
      <c r="G1695">
        <v>44983</v>
      </c>
      <c r="H1695">
        <v>44958</v>
      </c>
      <c r="I1695">
        <v>899987.96</v>
      </c>
      <c r="J1695" t="s">
        <v>204</v>
      </c>
      <c r="K1695">
        <v>179.997592</v>
      </c>
    </row>
    <row r="1696" spans="1:11" x14ac:dyDescent="0.2">
      <c r="A1696" t="s">
        <v>247</v>
      </c>
      <c r="B1696" t="s">
        <v>198</v>
      </c>
      <c r="C1696" t="s">
        <v>236</v>
      </c>
      <c r="D1696" t="s">
        <v>192</v>
      </c>
      <c r="E1696">
        <v>741851</v>
      </c>
      <c r="F1696">
        <v>6.8746999999999998</v>
      </c>
      <c r="G1696">
        <v>44983</v>
      </c>
      <c r="H1696">
        <v>44958</v>
      </c>
      <c r="I1696">
        <v>5100003.0696999999</v>
      </c>
      <c r="J1696" t="s">
        <v>215</v>
      </c>
      <c r="K1696">
        <v>2040.00122788</v>
      </c>
    </row>
    <row r="1697" spans="1:11" x14ac:dyDescent="0.2">
      <c r="A1697" t="s">
        <v>247</v>
      </c>
      <c r="B1697" t="s">
        <v>185</v>
      </c>
      <c r="C1697" t="s">
        <v>244</v>
      </c>
      <c r="D1697" t="s">
        <v>190</v>
      </c>
      <c r="E1697">
        <v>182793</v>
      </c>
      <c r="F1697">
        <v>28.994599999999998</v>
      </c>
      <c r="G1697">
        <v>44983</v>
      </c>
      <c r="H1697">
        <v>44958</v>
      </c>
      <c r="I1697">
        <v>5300009.9177999999</v>
      </c>
      <c r="J1697" t="s">
        <v>207</v>
      </c>
      <c r="K1697">
        <v>1060.0019835600001</v>
      </c>
    </row>
    <row r="1698" spans="1:11" x14ac:dyDescent="0.2">
      <c r="A1698" t="s">
        <v>247</v>
      </c>
      <c r="B1698" t="s">
        <v>198</v>
      </c>
      <c r="C1698" t="s">
        <v>227</v>
      </c>
      <c r="D1698" t="s">
        <v>190</v>
      </c>
      <c r="E1698">
        <v>22446</v>
      </c>
      <c r="F1698">
        <v>160.3862</v>
      </c>
      <c r="G1698">
        <v>44984</v>
      </c>
      <c r="H1698">
        <v>44958</v>
      </c>
      <c r="I1698">
        <v>3600028.6452000001</v>
      </c>
      <c r="J1698" t="s">
        <v>204</v>
      </c>
      <c r="K1698">
        <v>720.00572904000012</v>
      </c>
    </row>
    <row r="1699" spans="1:11" x14ac:dyDescent="0.2">
      <c r="A1699" t="s">
        <v>247</v>
      </c>
      <c r="B1699" t="s">
        <v>198</v>
      </c>
      <c r="C1699" t="s">
        <v>223</v>
      </c>
      <c r="D1699" t="s">
        <v>200</v>
      </c>
      <c r="E1699">
        <v>92207</v>
      </c>
      <c r="F1699">
        <v>88.930400000000006</v>
      </c>
      <c r="G1699">
        <v>44984</v>
      </c>
      <c r="H1699">
        <v>44958</v>
      </c>
      <c r="I1699">
        <v>8200005.3928000005</v>
      </c>
      <c r="J1699" t="s">
        <v>204</v>
      </c>
      <c r="K1699">
        <v>1640.0010785600002</v>
      </c>
    </row>
    <row r="1700" spans="1:11" x14ac:dyDescent="0.2">
      <c r="A1700" t="s">
        <v>248</v>
      </c>
      <c r="B1700" t="s">
        <v>198</v>
      </c>
      <c r="C1700" t="s">
        <v>231</v>
      </c>
      <c r="D1700" t="s">
        <v>190</v>
      </c>
      <c r="E1700">
        <v>305912</v>
      </c>
      <c r="F1700">
        <v>23.536200000000001</v>
      </c>
      <c r="G1700">
        <v>44623</v>
      </c>
      <c r="H1700">
        <v>44621</v>
      </c>
      <c r="I1700">
        <v>7200006.0144000007</v>
      </c>
      <c r="J1700" t="s">
        <v>188</v>
      </c>
      <c r="K1700">
        <v>5040.004210080001</v>
      </c>
    </row>
    <row r="1701" spans="1:11" x14ac:dyDescent="0.2">
      <c r="A1701" t="s">
        <v>248</v>
      </c>
      <c r="B1701" t="s">
        <v>185</v>
      </c>
      <c r="C1701" t="s">
        <v>189</v>
      </c>
      <c r="D1701" t="s">
        <v>192</v>
      </c>
      <c r="E1701">
        <v>315582</v>
      </c>
      <c r="F1701">
        <v>30.103100000000001</v>
      </c>
      <c r="G1701">
        <v>44623</v>
      </c>
      <c r="H1701">
        <v>44621</v>
      </c>
      <c r="I1701">
        <v>9499996.5042000003</v>
      </c>
      <c r="J1701" t="s">
        <v>188</v>
      </c>
      <c r="K1701">
        <v>6649.9975529400008</v>
      </c>
    </row>
    <row r="1702" spans="1:11" x14ac:dyDescent="0.2">
      <c r="A1702" t="s">
        <v>248</v>
      </c>
      <c r="B1702" t="s">
        <v>185</v>
      </c>
      <c r="C1702" t="s">
        <v>244</v>
      </c>
      <c r="D1702" t="s">
        <v>200</v>
      </c>
      <c r="E1702">
        <v>161163</v>
      </c>
      <c r="F1702">
        <v>26.060600000000001</v>
      </c>
      <c r="G1702">
        <v>44625</v>
      </c>
      <c r="H1702">
        <v>44621</v>
      </c>
      <c r="I1702">
        <v>4200004.4778000005</v>
      </c>
      <c r="J1702" t="s">
        <v>207</v>
      </c>
      <c r="K1702">
        <v>2940.0031344600006</v>
      </c>
    </row>
    <row r="1703" spans="1:11" x14ac:dyDescent="0.2">
      <c r="A1703" t="s">
        <v>248</v>
      </c>
      <c r="B1703" t="s">
        <v>198</v>
      </c>
      <c r="C1703" t="s">
        <v>189</v>
      </c>
      <c r="D1703" t="s">
        <v>187</v>
      </c>
      <c r="E1703">
        <v>91297</v>
      </c>
      <c r="F1703">
        <v>31.764600000000002</v>
      </c>
      <c r="G1703">
        <v>44625</v>
      </c>
      <c r="H1703">
        <v>44621</v>
      </c>
      <c r="I1703">
        <v>2900012.6862000003</v>
      </c>
      <c r="J1703" t="s">
        <v>188</v>
      </c>
      <c r="K1703">
        <v>2030.0088803400004</v>
      </c>
    </row>
    <row r="1704" spans="1:11" x14ac:dyDescent="0.2">
      <c r="A1704" t="s">
        <v>248</v>
      </c>
      <c r="B1704" t="s">
        <v>198</v>
      </c>
      <c r="C1704" t="s">
        <v>237</v>
      </c>
      <c r="D1704" t="s">
        <v>190</v>
      </c>
      <c r="E1704">
        <v>494759</v>
      </c>
      <c r="F1704">
        <v>16.371600000000001</v>
      </c>
      <c r="G1704">
        <v>44626</v>
      </c>
      <c r="H1704">
        <v>44621</v>
      </c>
      <c r="I1704">
        <v>8099996.4444000004</v>
      </c>
      <c r="J1704" t="s">
        <v>204</v>
      </c>
      <c r="K1704">
        <v>5669.9975110800005</v>
      </c>
    </row>
    <row r="1705" spans="1:11" x14ac:dyDescent="0.2">
      <c r="A1705" t="s">
        <v>248</v>
      </c>
      <c r="B1705" t="s">
        <v>198</v>
      </c>
      <c r="C1705" t="s">
        <v>244</v>
      </c>
      <c r="D1705" t="s">
        <v>192</v>
      </c>
      <c r="E1705">
        <v>83309</v>
      </c>
      <c r="F1705">
        <v>27.607900000000001</v>
      </c>
      <c r="G1705">
        <v>44626</v>
      </c>
      <c r="H1705">
        <v>44621</v>
      </c>
      <c r="I1705">
        <v>2299986.5411</v>
      </c>
      <c r="J1705" t="s">
        <v>207</v>
      </c>
      <c r="K1705">
        <v>1609.9905787700002</v>
      </c>
    </row>
    <row r="1706" spans="1:11" x14ac:dyDescent="0.2">
      <c r="A1706" t="s">
        <v>248</v>
      </c>
      <c r="B1706" t="s">
        <v>185</v>
      </c>
      <c r="C1706" t="s">
        <v>203</v>
      </c>
      <c r="D1706" t="s">
        <v>190</v>
      </c>
      <c r="E1706">
        <v>83639</v>
      </c>
      <c r="F1706">
        <v>105.21429999999999</v>
      </c>
      <c r="G1706">
        <v>44627</v>
      </c>
      <c r="H1706">
        <v>44621</v>
      </c>
      <c r="I1706">
        <v>8800018.8377</v>
      </c>
      <c r="J1706" t="s">
        <v>204</v>
      </c>
      <c r="K1706">
        <v>6160.0131863900006</v>
      </c>
    </row>
    <row r="1707" spans="1:11" x14ac:dyDescent="0.2">
      <c r="A1707" t="s">
        <v>248</v>
      </c>
      <c r="B1707" t="s">
        <v>198</v>
      </c>
      <c r="C1707" t="s">
        <v>223</v>
      </c>
      <c r="D1707" t="s">
        <v>192</v>
      </c>
      <c r="E1707">
        <v>86587</v>
      </c>
      <c r="F1707">
        <v>86.617800000000003</v>
      </c>
      <c r="G1707">
        <v>44630</v>
      </c>
      <c r="H1707">
        <v>44621</v>
      </c>
      <c r="I1707">
        <v>7499975.4485999998</v>
      </c>
      <c r="J1707" t="s">
        <v>204</v>
      </c>
      <c r="K1707">
        <v>5249.9828140199998</v>
      </c>
    </row>
    <row r="1708" spans="1:11" x14ac:dyDescent="0.2">
      <c r="A1708" t="s">
        <v>248</v>
      </c>
      <c r="B1708" t="s">
        <v>198</v>
      </c>
      <c r="C1708" t="s">
        <v>220</v>
      </c>
      <c r="D1708" t="s">
        <v>187</v>
      </c>
      <c r="E1708">
        <v>34950</v>
      </c>
      <c r="F1708">
        <v>154.5085</v>
      </c>
      <c r="G1708">
        <v>44630</v>
      </c>
      <c r="H1708">
        <v>44621</v>
      </c>
      <c r="I1708">
        <v>5400072.0750000002</v>
      </c>
      <c r="J1708" t="s">
        <v>188</v>
      </c>
      <c r="K1708">
        <v>3780.0504525000001</v>
      </c>
    </row>
    <row r="1709" spans="1:11" x14ac:dyDescent="0.2">
      <c r="A1709" t="s">
        <v>248</v>
      </c>
      <c r="B1709" t="s">
        <v>198</v>
      </c>
      <c r="C1709" t="s">
        <v>205</v>
      </c>
      <c r="D1709" t="s">
        <v>190</v>
      </c>
      <c r="E1709">
        <v>226897</v>
      </c>
      <c r="F1709">
        <v>16.747699999999998</v>
      </c>
      <c r="G1709">
        <v>44631</v>
      </c>
      <c r="H1709">
        <v>44621</v>
      </c>
      <c r="I1709">
        <v>3800002.8868999998</v>
      </c>
      <c r="J1709" t="s">
        <v>193</v>
      </c>
      <c r="K1709">
        <v>3040.0023095199999</v>
      </c>
    </row>
    <row r="1710" spans="1:11" x14ac:dyDescent="0.2">
      <c r="A1710" t="s">
        <v>248</v>
      </c>
      <c r="B1710" t="s">
        <v>185</v>
      </c>
      <c r="C1710" t="s">
        <v>194</v>
      </c>
      <c r="D1710" t="s">
        <v>190</v>
      </c>
      <c r="E1710">
        <v>186358</v>
      </c>
      <c r="F1710">
        <v>49.9039</v>
      </c>
      <c r="G1710">
        <v>44632</v>
      </c>
      <c r="H1710">
        <v>44621</v>
      </c>
      <c r="I1710">
        <v>9299990.9962000009</v>
      </c>
      <c r="J1710" t="s">
        <v>188</v>
      </c>
      <c r="K1710">
        <v>6509.9936973400008</v>
      </c>
    </row>
    <row r="1711" spans="1:11" x14ac:dyDescent="0.2">
      <c r="A1711" t="s">
        <v>248</v>
      </c>
      <c r="B1711" t="s">
        <v>185</v>
      </c>
      <c r="C1711" t="s">
        <v>243</v>
      </c>
      <c r="D1711" t="s">
        <v>200</v>
      </c>
      <c r="E1711">
        <v>1396033</v>
      </c>
      <c r="F1711">
        <v>6.5900999999999996</v>
      </c>
      <c r="G1711">
        <v>44633</v>
      </c>
      <c r="H1711">
        <v>44621</v>
      </c>
      <c r="I1711">
        <v>9199997.0733000003</v>
      </c>
      <c r="J1711" t="s">
        <v>215</v>
      </c>
      <c r="K1711">
        <v>8279.9973659700008</v>
      </c>
    </row>
    <row r="1712" spans="1:11" x14ac:dyDescent="0.2">
      <c r="A1712" t="s">
        <v>248</v>
      </c>
      <c r="B1712" t="s">
        <v>198</v>
      </c>
      <c r="C1712" t="s">
        <v>237</v>
      </c>
      <c r="D1712" t="s">
        <v>190</v>
      </c>
      <c r="E1712">
        <v>565244</v>
      </c>
      <c r="F1712">
        <v>16.63</v>
      </c>
      <c r="G1712">
        <v>44633</v>
      </c>
      <c r="H1712">
        <v>44621</v>
      </c>
      <c r="I1712">
        <v>9400007.7199999988</v>
      </c>
      <c r="J1712" t="s">
        <v>204</v>
      </c>
      <c r="K1712">
        <v>6580.0054039999995</v>
      </c>
    </row>
    <row r="1713" spans="1:11" x14ac:dyDescent="0.2">
      <c r="A1713" t="s">
        <v>248</v>
      </c>
      <c r="B1713" t="s">
        <v>198</v>
      </c>
      <c r="C1713" t="s">
        <v>243</v>
      </c>
      <c r="D1713" t="s">
        <v>192</v>
      </c>
      <c r="E1713">
        <v>294008</v>
      </c>
      <c r="F1713">
        <v>6.4623999999999997</v>
      </c>
      <c r="G1713">
        <v>44633</v>
      </c>
      <c r="H1713">
        <v>44621</v>
      </c>
      <c r="I1713">
        <v>1899997.2992</v>
      </c>
      <c r="J1713" t="s">
        <v>215</v>
      </c>
      <c r="K1713">
        <v>1709.9975692800001</v>
      </c>
    </row>
    <row r="1714" spans="1:11" x14ac:dyDescent="0.2">
      <c r="A1714" t="s">
        <v>248</v>
      </c>
      <c r="B1714" t="s">
        <v>185</v>
      </c>
      <c r="C1714" t="s">
        <v>202</v>
      </c>
      <c r="D1714" t="s">
        <v>192</v>
      </c>
      <c r="E1714">
        <v>251480</v>
      </c>
      <c r="F1714">
        <v>4.3741000000000003</v>
      </c>
      <c r="G1714">
        <v>44634</v>
      </c>
      <c r="H1714">
        <v>44621</v>
      </c>
      <c r="I1714">
        <v>1099998.6680000001</v>
      </c>
      <c r="J1714" t="s">
        <v>193</v>
      </c>
      <c r="K1714">
        <v>879.99893440000005</v>
      </c>
    </row>
    <row r="1715" spans="1:11" x14ac:dyDescent="0.2">
      <c r="A1715" t="s">
        <v>248</v>
      </c>
      <c r="B1715" t="s">
        <v>198</v>
      </c>
      <c r="C1715" t="s">
        <v>224</v>
      </c>
      <c r="D1715" t="s">
        <v>190</v>
      </c>
      <c r="E1715">
        <v>45119</v>
      </c>
      <c r="F1715">
        <v>170.66</v>
      </c>
      <c r="G1715">
        <v>44637</v>
      </c>
      <c r="H1715">
        <v>44621</v>
      </c>
      <c r="I1715">
        <v>7700008.54</v>
      </c>
      <c r="J1715" t="s">
        <v>204</v>
      </c>
      <c r="K1715">
        <v>5390.0059780000001</v>
      </c>
    </row>
    <row r="1716" spans="1:11" x14ac:dyDescent="0.2">
      <c r="A1716" t="s">
        <v>248</v>
      </c>
      <c r="B1716" t="s">
        <v>198</v>
      </c>
      <c r="C1716" t="s">
        <v>191</v>
      </c>
      <c r="D1716" t="s">
        <v>192</v>
      </c>
      <c r="E1716">
        <v>1146427</v>
      </c>
      <c r="F1716">
        <v>6.0186999999999999</v>
      </c>
      <c r="G1716">
        <v>44637</v>
      </c>
      <c r="H1716">
        <v>44621</v>
      </c>
      <c r="I1716">
        <v>6900000.1848999998</v>
      </c>
      <c r="J1716" t="s">
        <v>193</v>
      </c>
      <c r="K1716">
        <v>5520.00014792</v>
      </c>
    </row>
    <row r="1717" spans="1:11" x14ac:dyDescent="0.2">
      <c r="A1717" t="s">
        <v>248</v>
      </c>
      <c r="B1717" t="s">
        <v>185</v>
      </c>
      <c r="C1717" t="s">
        <v>218</v>
      </c>
      <c r="D1717" t="s">
        <v>190</v>
      </c>
      <c r="E1717">
        <v>128662</v>
      </c>
      <c r="F1717">
        <v>61.401000000000003</v>
      </c>
      <c r="G1717">
        <v>44637</v>
      </c>
      <c r="H1717">
        <v>44621</v>
      </c>
      <c r="I1717">
        <v>7899975.4620000003</v>
      </c>
      <c r="J1717" t="s">
        <v>204</v>
      </c>
      <c r="K1717">
        <v>5529.9828234000006</v>
      </c>
    </row>
    <row r="1718" spans="1:11" x14ac:dyDescent="0.2">
      <c r="A1718" t="s">
        <v>248</v>
      </c>
      <c r="B1718" t="s">
        <v>198</v>
      </c>
      <c r="C1718" t="s">
        <v>201</v>
      </c>
      <c r="D1718" t="s">
        <v>190</v>
      </c>
      <c r="E1718">
        <v>94955</v>
      </c>
      <c r="F1718">
        <v>41.071899999999999</v>
      </c>
      <c r="G1718">
        <v>44638</v>
      </c>
      <c r="H1718">
        <v>44621</v>
      </c>
      <c r="I1718">
        <v>3899982.2645</v>
      </c>
      <c r="J1718" t="s">
        <v>188</v>
      </c>
      <c r="K1718">
        <v>2729.9875851500001</v>
      </c>
    </row>
    <row r="1719" spans="1:11" x14ac:dyDescent="0.2">
      <c r="A1719" t="s">
        <v>248</v>
      </c>
      <c r="B1719" t="s">
        <v>198</v>
      </c>
      <c r="C1719" t="s">
        <v>224</v>
      </c>
      <c r="D1719" t="s">
        <v>190</v>
      </c>
      <c r="E1719">
        <v>36893</v>
      </c>
      <c r="F1719">
        <v>178.89619999999999</v>
      </c>
      <c r="G1719">
        <v>44639</v>
      </c>
      <c r="H1719">
        <v>44621</v>
      </c>
      <c r="I1719">
        <v>6600017.5066</v>
      </c>
      <c r="J1719" t="s">
        <v>204</v>
      </c>
      <c r="K1719">
        <v>4620.01225462</v>
      </c>
    </row>
    <row r="1720" spans="1:11" x14ac:dyDescent="0.2">
      <c r="A1720" t="s">
        <v>248</v>
      </c>
      <c r="B1720" t="s">
        <v>198</v>
      </c>
      <c r="C1720" t="s">
        <v>206</v>
      </c>
      <c r="D1720" t="s">
        <v>187</v>
      </c>
      <c r="E1720">
        <v>53846</v>
      </c>
      <c r="F1720">
        <v>104.00069999999999</v>
      </c>
      <c r="G1720">
        <v>44641</v>
      </c>
      <c r="H1720">
        <v>44621</v>
      </c>
      <c r="I1720">
        <v>5600021.6921999995</v>
      </c>
      <c r="J1720" t="s">
        <v>207</v>
      </c>
      <c r="K1720">
        <v>3920.0151845400001</v>
      </c>
    </row>
    <row r="1721" spans="1:11" x14ac:dyDescent="0.2">
      <c r="A1721" t="s">
        <v>248</v>
      </c>
      <c r="B1721" t="s">
        <v>185</v>
      </c>
      <c r="C1721" t="s">
        <v>218</v>
      </c>
      <c r="D1721" t="s">
        <v>192</v>
      </c>
      <c r="E1721">
        <v>162294</v>
      </c>
      <c r="F1721">
        <v>57.919600000000003</v>
      </c>
      <c r="G1721">
        <v>44644</v>
      </c>
      <c r="H1721">
        <v>44621</v>
      </c>
      <c r="I1721">
        <v>9400003.5624000002</v>
      </c>
      <c r="J1721" t="s">
        <v>204</v>
      </c>
      <c r="K1721">
        <v>6580.002493680001</v>
      </c>
    </row>
    <row r="1722" spans="1:11" x14ac:dyDescent="0.2">
      <c r="A1722" t="s">
        <v>248</v>
      </c>
      <c r="B1722" t="s">
        <v>185</v>
      </c>
      <c r="C1722" t="s">
        <v>210</v>
      </c>
      <c r="D1722" t="s">
        <v>192</v>
      </c>
      <c r="E1722">
        <v>319580</v>
      </c>
      <c r="F1722">
        <v>27.536100000000001</v>
      </c>
      <c r="G1722">
        <v>44644</v>
      </c>
      <c r="H1722">
        <v>44621</v>
      </c>
      <c r="I1722">
        <v>8799986.8379999995</v>
      </c>
      <c r="J1722" t="s">
        <v>204</v>
      </c>
      <c r="K1722">
        <v>6159.9907866000003</v>
      </c>
    </row>
    <row r="1723" spans="1:11" x14ac:dyDescent="0.2">
      <c r="A1723" t="s">
        <v>248</v>
      </c>
      <c r="B1723" t="s">
        <v>198</v>
      </c>
      <c r="C1723" t="s">
        <v>245</v>
      </c>
      <c r="D1723" t="s">
        <v>190</v>
      </c>
      <c r="E1723">
        <v>122637</v>
      </c>
      <c r="F1723">
        <v>54.632800000000003</v>
      </c>
      <c r="G1723">
        <v>44644</v>
      </c>
      <c r="H1723">
        <v>44621</v>
      </c>
      <c r="I1723">
        <v>6700002.6936000008</v>
      </c>
      <c r="J1723" t="s">
        <v>188</v>
      </c>
      <c r="K1723">
        <v>4690.0018855200005</v>
      </c>
    </row>
    <row r="1724" spans="1:11" x14ac:dyDescent="0.2">
      <c r="A1724" t="s">
        <v>248</v>
      </c>
      <c r="B1724" t="s">
        <v>185</v>
      </c>
      <c r="C1724" t="s">
        <v>214</v>
      </c>
      <c r="D1724" t="s">
        <v>200</v>
      </c>
      <c r="E1724">
        <v>327361</v>
      </c>
      <c r="F1724">
        <v>26.270700000000001</v>
      </c>
      <c r="G1724">
        <v>44644</v>
      </c>
      <c r="H1724">
        <v>44621</v>
      </c>
      <c r="I1724">
        <v>8600002.6227000002</v>
      </c>
      <c r="J1724" t="s">
        <v>215</v>
      </c>
      <c r="K1724">
        <v>7740.0023604300013</v>
      </c>
    </row>
    <row r="1725" spans="1:11" x14ac:dyDescent="0.2">
      <c r="A1725" t="s">
        <v>248</v>
      </c>
      <c r="B1725" t="s">
        <v>198</v>
      </c>
      <c r="C1725" t="s">
        <v>245</v>
      </c>
      <c r="D1725" t="s">
        <v>190</v>
      </c>
      <c r="E1725">
        <v>159680</v>
      </c>
      <c r="F1725">
        <v>57.615099999999998</v>
      </c>
      <c r="G1725">
        <v>44645</v>
      </c>
      <c r="H1725">
        <v>44621</v>
      </c>
      <c r="I1725">
        <v>9199979.1679999996</v>
      </c>
      <c r="J1725" t="s">
        <v>188</v>
      </c>
      <c r="K1725">
        <v>6439.9854175999999</v>
      </c>
    </row>
    <row r="1726" spans="1:11" x14ac:dyDescent="0.2">
      <c r="A1726" t="s">
        <v>248</v>
      </c>
      <c r="B1726" t="s">
        <v>185</v>
      </c>
      <c r="C1726" t="s">
        <v>213</v>
      </c>
      <c r="D1726" t="s">
        <v>200</v>
      </c>
      <c r="E1726">
        <v>42201</v>
      </c>
      <c r="F1726">
        <v>68.719300000000004</v>
      </c>
      <c r="G1726">
        <v>44646</v>
      </c>
      <c r="H1726">
        <v>44621</v>
      </c>
      <c r="I1726">
        <v>2900023.1793</v>
      </c>
      <c r="J1726" t="s">
        <v>188</v>
      </c>
      <c r="K1726">
        <v>2030.0162255100001</v>
      </c>
    </row>
    <row r="1727" spans="1:11" x14ac:dyDescent="0.2">
      <c r="A1727" t="s">
        <v>248</v>
      </c>
      <c r="B1727" t="s">
        <v>198</v>
      </c>
      <c r="C1727" t="s">
        <v>235</v>
      </c>
      <c r="D1727" t="s">
        <v>192</v>
      </c>
      <c r="E1727">
        <v>347217</v>
      </c>
      <c r="F1727">
        <v>14.4002</v>
      </c>
      <c r="G1727">
        <v>44646</v>
      </c>
      <c r="H1727">
        <v>44621</v>
      </c>
      <c r="I1727">
        <v>4999994.2434</v>
      </c>
      <c r="J1727" t="s">
        <v>204</v>
      </c>
      <c r="K1727">
        <v>3499.99597038</v>
      </c>
    </row>
    <row r="1728" spans="1:11" x14ac:dyDescent="0.2">
      <c r="A1728" t="s">
        <v>248</v>
      </c>
      <c r="B1728" t="s">
        <v>185</v>
      </c>
      <c r="C1728" t="s">
        <v>201</v>
      </c>
      <c r="D1728" t="s">
        <v>187</v>
      </c>
      <c r="E1728">
        <v>114471</v>
      </c>
      <c r="F1728">
        <v>43.679099999999998</v>
      </c>
      <c r="G1728">
        <v>44647</v>
      </c>
      <c r="H1728">
        <v>44621</v>
      </c>
      <c r="I1728">
        <v>4999990.2560999999</v>
      </c>
      <c r="J1728" t="s">
        <v>188</v>
      </c>
      <c r="K1728">
        <v>3499.9931792700004</v>
      </c>
    </row>
    <row r="1729" spans="1:11" x14ac:dyDescent="0.2">
      <c r="A1729" t="s">
        <v>248</v>
      </c>
      <c r="B1729" t="s">
        <v>198</v>
      </c>
      <c r="C1729" t="s">
        <v>216</v>
      </c>
      <c r="D1729" t="s">
        <v>200</v>
      </c>
      <c r="E1729">
        <v>255317</v>
      </c>
      <c r="F1729">
        <v>17.233499999999999</v>
      </c>
      <c r="G1729">
        <v>44648</v>
      </c>
      <c r="H1729">
        <v>44621</v>
      </c>
      <c r="I1729">
        <v>4400005.5194999995</v>
      </c>
      <c r="J1729" t="s">
        <v>215</v>
      </c>
      <c r="K1729">
        <v>3960.0049675499999</v>
      </c>
    </row>
    <row r="1730" spans="1:11" x14ac:dyDescent="0.2">
      <c r="A1730" t="s">
        <v>248</v>
      </c>
      <c r="B1730" t="s">
        <v>185</v>
      </c>
      <c r="C1730" t="s">
        <v>114</v>
      </c>
      <c r="D1730" t="s">
        <v>190</v>
      </c>
      <c r="E1730">
        <v>560649</v>
      </c>
      <c r="F1730">
        <v>14.6259</v>
      </c>
      <c r="G1730">
        <v>44651</v>
      </c>
      <c r="H1730">
        <v>44621</v>
      </c>
      <c r="I1730">
        <v>8199996.2090999996</v>
      </c>
      <c r="J1730" t="s">
        <v>215</v>
      </c>
      <c r="K1730">
        <v>7379.9965881899998</v>
      </c>
    </row>
    <row r="1731" spans="1:11" x14ac:dyDescent="0.2">
      <c r="A1731" t="s">
        <v>248</v>
      </c>
      <c r="B1731" t="s">
        <v>198</v>
      </c>
      <c r="C1731" t="s">
        <v>209</v>
      </c>
      <c r="D1731" t="s">
        <v>190</v>
      </c>
      <c r="E1731">
        <v>239617</v>
      </c>
      <c r="F1731">
        <v>19.614599999999999</v>
      </c>
      <c r="G1731">
        <v>44651</v>
      </c>
      <c r="H1731">
        <v>44621</v>
      </c>
      <c r="I1731">
        <v>4699991.6081999997</v>
      </c>
      <c r="J1731" t="s">
        <v>188</v>
      </c>
      <c r="K1731">
        <v>3289.9941257400001</v>
      </c>
    </row>
    <row r="1732" spans="1:11" x14ac:dyDescent="0.2">
      <c r="A1732" t="s">
        <v>248</v>
      </c>
      <c r="B1732" t="s">
        <v>185</v>
      </c>
      <c r="C1732" t="s">
        <v>245</v>
      </c>
      <c r="D1732" t="s">
        <v>190</v>
      </c>
      <c r="E1732">
        <v>103330</v>
      </c>
      <c r="F1732">
        <v>53.227499999999999</v>
      </c>
      <c r="G1732">
        <v>44651</v>
      </c>
      <c r="H1732">
        <v>44621</v>
      </c>
      <c r="I1732">
        <v>5499997.5750000002</v>
      </c>
      <c r="J1732" t="s">
        <v>188</v>
      </c>
      <c r="K1732">
        <v>3849.9983025000001</v>
      </c>
    </row>
    <row r="1733" spans="1:11" x14ac:dyDescent="0.2">
      <c r="A1733" t="s">
        <v>248</v>
      </c>
      <c r="B1733" t="s">
        <v>185</v>
      </c>
      <c r="C1733" t="s">
        <v>231</v>
      </c>
      <c r="D1733" t="s">
        <v>200</v>
      </c>
      <c r="E1733">
        <v>449705</v>
      </c>
      <c r="F1733">
        <v>20.013100000000001</v>
      </c>
      <c r="G1733">
        <v>44651</v>
      </c>
      <c r="H1733">
        <v>44621</v>
      </c>
      <c r="I1733">
        <v>8999991.1355000008</v>
      </c>
      <c r="J1733" t="s">
        <v>188</v>
      </c>
      <c r="K1733">
        <v>6299.993794850001</v>
      </c>
    </row>
    <row r="1734" spans="1:11" x14ac:dyDescent="0.2">
      <c r="A1734" t="s">
        <v>248</v>
      </c>
      <c r="B1734" t="s">
        <v>198</v>
      </c>
      <c r="C1734" t="s">
        <v>230</v>
      </c>
      <c r="D1734" t="s">
        <v>192</v>
      </c>
      <c r="E1734">
        <v>40227</v>
      </c>
      <c r="F1734">
        <v>121.8083</v>
      </c>
      <c r="G1734">
        <v>44651</v>
      </c>
      <c r="H1734">
        <v>44621</v>
      </c>
      <c r="I1734">
        <v>4899982.4841</v>
      </c>
      <c r="J1734" t="s">
        <v>188</v>
      </c>
      <c r="K1734">
        <v>3429.9877388700002</v>
      </c>
    </row>
    <row r="1735" spans="1:11" x14ac:dyDescent="0.2">
      <c r="A1735" t="s">
        <v>248</v>
      </c>
      <c r="B1735" t="s">
        <v>198</v>
      </c>
      <c r="C1735" t="s">
        <v>186</v>
      </c>
      <c r="D1735" t="s">
        <v>190</v>
      </c>
      <c r="E1735">
        <v>31112</v>
      </c>
      <c r="F1735">
        <v>22.499400000000001</v>
      </c>
      <c r="G1735">
        <v>44652</v>
      </c>
      <c r="H1735">
        <v>44652</v>
      </c>
      <c r="I1735">
        <v>700001.33280000009</v>
      </c>
      <c r="J1735" t="s">
        <v>188</v>
      </c>
      <c r="K1735">
        <v>490.00093296000011</v>
      </c>
    </row>
    <row r="1736" spans="1:11" x14ac:dyDescent="0.2">
      <c r="A1736" t="s">
        <v>248</v>
      </c>
      <c r="B1736" t="s">
        <v>198</v>
      </c>
      <c r="C1736" t="s">
        <v>237</v>
      </c>
      <c r="D1736" t="s">
        <v>187</v>
      </c>
      <c r="E1736">
        <v>121714</v>
      </c>
      <c r="F1736">
        <v>17.253499999999999</v>
      </c>
      <c r="G1736">
        <v>44653</v>
      </c>
      <c r="H1736">
        <v>44652</v>
      </c>
      <c r="I1736">
        <v>2099992.4989999998</v>
      </c>
      <c r="J1736" t="s">
        <v>204</v>
      </c>
      <c r="K1736">
        <v>1469.9947493</v>
      </c>
    </row>
    <row r="1737" spans="1:11" x14ac:dyDescent="0.2">
      <c r="A1737" t="s">
        <v>248</v>
      </c>
      <c r="B1737" t="s">
        <v>185</v>
      </c>
      <c r="C1737" t="s">
        <v>227</v>
      </c>
      <c r="D1737" t="s">
        <v>212</v>
      </c>
      <c r="E1737">
        <v>47682</v>
      </c>
      <c r="F1737">
        <v>155.19499999999999</v>
      </c>
      <c r="G1737">
        <v>44653</v>
      </c>
      <c r="H1737">
        <v>44652</v>
      </c>
      <c r="I1737">
        <v>7400007.9899999993</v>
      </c>
      <c r="J1737" t="s">
        <v>204</v>
      </c>
      <c r="K1737">
        <v>5180.0055929999999</v>
      </c>
    </row>
    <row r="1738" spans="1:11" x14ac:dyDescent="0.2">
      <c r="A1738" t="s">
        <v>248</v>
      </c>
      <c r="B1738" t="s">
        <v>185</v>
      </c>
      <c r="C1738" t="s">
        <v>234</v>
      </c>
      <c r="D1738" t="s">
        <v>190</v>
      </c>
      <c r="E1738">
        <v>88575</v>
      </c>
      <c r="F1738">
        <v>99.350800000000007</v>
      </c>
      <c r="G1738">
        <v>44654</v>
      </c>
      <c r="H1738">
        <v>44652</v>
      </c>
      <c r="I1738">
        <v>8799997.1100000013</v>
      </c>
      <c r="J1738" t="s">
        <v>204</v>
      </c>
      <c r="K1738">
        <v>6159.9979770000018</v>
      </c>
    </row>
    <row r="1739" spans="1:11" x14ac:dyDescent="0.2">
      <c r="A1739" t="s">
        <v>248</v>
      </c>
      <c r="B1739" t="s">
        <v>198</v>
      </c>
      <c r="C1739" t="s">
        <v>246</v>
      </c>
      <c r="D1739" t="s">
        <v>187</v>
      </c>
      <c r="E1739">
        <v>62712</v>
      </c>
      <c r="F1739">
        <v>124.3779</v>
      </c>
      <c r="G1739">
        <v>44654</v>
      </c>
      <c r="H1739">
        <v>44652</v>
      </c>
      <c r="I1739">
        <v>7799986.8647999996</v>
      </c>
      <c r="J1739" t="s">
        <v>204</v>
      </c>
      <c r="K1739">
        <v>5459.9908053600002</v>
      </c>
    </row>
    <row r="1740" spans="1:11" x14ac:dyDescent="0.2">
      <c r="A1740" t="s">
        <v>248</v>
      </c>
      <c r="B1740" t="s">
        <v>198</v>
      </c>
      <c r="C1740" t="s">
        <v>208</v>
      </c>
      <c r="D1740" t="s">
        <v>200</v>
      </c>
      <c r="E1740">
        <v>70670</v>
      </c>
      <c r="F1740">
        <v>65.091200000000001</v>
      </c>
      <c r="G1740">
        <v>44654</v>
      </c>
      <c r="H1740">
        <v>44652</v>
      </c>
      <c r="I1740">
        <v>4599995.1040000003</v>
      </c>
      <c r="J1740" t="s">
        <v>188</v>
      </c>
      <c r="K1740">
        <v>3219.9965728000002</v>
      </c>
    </row>
    <row r="1741" spans="1:11" x14ac:dyDescent="0.2">
      <c r="A1741" t="s">
        <v>248</v>
      </c>
      <c r="B1741" t="s">
        <v>198</v>
      </c>
      <c r="C1741" t="s">
        <v>194</v>
      </c>
      <c r="D1741" t="s">
        <v>190</v>
      </c>
      <c r="E1741">
        <v>13144</v>
      </c>
      <c r="F1741">
        <v>45.6496</v>
      </c>
      <c r="G1741">
        <v>44654</v>
      </c>
      <c r="H1741">
        <v>44652</v>
      </c>
      <c r="I1741">
        <v>600018.34239999996</v>
      </c>
      <c r="J1741" t="s">
        <v>188</v>
      </c>
      <c r="K1741">
        <v>420.01283968000007</v>
      </c>
    </row>
    <row r="1742" spans="1:11" x14ac:dyDescent="0.2">
      <c r="A1742" t="s">
        <v>248</v>
      </c>
      <c r="B1742" t="s">
        <v>185</v>
      </c>
      <c r="C1742" t="s">
        <v>189</v>
      </c>
      <c r="D1742" t="s">
        <v>200</v>
      </c>
      <c r="E1742">
        <v>58453</v>
      </c>
      <c r="F1742">
        <v>29.083100000000002</v>
      </c>
      <c r="G1742">
        <v>44655</v>
      </c>
      <c r="H1742">
        <v>44652</v>
      </c>
      <c r="I1742">
        <v>1699994.4443000001</v>
      </c>
      <c r="J1742" t="s">
        <v>188</v>
      </c>
      <c r="K1742">
        <v>1189.9961110100003</v>
      </c>
    </row>
    <row r="1743" spans="1:11" x14ac:dyDescent="0.2">
      <c r="A1743" t="s">
        <v>248</v>
      </c>
      <c r="B1743" t="s">
        <v>198</v>
      </c>
      <c r="C1743" t="s">
        <v>191</v>
      </c>
      <c r="D1743" t="s">
        <v>190</v>
      </c>
      <c r="E1743">
        <v>116453</v>
      </c>
      <c r="F1743">
        <v>6.0110000000000001</v>
      </c>
      <c r="G1743">
        <v>44655</v>
      </c>
      <c r="H1743">
        <v>44652</v>
      </c>
      <c r="I1743">
        <v>699998.98300000001</v>
      </c>
      <c r="J1743" t="s">
        <v>193</v>
      </c>
      <c r="K1743">
        <v>559.99918639999999</v>
      </c>
    </row>
    <row r="1744" spans="1:11" x14ac:dyDescent="0.2">
      <c r="A1744" t="s">
        <v>248</v>
      </c>
      <c r="B1744" t="s">
        <v>198</v>
      </c>
      <c r="C1744" t="s">
        <v>211</v>
      </c>
      <c r="D1744" t="s">
        <v>200</v>
      </c>
      <c r="E1744">
        <v>693318</v>
      </c>
      <c r="F1744">
        <v>13.9907</v>
      </c>
      <c r="G1744">
        <v>44655</v>
      </c>
      <c r="H1744">
        <v>44652</v>
      </c>
      <c r="I1744">
        <v>9700004.1425999999</v>
      </c>
      <c r="J1744" t="s">
        <v>207</v>
      </c>
      <c r="K1744">
        <v>6790.0028998200005</v>
      </c>
    </row>
    <row r="1745" spans="1:11" x14ac:dyDescent="0.2">
      <c r="A1745" t="s">
        <v>248</v>
      </c>
      <c r="B1745" t="s">
        <v>198</v>
      </c>
      <c r="C1745" t="s">
        <v>194</v>
      </c>
      <c r="D1745" t="s">
        <v>187</v>
      </c>
      <c r="E1745">
        <v>206039</v>
      </c>
      <c r="F1745">
        <v>46.107799999999997</v>
      </c>
      <c r="G1745">
        <v>44658</v>
      </c>
      <c r="H1745">
        <v>44652</v>
      </c>
      <c r="I1745">
        <v>9500005.0042000003</v>
      </c>
      <c r="J1745" t="s">
        <v>188</v>
      </c>
      <c r="K1745">
        <v>6650.0035029400005</v>
      </c>
    </row>
    <row r="1746" spans="1:11" x14ac:dyDescent="0.2">
      <c r="A1746" t="s">
        <v>248</v>
      </c>
      <c r="B1746" t="s">
        <v>198</v>
      </c>
      <c r="C1746" t="s">
        <v>209</v>
      </c>
      <c r="D1746" t="s">
        <v>200</v>
      </c>
      <c r="E1746">
        <v>200513</v>
      </c>
      <c r="F1746">
        <v>20.946300000000001</v>
      </c>
      <c r="G1746">
        <v>44658</v>
      </c>
      <c r="H1746">
        <v>44652</v>
      </c>
      <c r="I1746">
        <v>4200005.4518999998</v>
      </c>
      <c r="J1746" t="s">
        <v>188</v>
      </c>
      <c r="K1746">
        <v>2940.0038163300001</v>
      </c>
    </row>
    <row r="1747" spans="1:11" x14ac:dyDescent="0.2">
      <c r="A1747" t="s">
        <v>248</v>
      </c>
      <c r="B1747" t="s">
        <v>185</v>
      </c>
      <c r="C1747" t="s">
        <v>211</v>
      </c>
      <c r="D1747" t="s">
        <v>187</v>
      </c>
      <c r="E1747">
        <v>319726</v>
      </c>
      <c r="F1747">
        <v>12.823499999999999</v>
      </c>
      <c r="G1747">
        <v>44658</v>
      </c>
      <c r="H1747">
        <v>44652</v>
      </c>
      <c r="I1747">
        <v>4100006.3609999996</v>
      </c>
      <c r="J1747" t="s">
        <v>207</v>
      </c>
      <c r="K1747">
        <v>2870.0044526999995</v>
      </c>
    </row>
    <row r="1748" spans="1:11" x14ac:dyDescent="0.2">
      <c r="A1748" t="s">
        <v>248</v>
      </c>
      <c r="B1748" t="s">
        <v>185</v>
      </c>
      <c r="C1748" t="s">
        <v>218</v>
      </c>
      <c r="D1748" t="s">
        <v>190</v>
      </c>
      <c r="E1748">
        <v>103055</v>
      </c>
      <c r="F1748">
        <v>58.221299999999999</v>
      </c>
      <c r="G1748">
        <v>44658</v>
      </c>
      <c r="H1748">
        <v>44652</v>
      </c>
      <c r="I1748">
        <v>5999996.0714999996</v>
      </c>
      <c r="J1748" t="s">
        <v>204</v>
      </c>
      <c r="K1748">
        <v>4199.9972500499998</v>
      </c>
    </row>
    <row r="1749" spans="1:11" x14ac:dyDescent="0.2">
      <c r="A1749" t="s">
        <v>248</v>
      </c>
      <c r="B1749" t="s">
        <v>198</v>
      </c>
      <c r="C1749" t="s">
        <v>209</v>
      </c>
      <c r="D1749" t="s">
        <v>187</v>
      </c>
      <c r="E1749">
        <v>364530</v>
      </c>
      <c r="F1749">
        <v>21.397400000000001</v>
      </c>
      <c r="G1749">
        <v>44658</v>
      </c>
      <c r="H1749">
        <v>44652</v>
      </c>
      <c r="I1749">
        <v>7799994.2220000001</v>
      </c>
      <c r="J1749" t="s">
        <v>188</v>
      </c>
      <c r="K1749">
        <v>5459.9959553999997</v>
      </c>
    </row>
    <row r="1750" spans="1:11" x14ac:dyDescent="0.2">
      <c r="A1750" t="s">
        <v>248</v>
      </c>
      <c r="B1750" t="s">
        <v>198</v>
      </c>
      <c r="C1750" t="s">
        <v>210</v>
      </c>
      <c r="D1750" t="s">
        <v>190</v>
      </c>
      <c r="E1750">
        <v>252260</v>
      </c>
      <c r="F1750">
        <v>31.7133</v>
      </c>
      <c r="G1750">
        <v>44658</v>
      </c>
      <c r="H1750">
        <v>44652</v>
      </c>
      <c r="I1750">
        <v>7999997.0580000002</v>
      </c>
      <c r="J1750" t="s">
        <v>204</v>
      </c>
      <c r="K1750">
        <v>5599.9979406000002</v>
      </c>
    </row>
    <row r="1751" spans="1:11" x14ac:dyDescent="0.2">
      <c r="A1751" t="s">
        <v>248</v>
      </c>
      <c r="B1751" t="s">
        <v>185</v>
      </c>
      <c r="C1751" t="s">
        <v>203</v>
      </c>
      <c r="D1751" t="s">
        <v>187</v>
      </c>
      <c r="E1751">
        <v>61068</v>
      </c>
      <c r="F1751">
        <v>114.6272</v>
      </c>
      <c r="G1751">
        <v>44658</v>
      </c>
      <c r="H1751">
        <v>44652</v>
      </c>
      <c r="I1751">
        <v>7000053.8496000003</v>
      </c>
      <c r="J1751" t="s">
        <v>204</v>
      </c>
      <c r="K1751">
        <v>4900.0376947200002</v>
      </c>
    </row>
    <row r="1752" spans="1:11" x14ac:dyDescent="0.2">
      <c r="A1752" t="s">
        <v>248</v>
      </c>
      <c r="B1752" t="s">
        <v>198</v>
      </c>
      <c r="C1752" t="s">
        <v>238</v>
      </c>
      <c r="D1752" t="s">
        <v>190</v>
      </c>
      <c r="E1752">
        <v>14424</v>
      </c>
      <c r="F1752">
        <v>235.71520000000001</v>
      </c>
      <c r="G1752">
        <v>44658</v>
      </c>
      <c r="H1752">
        <v>44652</v>
      </c>
      <c r="I1752">
        <v>3399956.0448000003</v>
      </c>
      <c r="J1752" t="s">
        <v>204</v>
      </c>
      <c r="K1752">
        <v>2379.9692313600003</v>
      </c>
    </row>
    <row r="1753" spans="1:11" x14ac:dyDescent="0.2">
      <c r="A1753" t="s">
        <v>248</v>
      </c>
      <c r="B1753" t="s">
        <v>185</v>
      </c>
      <c r="C1753" t="s">
        <v>227</v>
      </c>
      <c r="D1753" t="s">
        <v>200</v>
      </c>
      <c r="E1753">
        <v>9435</v>
      </c>
      <c r="F1753">
        <v>158.97989999999999</v>
      </c>
      <c r="G1753">
        <v>44659</v>
      </c>
      <c r="H1753">
        <v>44652</v>
      </c>
      <c r="I1753">
        <v>1499975.3564999998</v>
      </c>
      <c r="J1753" t="s">
        <v>204</v>
      </c>
      <c r="K1753">
        <v>1049.9827495499999</v>
      </c>
    </row>
    <row r="1754" spans="1:11" x14ac:dyDescent="0.2">
      <c r="A1754" t="s">
        <v>248</v>
      </c>
      <c r="B1754" t="s">
        <v>185</v>
      </c>
      <c r="C1754" t="s">
        <v>186</v>
      </c>
      <c r="D1754" t="s">
        <v>187</v>
      </c>
      <c r="E1754">
        <v>375161</v>
      </c>
      <c r="F1754">
        <v>21.857299999999999</v>
      </c>
      <c r="G1754">
        <v>44660</v>
      </c>
      <c r="H1754">
        <v>44652</v>
      </c>
      <c r="I1754">
        <v>8200006.5252999999</v>
      </c>
      <c r="J1754" t="s">
        <v>188</v>
      </c>
      <c r="K1754">
        <v>5740.0045677100006</v>
      </c>
    </row>
    <row r="1755" spans="1:11" x14ac:dyDescent="0.2">
      <c r="A1755" t="s">
        <v>248</v>
      </c>
      <c r="B1755" t="s">
        <v>185</v>
      </c>
      <c r="C1755" t="s">
        <v>246</v>
      </c>
      <c r="D1755" t="s">
        <v>190</v>
      </c>
      <c r="E1755">
        <v>41670</v>
      </c>
      <c r="F1755">
        <v>127.1906</v>
      </c>
      <c r="G1755">
        <v>44661</v>
      </c>
      <c r="H1755">
        <v>44652</v>
      </c>
      <c r="I1755">
        <v>5300032.3020000001</v>
      </c>
      <c r="J1755" t="s">
        <v>204</v>
      </c>
      <c r="K1755">
        <v>3710.0226114000002</v>
      </c>
    </row>
    <row r="1756" spans="1:11" x14ac:dyDescent="0.2">
      <c r="A1756" t="s">
        <v>248</v>
      </c>
      <c r="B1756" t="s">
        <v>198</v>
      </c>
      <c r="C1756" t="s">
        <v>240</v>
      </c>
      <c r="D1756" t="s">
        <v>200</v>
      </c>
      <c r="E1756">
        <v>1183142</v>
      </c>
      <c r="F1756">
        <v>6.9306999999999999</v>
      </c>
      <c r="G1756">
        <v>44662</v>
      </c>
      <c r="H1756">
        <v>44652</v>
      </c>
      <c r="I1756">
        <v>8200002.2593999999</v>
      </c>
      <c r="J1756" t="s">
        <v>241</v>
      </c>
      <c r="K1756">
        <v>7380.0020334600003</v>
      </c>
    </row>
    <row r="1757" spans="1:11" x14ac:dyDescent="0.2">
      <c r="A1757" t="s">
        <v>248</v>
      </c>
      <c r="B1757" t="s">
        <v>185</v>
      </c>
      <c r="C1757" t="s">
        <v>226</v>
      </c>
      <c r="D1757" t="s">
        <v>192</v>
      </c>
      <c r="E1757">
        <v>35267</v>
      </c>
      <c r="F1757">
        <v>48.204099999999997</v>
      </c>
      <c r="G1757">
        <v>44665</v>
      </c>
      <c r="H1757">
        <v>44652</v>
      </c>
      <c r="I1757">
        <v>1700013.9946999999</v>
      </c>
      <c r="J1757" t="s">
        <v>188</v>
      </c>
      <c r="K1757">
        <v>1190.0097962899999</v>
      </c>
    </row>
    <row r="1758" spans="1:11" x14ac:dyDescent="0.2">
      <c r="A1758" t="s">
        <v>248</v>
      </c>
      <c r="B1758" t="s">
        <v>185</v>
      </c>
      <c r="C1758" t="s">
        <v>216</v>
      </c>
      <c r="D1758" t="s">
        <v>200</v>
      </c>
      <c r="E1758">
        <v>608163</v>
      </c>
      <c r="F1758">
        <v>16.114100000000001</v>
      </c>
      <c r="G1758">
        <v>44665</v>
      </c>
      <c r="H1758">
        <v>44652</v>
      </c>
      <c r="I1758">
        <v>9799999.3982999995</v>
      </c>
      <c r="J1758" t="s">
        <v>215</v>
      </c>
      <c r="K1758">
        <v>8819.9994584699998</v>
      </c>
    </row>
    <row r="1759" spans="1:11" x14ac:dyDescent="0.2">
      <c r="A1759" t="s">
        <v>248</v>
      </c>
      <c r="B1759" t="s">
        <v>185</v>
      </c>
      <c r="C1759" t="s">
        <v>189</v>
      </c>
      <c r="D1759" t="s">
        <v>200</v>
      </c>
      <c r="E1759">
        <v>54590</v>
      </c>
      <c r="F1759">
        <v>27.477699999999999</v>
      </c>
      <c r="G1759">
        <v>44665</v>
      </c>
      <c r="H1759">
        <v>44652</v>
      </c>
      <c r="I1759">
        <v>1500007.6429999999</v>
      </c>
      <c r="J1759" t="s">
        <v>188</v>
      </c>
      <c r="K1759">
        <v>1050.0053501</v>
      </c>
    </row>
    <row r="1760" spans="1:11" x14ac:dyDescent="0.2">
      <c r="A1760" t="s">
        <v>248</v>
      </c>
      <c r="B1760" t="s">
        <v>198</v>
      </c>
      <c r="C1760" t="s">
        <v>191</v>
      </c>
      <c r="D1760" t="s">
        <v>190</v>
      </c>
      <c r="E1760">
        <v>865567</v>
      </c>
      <c r="F1760">
        <v>5.5454999999999997</v>
      </c>
      <c r="G1760">
        <v>44666</v>
      </c>
      <c r="H1760">
        <v>44652</v>
      </c>
      <c r="I1760">
        <v>4800001.7984999996</v>
      </c>
      <c r="J1760" t="s">
        <v>193</v>
      </c>
      <c r="K1760">
        <v>3840.0014388</v>
      </c>
    </row>
    <row r="1761" spans="1:11" x14ac:dyDescent="0.2">
      <c r="A1761" t="s">
        <v>248</v>
      </c>
      <c r="B1761" t="s">
        <v>198</v>
      </c>
      <c r="C1761" t="s">
        <v>238</v>
      </c>
      <c r="D1761" t="s">
        <v>192</v>
      </c>
      <c r="E1761">
        <v>30024</v>
      </c>
      <c r="F1761">
        <v>213.1652</v>
      </c>
      <c r="G1761">
        <v>44667</v>
      </c>
      <c r="H1761">
        <v>44652</v>
      </c>
      <c r="I1761">
        <v>6400071.9648000002</v>
      </c>
      <c r="J1761" t="s">
        <v>204</v>
      </c>
      <c r="K1761">
        <v>4480.0503753600005</v>
      </c>
    </row>
    <row r="1762" spans="1:11" x14ac:dyDescent="0.2">
      <c r="A1762" t="s">
        <v>248</v>
      </c>
      <c r="B1762" t="s">
        <v>198</v>
      </c>
      <c r="C1762" t="s">
        <v>216</v>
      </c>
      <c r="D1762" t="s">
        <v>212</v>
      </c>
      <c r="E1762">
        <v>441288</v>
      </c>
      <c r="F1762">
        <v>16.5425</v>
      </c>
      <c r="G1762">
        <v>44669</v>
      </c>
      <c r="H1762">
        <v>44652</v>
      </c>
      <c r="I1762">
        <v>7300006.7400000002</v>
      </c>
      <c r="J1762" t="s">
        <v>215</v>
      </c>
      <c r="K1762">
        <v>6570.0060660000008</v>
      </c>
    </row>
    <row r="1763" spans="1:11" x14ac:dyDescent="0.2">
      <c r="A1763" t="s">
        <v>248</v>
      </c>
      <c r="B1763" t="s">
        <v>198</v>
      </c>
      <c r="C1763" t="s">
        <v>229</v>
      </c>
      <c r="D1763" t="s">
        <v>212</v>
      </c>
      <c r="E1763">
        <v>91033</v>
      </c>
      <c r="F1763">
        <v>103.2593</v>
      </c>
      <c r="G1763">
        <v>44669</v>
      </c>
      <c r="H1763">
        <v>44652</v>
      </c>
      <c r="I1763">
        <v>9400003.8568999991</v>
      </c>
      <c r="J1763" t="s">
        <v>188</v>
      </c>
      <c r="K1763">
        <v>6580.00269983</v>
      </c>
    </row>
    <row r="1764" spans="1:11" x14ac:dyDescent="0.2">
      <c r="A1764" t="s">
        <v>248</v>
      </c>
      <c r="B1764" t="s">
        <v>198</v>
      </c>
      <c r="C1764" t="s">
        <v>186</v>
      </c>
      <c r="D1764" t="s">
        <v>200</v>
      </c>
      <c r="E1764">
        <v>395056</v>
      </c>
      <c r="F1764">
        <v>21.262799999999999</v>
      </c>
      <c r="G1764">
        <v>44669</v>
      </c>
      <c r="H1764">
        <v>44652</v>
      </c>
      <c r="I1764">
        <v>8399996.7167999987</v>
      </c>
      <c r="J1764" t="s">
        <v>188</v>
      </c>
      <c r="K1764">
        <v>5879.9977017599995</v>
      </c>
    </row>
    <row r="1765" spans="1:11" x14ac:dyDescent="0.2">
      <c r="A1765" t="s">
        <v>248</v>
      </c>
      <c r="B1765" t="s">
        <v>198</v>
      </c>
      <c r="C1765" t="s">
        <v>208</v>
      </c>
      <c r="D1765" t="s">
        <v>190</v>
      </c>
      <c r="E1765">
        <v>31631</v>
      </c>
      <c r="F1765">
        <v>60.067399999999999</v>
      </c>
      <c r="G1765">
        <v>44672</v>
      </c>
      <c r="H1765">
        <v>44652</v>
      </c>
      <c r="I1765">
        <v>1899991.9294</v>
      </c>
      <c r="J1765" t="s">
        <v>188</v>
      </c>
      <c r="K1765">
        <v>1329.9943505799999</v>
      </c>
    </row>
    <row r="1766" spans="1:11" x14ac:dyDescent="0.2">
      <c r="A1766" t="s">
        <v>248</v>
      </c>
      <c r="B1766" t="s">
        <v>198</v>
      </c>
      <c r="C1766" t="s">
        <v>234</v>
      </c>
      <c r="D1766" t="s">
        <v>187</v>
      </c>
      <c r="E1766">
        <v>83996</v>
      </c>
      <c r="F1766">
        <v>102.3854</v>
      </c>
      <c r="G1766">
        <v>44672</v>
      </c>
      <c r="H1766">
        <v>44652</v>
      </c>
      <c r="I1766">
        <v>8599964.0583999995</v>
      </c>
      <c r="J1766" t="s">
        <v>204</v>
      </c>
      <c r="K1766">
        <v>6019.9748408800006</v>
      </c>
    </row>
    <row r="1767" spans="1:11" x14ac:dyDescent="0.2">
      <c r="A1767" t="s">
        <v>248</v>
      </c>
      <c r="B1767" t="s">
        <v>198</v>
      </c>
      <c r="C1767" t="s">
        <v>228</v>
      </c>
      <c r="D1767" t="s">
        <v>200</v>
      </c>
      <c r="E1767">
        <v>40129</v>
      </c>
      <c r="F1767">
        <v>29.903600000000001</v>
      </c>
      <c r="G1767">
        <v>44673</v>
      </c>
      <c r="H1767">
        <v>44652</v>
      </c>
      <c r="I1767">
        <v>1200001.5644</v>
      </c>
      <c r="J1767" t="s">
        <v>204</v>
      </c>
      <c r="K1767">
        <v>840.00109508000003</v>
      </c>
    </row>
    <row r="1768" spans="1:11" x14ac:dyDescent="0.2">
      <c r="A1768" t="s">
        <v>248</v>
      </c>
      <c r="B1768" t="s">
        <v>185</v>
      </c>
      <c r="C1768" t="s">
        <v>186</v>
      </c>
      <c r="D1768" t="s">
        <v>192</v>
      </c>
      <c r="E1768">
        <v>237675</v>
      </c>
      <c r="F1768">
        <v>21.457899999999999</v>
      </c>
      <c r="G1768">
        <v>44674</v>
      </c>
      <c r="H1768">
        <v>44652</v>
      </c>
      <c r="I1768">
        <v>5100006.3824999994</v>
      </c>
      <c r="J1768" t="s">
        <v>188</v>
      </c>
      <c r="K1768">
        <v>3570.0044677499995</v>
      </c>
    </row>
    <row r="1769" spans="1:11" x14ac:dyDescent="0.2">
      <c r="A1769" t="s">
        <v>248</v>
      </c>
      <c r="B1769" t="s">
        <v>185</v>
      </c>
      <c r="C1769" t="s">
        <v>114</v>
      </c>
      <c r="D1769" t="s">
        <v>192</v>
      </c>
      <c r="E1769">
        <v>354714</v>
      </c>
      <c r="F1769">
        <v>12.9682</v>
      </c>
      <c r="G1769">
        <v>44679</v>
      </c>
      <c r="H1769">
        <v>44652</v>
      </c>
      <c r="I1769">
        <v>4600002.0948000001</v>
      </c>
      <c r="J1769" t="s">
        <v>215</v>
      </c>
      <c r="K1769">
        <v>4140.0018853200008</v>
      </c>
    </row>
    <row r="1770" spans="1:11" x14ac:dyDescent="0.2">
      <c r="A1770" t="s">
        <v>248</v>
      </c>
      <c r="B1770" t="s">
        <v>198</v>
      </c>
      <c r="C1770" t="s">
        <v>218</v>
      </c>
      <c r="D1770" t="s">
        <v>190</v>
      </c>
      <c r="E1770">
        <v>74096</v>
      </c>
      <c r="F1770">
        <v>58.032699999999998</v>
      </c>
      <c r="G1770">
        <v>44679</v>
      </c>
      <c r="H1770">
        <v>44652</v>
      </c>
      <c r="I1770">
        <v>4299990.9391999999</v>
      </c>
      <c r="J1770" t="s">
        <v>204</v>
      </c>
      <c r="K1770">
        <v>3009.9936574400003</v>
      </c>
    </row>
    <row r="1771" spans="1:11" x14ac:dyDescent="0.2">
      <c r="A1771" t="s">
        <v>248</v>
      </c>
      <c r="B1771" t="s">
        <v>198</v>
      </c>
      <c r="C1771" t="s">
        <v>239</v>
      </c>
      <c r="D1771" t="s">
        <v>200</v>
      </c>
      <c r="E1771">
        <v>318123</v>
      </c>
      <c r="F1771">
        <v>16.6602</v>
      </c>
      <c r="G1771">
        <v>44679</v>
      </c>
      <c r="H1771">
        <v>44652</v>
      </c>
      <c r="I1771">
        <v>5299992.8045999995</v>
      </c>
      <c r="J1771" t="s">
        <v>188</v>
      </c>
      <c r="K1771">
        <v>3709.9949632199996</v>
      </c>
    </row>
    <row r="1772" spans="1:11" x14ac:dyDescent="0.2">
      <c r="A1772" t="s">
        <v>248</v>
      </c>
      <c r="B1772" t="s">
        <v>198</v>
      </c>
      <c r="C1772" t="s">
        <v>211</v>
      </c>
      <c r="D1772" t="s">
        <v>187</v>
      </c>
      <c r="E1772">
        <v>368253</v>
      </c>
      <c r="F1772">
        <v>13.0345</v>
      </c>
      <c r="G1772">
        <v>44681</v>
      </c>
      <c r="H1772">
        <v>44652</v>
      </c>
      <c r="I1772">
        <v>4799993.7285000002</v>
      </c>
      <c r="J1772" t="s">
        <v>207</v>
      </c>
      <c r="K1772">
        <v>3359.99560995</v>
      </c>
    </row>
    <row r="1773" spans="1:11" x14ac:dyDescent="0.2">
      <c r="A1773" t="s">
        <v>248</v>
      </c>
      <c r="B1773" t="s">
        <v>198</v>
      </c>
      <c r="C1773" t="s">
        <v>242</v>
      </c>
      <c r="D1773" t="s">
        <v>200</v>
      </c>
      <c r="E1773">
        <v>7639</v>
      </c>
      <c r="F1773">
        <v>261.82459999999998</v>
      </c>
      <c r="G1773">
        <v>44681</v>
      </c>
      <c r="H1773">
        <v>44652</v>
      </c>
      <c r="I1773">
        <v>2000078.1193999997</v>
      </c>
      <c r="J1773" t="s">
        <v>207</v>
      </c>
      <c r="K1773">
        <v>1400.0546835799998</v>
      </c>
    </row>
    <row r="1774" spans="1:11" x14ac:dyDescent="0.2">
      <c r="A1774" t="s">
        <v>248</v>
      </c>
      <c r="B1774" t="s">
        <v>198</v>
      </c>
      <c r="C1774" t="s">
        <v>195</v>
      </c>
      <c r="D1774" t="s">
        <v>187</v>
      </c>
      <c r="E1774">
        <v>6956</v>
      </c>
      <c r="F1774">
        <v>115.0076</v>
      </c>
      <c r="G1774">
        <v>44682</v>
      </c>
      <c r="H1774">
        <v>44682</v>
      </c>
      <c r="I1774">
        <v>799992.86560000002</v>
      </c>
      <c r="J1774" t="s">
        <v>196</v>
      </c>
      <c r="K1774">
        <v>719.9935790400001</v>
      </c>
    </row>
    <row r="1775" spans="1:11" x14ac:dyDescent="0.2">
      <c r="A1775" t="s">
        <v>248</v>
      </c>
      <c r="B1775" t="s">
        <v>198</v>
      </c>
      <c r="C1775" t="s">
        <v>189</v>
      </c>
      <c r="D1775" t="s">
        <v>190</v>
      </c>
      <c r="E1775">
        <v>70924</v>
      </c>
      <c r="F1775">
        <v>29.609300000000001</v>
      </c>
      <c r="G1775">
        <v>44682</v>
      </c>
      <c r="H1775">
        <v>44682</v>
      </c>
      <c r="I1775">
        <v>2100009.9931999999</v>
      </c>
      <c r="J1775" t="s">
        <v>188</v>
      </c>
      <c r="K1775">
        <v>1470.0069952399999</v>
      </c>
    </row>
    <row r="1776" spans="1:11" x14ac:dyDescent="0.2">
      <c r="A1776" t="s">
        <v>248</v>
      </c>
      <c r="B1776" t="s">
        <v>198</v>
      </c>
      <c r="C1776" t="s">
        <v>210</v>
      </c>
      <c r="D1776" t="s">
        <v>192</v>
      </c>
      <c r="E1776">
        <v>72607</v>
      </c>
      <c r="F1776">
        <v>30.3003</v>
      </c>
      <c r="G1776">
        <v>44682</v>
      </c>
      <c r="H1776">
        <v>44682</v>
      </c>
      <c r="I1776">
        <v>2200013.8821</v>
      </c>
      <c r="J1776" t="s">
        <v>204</v>
      </c>
      <c r="K1776">
        <v>1540.0097174699999</v>
      </c>
    </row>
    <row r="1777" spans="1:11" x14ac:dyDescent="0.2">
      <c r="A1777" t="s">
        <v>248</v>
      </c>
      <c r="B1777" t="s">
        <v>185</v>
      </c>
      <c r="C1777" t="s">
        <v>237</v>
      </c>
      <c r="D1777" t="s">
        <v>187</v>
      </c>
      <c r="E1777">
        <v>590800</v>
      </c>
      <c r="F1777">
        <v>16.079899999999999</v>
      </c>
      <c r="G1777">
        <v>44683</v>
      </c>
      <c r="H1777">
        <v>44682</v>
      </c>
      <c r="I1777">
        <v>9500004.9199999999</v>
      </c>
      <c r="J1777" t="s">
        <v>204</v>
      </c>
      <c r="K1777">
        <v>6650.0034439999999</v>
      </c>
    </row>
    <row r="1778" spans="1:11" x14ac:dyDescent="0.2">
      <c r="A1778" t="s">
        <v>248</v>
      </c>
      <c r="B1778" t="s">
        <v>185</v>
      </c>
      <c r="C1778" t="s">
        <v>228</v>
      </c>
      <c r="D1778" t="s">
        <v>200</v>
      </c>
      <c r="E1778">
        <v>269841</v>
      </c>
      <c r="F1778">
        <v>32.611800000000002</v>
      </c>
      <c r="G1778">
        <v>44686</v>
      </c>
      <c r="H1778">
        <v>44682</v>
      </c>
      <c r="I1778">
        <v>8800000.7237999998</v>
      </c>
      <c r="J1778" t="s">
        <v>204</v>
      </c>
      <c r="K1778">
        <v>6160.0005066599997</v>
      </c>
    </row>
    <row r="1779" spans="1:11" x14ac:dyDescent="0.2">
      <c r="A1779" t="s">
        <v>248</v>
      </c>
      <c r="B1779" t="s">
        <v>185</v>
      </c>
      <c r="C1779" t="s">
        <v>208</v>
      </c>
      <c r="D1779" t="s">
        <v>200</v>
      </c>
      <c r="E1779">
        <v>94078</v>
      </c>
      <c r="F1779">
        <v>59.525199999999998</v>
      </c>
      <c r="G1779">
        <v>44686</v>
      </c>
      <c r="H1779">
        <v>44682</v>
      </c>
      <c r="I1779">
        <v>5600011.7655999996</v>
      </c>
      <c r="J1779" t="s">
        <v>188</v>
      </c>
      <c r="K1779">
        <v>3920.0082359200001</v>
      </c>
    </row>
    <row r="1780" spans="1:11" x14ac:dyDescent="0.2">
      <c r="A1780" t="s">
        <v>248</v>
      </c>
      <c r="B1780" t="s">
        <v>198</v>
      </c>
      <c r="C1780" t="s">
        <v>229</v>
      </c>
      <c r="D1780" t="s">
        <v>190</v>
      </c>
      <c r="E1780">
        <v>12460</v>
      </c>
      <c r="F1780">
        <v>104.3351</v>
      </c>
      <c r="G1780">
        <v>44686</v>
      </c>
      <c r="H1780">
        <v>44682</v>
      </c>
      <c r="I1780">
        <v>1300015.3459999999</v>
      </c>
      <c r="J1780" t="s">
        <v>188</v>
      </c>
      <c r="K1780">
        <v>910.01074219999987</v>
      </c>
    </row>
    <row r="1781" spans="1:11" x14ac:dyDescent="0.2">
      <c r="A1781" t="s">
        <v>248</v>
      </c>
      <c r="B1781" t="s">
        <v>185</v>
      </c>
      <c r="C1781" t="s">
        <v>186</v>
      </c>
      <c r="D1781" t="s">
        <v>190</v>
      </c>
      <c r="E1781">
        <v>167469</v>
      </c>
      <c r="F1781">
        <v>21.496500000000001</v>
      </c>
      <c r="G1781">
        <v>44686</v>
      </c>
      <c r="H1781">
        <v>44682</v>
      </c>
      <c r="I1781">
        <v>3599997.3585000001</v>
      </c>
      <c r="J1781" t="s">
        <v>188</v>
      </c>
      <c r="K1781">
        <v>2519.9981509500003</v>
      </c>
    </row>
    <row r="1782" spans="1:11" x14ac:dyDescent="0.2">
      <c r="A1782" t="s">
        <v>248</v>
      </c>
      <c r="B1782" t="s">
        <v>198</v>
      </c>
      <c r="C1782" t="s">
        <v>199</v>
      </c>
      <c r="D1782" t="s">
        <v>190</v>
      </c>
      <c r="E1782">
        <v>1573762</v>
      </c>
      <c r="F1782">
        <v>3.1770999999999998</v>
      </c>
      <c r="G1782">
        <v>44687</v>
      </c>
      <c r="H1782">
        <v>44682</v>
      </c>
      <c r="I1782">
        <v>4999999.2501999997</v>
      </c>
      <c r="J1782" t="s">
        <v>193</v>
      </c>
      <c r="K1782">
        <v>3999.9994001599998</v>
      </c>
    </row>
    <row r="1783" spans="1:11" x14ac:dyDescent="0.2">
      <c r="A1783" t="s">
        <v>248</v>
      </c>
      <c r="B1783" t="s">
        <v>198</v>
      </c>
      <c r="C1783" t="s">
        <v>227</v>
      </c>
      <c r="D1783" t="s">
        <v>192</v>
      </c>
      <c r="E1783">
        <v>4030</v>
      </c>
      <c r="F1783">
        <v>148.8819</v>
      </c>
      <c r="G1783">
        <v>44687</v>
      </c>
      <c r="H1783">
        <v>44682</v>
      </c>
      <c r="I1783">
        <v>599994.05700000003</v>
      </c>
      <c r="J1783" t="s">
        <v>204</v>
      </c>
      <c r="K1783">
        <v>419.99583990000002</v>
      </c>
    </row>
    <row r="1784" spans="1:11" x14ac:dyDescent="0.2">
      <c r="A1784" t="s">
        <v>248</v>
      </c>
      <c r="B1784" t="s">
        <v>198</v>
      </c>
      <c r="C1784" t="s">
        <v>197</v>
      </c>
      <c r="D1784" t="s">
        <v>190</v>
      </c>
      <c r="E1784">
        <v>36141</v>
      </c>
      <c r="F1784">
        <v>166.01419999999999</v>
      </c>
      <c r="G1784">
        <v>44687</v>
      </c>
      <c r="H1784">
        <v>44682</v>
      </c>
      <c r="I1784">
        <v>5999919.2021999992</v>
      </c>
      <c r="J1784" t="s">
        <v>188</v>
      </c>
      <c r="K1784">
        <v>4199.9434415400001</v>
      </c>
    </row>
    <row r="1785" spans="1:11" x14ac:dyDescent="0.2">
      <c r="A1785" t="s">
        <v>248</v>
      </c>
      <c r="B1785" t="s">
        <v>185</v>
      </c>
      <c r="C1785" t="s">
        <v>233</v>
      </c>
      <c r="D1785" t="s">
        <v>212</v>
      </c>
      <c r="E1785">
        <v>71096</v>
      </c>
      <c r="F1785">
        <v>88.612200000000001</v>
      </c>
      <c r="G1785">
        <v>44688</v>
      </c>
      <c r="H1785">
        <v>44682</v>
      </c>
      <c r="I1785">
        <v>6299972.9712000005</v>
      </c>
      <c r="J1785" t="s">
        <v>204</v>
      </c>
      <c r="K1785">
        <v>4409.9810798400003</v>
      </c>
    </row>
    <row r="1786" spans="1:11" x14ac:dyDescent="0.2">
      <c r="A1786" t="s">
        <v>248</v>
      </c>
      <c r="B1786" t="s">
        <v>198</v>
      </c>
      <c r="C1786" t="s">
        <v>219</v>
      </c>
      <c r="D1786" t="s">
        <v>190</v>
      </c>
      <c r="E1786">
        <v>74507</v>
      </c>
      <c r="F1786">
        <v>56.370899999999999</v>
      </c>
      <c r="G1786">
        <v>44688</v>
      </c>
      <c r="H1786">
        <v>44682</v>
      </c>
      <c r="I1786">
        <v>4200026.6463000001</v>
      </c>
      <c r="J1786" t="s">
        <v>188</v>
      </c>
      <c r="K1786">
        <v>2940.0186524100004</v>
      </c>
    </row>
    <row r="1787" spans="1:11" x14ac:dyDescent="0.2">
      <c r="A1787" t="s">
        <v>248</v>
      </c>
      <c r="B1787" t="s">
        <v>198</v>
      </c>
      <c r="C1787" t="s">
        <v>230</v>
      </c>
      <c r="D1787" t="s">
        <v>187</v>
      </c>
      <c r="E1787">
        <v>57487</v>
      </c>
      <c r="F1787">
        <v>113.0689</v>
      </c>
      <c r="G1787">
        <v>44690</v>
      </c>
      <c r="H1787">
        <v>44682</v>
      </c>
      <c r="I1787">
        <v>6499991.8542999998</v>
      </c>
      <c r="J1787" t="s">
        <v>188</v>
      </c>
      <c r="K1787">
        <v>4549.9942980100004</v>
      </c>
    </row>
    <row r="1788" spans="1:11" x14ac:dyDescent="0.2">
      <c r="A1788" t="s">
        <v>248</v>
      </c>
      <c r="B1788" t="s">
        <v>185</v>
      </c>
      <c r="C1788" t="s">
        <v>216</v>
      </c>
      <c r="D1788" t="s">
        <v>190</v>
      </c>
      <c r="E1788">
        <v>170304</v>
      </c>
      <c r="F1788">
        <v>18.2027</v>
      </c>
      <c r="G1788">
        <v>44690</v>
      </c>
      <c r="H1788">
        <v>44682</v>
      </c>
      <c r="I1788">
        <v>3099992.6208000001</v>
      </c>
      <c r="J1788" t="s">
        <v>215</v>
      </c>
      <c r="K1788">
        <v>2789.9933587200003</v>
      </c>
    </row>
    <row r="1789" spans="1:11" x14ac:dyDescent="0.2">
      <c r="A1789" t="s">
        <v>248</v>
      </c>
      <c r="B1789" t="s">
        <v>185</v>
      </c>
      <c r="C1789" t="s">
        <v>239</v>
      </c>
      <c r="D1789" t="s">
        <v>190</v>
      </c>
      <c r="E1789">
        <v>595006</v>
      </c>
      <c r="F1789">
        <v>15.630100000000001</v>
      </c>
      <c r="G1789">
        <v>44693</v>
      </c>
      <c r="H1789">
        <v>44682</v>
      </c>
      <c r="I1789">
        <v>9300003.2806000002</v>
      </c>
      <c r="J1789" t="s">
        <v>188</v>
      </c>
      <c r="K1789">
        <v>6510.0022964200007</v>
      </c>
    </row>
    <row r="1790" spans="1:11" x14ac:dyDescent="0.2">
      <c r="A1790" t="s">
        <v>248</v>
      </c>
      <c r="B1790" t="s">
        <v>198</v>
      </c>
      <c r="C1790" t="s">
        <v>232</v>
      </c>
      <c r="D1790" t="s">
        <v>200</v>
      </c>
      <c r="E1790">
        <v>43157</v>
      </c>
      <c r="F1790">
        <v>23.171099999999999</v>
      </c>
      <c r="G1790">
        <v>44694</v>
      </c>
      <c r="H1790">
        <v>44682</v>
      </c>
      <c r="I1790">
        <v>999995.16269999999</v>
      </c>
      <c r="J1790" t="s">
        <v>204</v>
      </c>
      <c r="K1790">
        <v>699.99661389000005</v>
      </c>
    </row>
    <row r="1791" spans="1:11" x14ac:dyDescent="0.2">
      <c r="A1791" t="s">
        <v>248</v>
      </c>
      <c r="B1791" t="s">
        <v>185</v>
      </c>
      <c r="C1791" t="s">
        <v>216</v>
      </c>
      <c r="D1791" t="s">
        <v>190</v>
      </c>
      <c r="E1791">
        <v>407615</v>
      </c>
      <c r="F1791">
        <v>17.418399999999998</v>
      </c>
      <c r="G1791">
        <v>44694</v>
      </c>
      <c r="H1791">
        <v>44682</v>
      </c>
      <c r="I1791">
        <v>7100001.1159999995</v>
      </c>
      <c r="J1791" t="s">
        <v>215</v>
      </c>
      <c r="K1791">
        <v>6390.0010043999991</v>
      </c>
    </row>
    <row r="1792" spans="1:11" x14ac:dyDescent="0.2">
      <c r="A1792" t="s">
        <v>248</v>
      </c>
      <c r="B1792" t="s">
        <v>198</v>
      </c>
      <c r="C1792" t="s">
        <v>201</v>
      </c>
      <c r="D1792" t="s">
        <v>187</v>
      </c>
      <c r="E1792">
        <v>137373</v>
      </c>
      <c r="F1792">
        <v>37.853099999999998</v>
      </c>
      <c r="G1792">
        <v>44697</v>
      </c>
      <c r="H1792">
        <v>44682</v>
      </c>
      <c r="I1792">
        <v>5199993.9062999999</v>
      </c>
      <c r="J1792" t="s">
        <v>188</v>
      </c>
      <c r="K1792">
        <v>3639.9957344099998</v>
      </c>
    </row>
    <row r="1793" spans="1:11" x14ac:dyDescent="0.2">
      <c r="A1793" t="s">
        <v>248</v>
      </c>
      <c r="B1793" t="s">
        <v>198</v>
      </c>
      <c r="C1793" t="s">
        <v>236</v>
      </c>
      <c r="D1793" t="s">
        <v>187</v>
      </c>
      <c r="E1793">
        <v>866084</v>
      </c>
      <c r="F1793">
        <v>6.1195000000000004</v>
      </c>
      <c r="G1793">
        <v>44697</v>
      </c>
      <c r="H1793">
        <v>44682</v>
      </c>
      <c r="I1793">
        <v>5300001.0380000006</v>
      </c>
      <c r="J1793" t="s">
        <v>215</v>
      </c>
      <c r="K1793">
        <v>4770.0009342000012</v>
      </c>
    </row>
    <row r="1794" spans="1:11" x14ac:dyDescent="0.2">
      <c r="A1794" t="s">
        <v>248</v>
      </c>
      <c r="B1794" t="s">
        <v>198</v>
      </c>
      <c r="C1794" t="s">
        <v>246</v>
      </c>
      <c r="D1794" t="s">
        <v>190</v>
      </c>
      <c r="E1794">
        <v>68891</v>
      </c>
      <c r="F1794">
        <v>137.8998</v>
      </c>
      <c r="G1794">
        <v>44697</v>
      </c>
      <c r="H1794">
        <v>44682</v>
      </c>
      <c r="I1794">
        <v>9500055.1217999998</v>
      </c>
      <c r="J1794" t="s">
        <v>204</v>
      </c>
      <c r="K1794">
        <v>6650.0385852600002</v>
      </c>
    </row>
    <row r="1795" spans="1:11" x14ac:dyDescent="0.2">
      <c r="A1795" t="s">
        <v>248</v>
      </c>
      <c r="B1795" t="s">
        <v>198</v>
      </c>
      <c r="C1795" t="s">
        <v>238</v>
      </c>
      <c r="D1795" t="s">
        <v>190</v>
      </c>
      <c r="E1795">
        <v>34758</v>
      </c>
      <c r="F1795">
        <v>221.53120000000001</v>
      </c>
      <c r="G1795">
        <v>44697</v>
      </c>
      <c r="H1795">
        <v>44682</v>
      </c>
      <c r="I1795">
        <v>7699981.4496000009</v>
      </c>
      <c r="J1795" t="s">
        <v>204</v>
      </c>
      <c r="K1795">
        <v>5389.9870147200008</v>
      </c>
    </row>
    <row r="1796" spans="1:11" x14ac:dyDescent="0.2">
      <c r="A1796" t="s">
        <v>248</v>
      </c>
      <c r="B1796" t="s">
        <v>198</v>
      </c>
      <c r="C1796" t="s">
        <v>246</v>
      </c>
      <c r="D1796" t="s">
        <v>192</v>
      </c>
      <c r="E1796">
        <v>17377</v>
      </c>
      <c r="F1796">
        <v>143.86850000000001</v>
      </c>
      <c r="G1796">
        <v>44697</v>
      </c>
      <c r="H1796">
        <v>44682</v>
      </c>
      <c r="I1796">
        <v>2500002.9245000002</v>
      </c>
      <c r="J1796" t="s">
        <v>204</v>
      </c>
      <c r="K1796">
        <v>1750.0020471500002</v>
      </c>
    </row>
    <row r="1797" spans="1:11" x14ac:dyDescent="0.2">
      <c r="A1797" t="s">
        <v>248</v>
      </c>
      <c r="B1797" t="s">
        <v>185</v>
      </c>
      <c r="C1797" t="s">
        <v>227</v>
      </c>
      <c r="D1797" t="s">
        <v>190</v>
      </c>
      <c r="E1797">
        <v>12101</v>
      </c>
      <c r="F1797">
        <v>140.48939999999999</v>
      </c>
      <c r="G1797">
        <v>44700</v>
      </c>
      <c r="H1797">
        <v>44682</v>
      </c>
      <c r="I1797">
        <v>1700062.2293999998</v>
      </c>
      <c r="J1797" t="s">
        <v>204</v>
      </c>
      <c r="K1797">
        <v>1190.0435605800001</v>
      </c>
    </row>
    <row r="1798" spans="1:11" x14ac:dyDescent="0.2">
      <c r="A1798" t="s">
        <v>248</v>
      </c>
      <c r="B1798" t="s">
        <v>198</v>
      </c>
      <c r="C1798" t="s">
        <v>197</v>
      </c>
      <c r="D1798" t="s">
        <v>200</v>
      </c>
      <c r="E1798">
        <v>44837</v>
      </c>
      <c r="F1798">
        <v>165.04069999999999</v>
      </c>
      <c r="G1798">
        <v>44700</v>
      </c>
      <c r="H1798">
        <v>44682</v>
      </c>
      <c r="I1798">
        <v>7399929.8658999996</v>
      </c>
      <c r="J1798" t="s">
        <v>188</v>
      </c>
      <c r="K1798">
        <v>5179.9509061299996</v>
      </c>
    </row>
    <row r="1799" spans="1:11" x14ac:dyDescent="0.2">
      <c r="A1799" t="s">
        <v>248</v>
      </c>
      <c r="B1799" t="s">
        <v>185</v>
      </c>
      <c r="C1799" t="s">
        <v>189</v>
      </c>
      <c r="D1799" t="s">
        <v>200</v>
      </c>
      <c r="E1799">
        <v>109497</v>
      </c>
      <c r="F1799">
        <v>27.3979</v>
      </c>
      <c r="G1799">
        <v>44702</v>
      </c>
      <c r="H1799">
        <v>44682</v>
      </c>
      <c r="I1799">
        <v>2999987.8563000001</v>
      </c>
      <c r="J1799" t="s">
        <v>188</v>
      </c>
      <c r="K1799">
        <v>2099.99149941</v>
      </c>
    </row>
    <row r="1800" spans="1:11" x14ac:dyDescent="0.2">
      <c r="A1800" t="s">
        <v>248</v>
      </c>
      <c r="B1800" t="s">
        <v>198</v>
      </c>
      <c r="C1800" t="s">
        <v>233</v>
      </c>
      <c r="D1800" t="s">
        <v>190</v>
      </c>
      <c r="E1800">
        <v>55230</v>
      </c>
      <c r="F1800">
        <v>79.667100000000005</v>
      </c>
      <c r="G1800">
        <v>44703</v>
      </c>
      <c r="H1800">
        <v>44682</v>
      </c>
      <c r="I1800">
        <v>4400013.9330000002</v>
      </c>
      <c r="J1800" t="s">
        <v>204</v>
      </c>
      <c r="K1800">
        <v>3080.0097531000006</v>
      </c>
    </row>
    <row r="1801" spans="1:11" x14ac:dyDescent="0.2">
      <c r="A1801" t="s">
        <v>248</v>
      </c>
      <c r="B1801" t="s">
        <v>198</v>
      </c>
      <c r="C1801" t="s">
        <v>236</v>
      </c>
      <c r="D1801" t="s">
        <v>200</v>
      </c>
      <c r="E1801">
        <v>405619</v>
      </c>
      <c r="F1801">
        <v>6.6565000000000003</v>
      </c>
      <c r="G1801">
        <v>44703</v>
      </c>
      <c r="H1801">
        <v>44682</v>
      </c>
      <c r="I1801">
        <v>2700002.8735000002</v>
      </c>
      <c r="J1801" t="s">
        <v>215</v>
      </c>
      <c r="K1801">
        <v>2430.0025861500003</v>
      </c>
    </row>
    <row r="1802" spans="1:11" x14ac:dyDescent="0.2">
      <c r="A1802" t="s">
        <v>248</v>
      </c>
      <c r="B1802" t="s">
        <v>185</v>
      </c>
      <c r="C1802" t="s">
        <v>218</v>
      </c>
      <c r="D1802" t="s">
        <v>190</v>
      </c>
      <c r="E1802">
        <v>62658</v>
      </c>
      <c r="F1802">
        <v>62.243000000000002</v>
      </c>
      <c r="G1802">
        <v>44707</v>
      </c>
      <c r="H1802">
        <v>44682</v>
      </c>
      <c r="I1802">
        <v>3900021.8940000003</v>
      </c>
      <c r="J1802" t="s">
        <v>204</v>
      </c>
      <c r="K1802">
        <v>2730.0153258000005</v>
      </c>
    </row>
    <row r="1803" spans="1:11" x14ac:dyDescent="0.2">
      <c r="A1803" t="s">
        <v>248</v>
      </c>
      <c r="B1803" t="s">
        <v>185</v>
      </c>
      <c r="C1803" t="s">
        <v>194</v>
      </c>
      <c r="D1803" t="s">
        <v>190</v>
      </c>
      <c r="E1803">
        <v>136513</v>
      </c>
      <c r="F1803">
        <v>43.951700000000002</v>
      </c>
      <c r="G1803">
        <v>44707</v>
      </c>
      <c r="H1803">
        <v>44682</v>
      </c>
      <c r="I1803">
        <v>5999978.4221000001</v>
      </c>
      <c r="J1803" t="s">
        <v>188</v>
      </c>
      <c r="K1803">
        <v>4199.9848954700001</v>
      </c>
    </row>
    <row r="1804" spans="1:11" x14ac:dyDescent="0.2">
      <c r="A1804" t="s">
        <v>248</v>
      </c>
      <c r="B1804" t="s">
        <v>185</v>
      </c>
      <c r="C1804" t="s">
        <v>231</v>
      </c>
      <c r="D1804" t="s">
        <v>190</v>
      </c>
      <c r="E1804">
        <v>349923</v>
      </c>
      <c r="F1804">
        <v>22.290600000000001</v>
      </c>
      <c r="G1804">
        <v>44707</v>
      </c>
      <c r="H1804">
        <v>44682</v>
      </c>
      <c r="I1804">
        <v>7799993.6238000002</v>
      </c>
      <c r="J1804" t="s">
        <v>188</v>
      </c>
      <c r="K1804">
        <v>5459.9955366600007</v>
      </c>
    </row>
    <row r="1805" spans="1:11" x14ac:dyDescent="0.2">
      <c r="A1805" t="s">
        <v>248</v>
      </c>
      <c r="B1805" t="s">
        <v>185</v>
      </c>
      <c r="C1805" t="s">
        <v>228</v>
      </c>
      <c r="D1805" t="s">
        <v>192</v>
      </c>
      <c r="E1805">
        <v>124126</v>
      </c>
      <c r="F1805">
        <v>32.2254</v>
      </c>
      <c r="G1805">
        <v>44710</v>
      </c>
      <c r="H1805">
        <v>44682</v>
      </c>
      <c r="I1805">
        <v>4000010.0004000003</v>
      </c>
      <c r="J1805" t="s">
        <v>204</v>
      </c>
      <c r="K1805">
        <v>2800.0070002800003</v>
      </c>
    </row>
    <row r="1806" spans="1:11" x14ac:dyDescent="0.2">
      <c r="A1806" t="s">
        <v>248</v>
      </c>
      <c r="B1806" t="s">
        <v>198</v>
      </c>
      <c r="C1806" t="s">
        <v>194</v>
      </c>
      <c r="D1806" t="s">
        <v>192</v>
      </c>
      <c r="E1806">
        <v>104365</v>
      </c>
      <c r="F1806">
        <v>48.866900000000001</v>
      </c>
      <c r="G1806">
        <v>44710</v>
      </c>
      <c r="H1806">
        <v>44682</v>
      </c>
      <c r="I1806">
        <v>5099994.0185000002</v>
      </c>
      <c r="J1806" t="s">
        <v>188</v>
      </c>
      <c r="K1806">
        <v>3569.9958129500005</v>
      </c>
    </row>
    <row r="1807" spans="1:11" x14ac:dyDescent="0.2">
      <c r="A1807" t="s">
        <v>248</v>
      </c>
      <c r="B1807" t="s">
        <v>198</v>
      </c>
      <c r="C1807" t="s">
        <v>225</v>
      </c>
      <c r="D1807" t="s">
        <v>190</v>
      </c>
      <c r="E1807">
        <v>84438</v>
      </c>
      <c r="F1807">
        <v>87.638599999999997</v>
      </c>
      <c r="G1807">
        <v>44714</v>
      </c>
      <c r="H1807">
        <v>44713</v>
      </c>
      <c r="I1807">
        <v>7400028.1068000002</v>
      </c>
      <c r="J1807" t="s">
        <v>188</v>
      </c>
      <c r="K1807">
        <v>5180.0196747600003</v>
      </c>
    </row>
    <row r="1808" spans="1:11" x14ac:dyDescent="0.2">
      <c r="A1808" t="s">
        <v>248</v>
      </c>
      <c r="B1808" t="s">
        <v>185</v>
      </c>
      <c r="C1808" t="s">
        <v>224</v>
      </c>
      <c r="D1808" t="s">
        <v>190</v>
      </c>
      <c r="E1808">
        <v>48194</v>
      </c>
      <c r="F1808">
        <v>188.82050000000001</v>
      </c>
      <c r="G1808">
        <v>44714</v>
      </c>
      <c r="H1808">
        <v>44713</v>
      </c>
      <c r="I1808">
        <v>9100015.1770000011</v>
      </c>
      <c r="J1808" t="s">
        <v>204</v>
      </c>
      <c r="K1808">
        <v>6370.0106239000006</v>
      </c>
    </row>
    <row r="1809" spans="1:11" x14ac:dyDescent="0.2">
      <c r="A1809" t="s">
        <v>248</v>
      </c>
      <c r="B1809" t="s">
        <v>198</v>
      </c>
      <c r="C1809" t="s">
        <v>237</v>
      </c>
      <c r="D1809" t="s">
        <v>187</v>
      </c>
      <c r="E1809">
        <v>446851</v>
      </c>
      <c r="F1809">
        <v>15.4414</v>
      </c>
      <c r="G1809">
        <v>44714</v>
      </c>
      <c r="H1809">
        <v>44713</v>
      </c>
      <c r="I1809">
        <v>6900005.0313999997</v>
      </c>
      <c r="J1809" t="s">
        <v>204</v>
      </c>
      <c r="K1809">
        <v>4830.0035219800002</v>
      </c>
    </row>
    <row r="1810" spans="1:11" x14ac:dyDescent="0.2">
      <c r="A1810" t="s">
        <v>248</v>
      </c>
      <c r="B1810" t="s">
        <v>185</v>
      </c>
      <c r="C1810" t="s">
        <v>230</v>
      </c>
      <c r="D1810" t="s">
        <v>192</v>
      </c>
      <c r="E1810">
        <v>23897</v>
      </c>
      <c r="F1810">
        <v>125.5403</v>
      </c>
      <c r="G1810">
        <v>44715</v>
      </c>
      <c r="H1810">
        <v>44713</v>
      </c>
      <c r="I1810">
        <v>3000036.5490999999</v>
      </c>
      <c r="J1810" t="s">
        <v>188</v>
      </c>
      <c r="K1810">
        <v>2100.0255843700002</v>
      </c>
    </row>
    <row r="1811" spans="1:11" x14ac:dyDescent="0.2">
      <c r="A1811" t="s">
        <v>248</v>
      </c>
      <c r="B1811" t="s">
        <v>185</v>
      </c>
      <c r="C1811" t="s">
        <v>209</v>
      </c>
      <c r="D1811" t="s">
        <v>187</v>
      </c>
      <c r="E1811">
        <v>153126</v>
      </c>
      <c r="F1811">
        <v>20.244700000000002</v>
      </c>
      <c r="G1811">
        <v>44716</v>
      </c>
      <c r="H1811">
        <v>44713</v>
      </c>
      <c r="I1811">
        <v>3099989.9322000002</v>
      </c>
      <c r="J1811" t="s">
        <v>188</v>
      </c>
      <c r="K1811">
        <v>2169.9929525400003</v>
      </c>
    </row>
    <row r="1812" spans="1:11" x14ac:dyDescent="0.2">
      <c r="A1812" t="s">
        <v>248</v>
      </c>
      <c r="B1812" t="s">
        <v>198</v>
      </c>
      <c r="C1812" t="s">
        <v>244</v>
      </c>
      <c r="D1812" t="s">
        <v>190</v>
      </c>
      <c r="E1812">
        <v>104261</v>
      </c>
      <c r="F1812">
        <v>26.855699999999999</v>
      </c>
      <c r="G1812">
        <v>44718</v>
      </c>
      <c r="H1812">
        <v>44713</v>
      </c>
      <c r="I1812">
        <v>2800002.1376999998</v>
      </c>
      <c r="J1812" t="s">
        <v>207</v>
      </c>
      <c r="K1812">
        <v>1960.0014963900001</v>
      </c>
    </row>
    <row r="1813" spans="1:11" x14ac:dyDescent="0.2">
      <c r="A1813" t="s">
        <v>248</v>
      </c>
      <c r="B1813" t="s">
        <v>198</v>
      </c>
      <c r="C1813" t="s">
        <v>227</v>
      </c>
      <c r="D1813" t="s">
        <v>187</v>
      </c>
      <c r="E1813">
        <v>18325</v>
      </c>
      <c r="F1813">
        <v>147.34100000000001</v>
      </c>
      <c r="G1813">
        <v>44718</v>
      </c>
      <c r="H1813">
        <v>44713</v>
      </c>
      <c r="I1813">
        <v>2700023.8250000002</v>
      </c>
      <c r="J1813" t="s">
        <v>204</v>
      </c>
      <c r="K1813">
        <v>1890.0166775000002</v>
      </c>
    </row>
    <row r="1814" spans="1:11" x14ac:dyDescent="0.2">
      <c r="A1814" t="s">
        <v>248</v>
      </c>
      <c r="B1814" t="s">
        <v>198</v>
      </c>
      <c r="C1814" t="s">
        <v>191</v>
      </c>
      <c r="D1814" t="s">
        <v>190</v>
      </c>
      <c r="E1814">
        <v>1406942</v>
      </c>
      <c r="F1814">
        <v>6.2546999999999997</v>
      </c>
      <c r="G1814">
        <v>44721</v>
      </c>
      <c r="H1814">
        <v>44713</v>
      </c>
      <c r="I1814">
        <v>8800000.1273999996</v>
      </c>
      <c r="J1814" t="s">
        <v>193</v>
      </c>
      <c r="K1814">
        <v>7040.0001019199999</v>
      </c>
    </row>
    <row r="1815" spans="1:11" x14ac:dyDescent="0.2">
      <c r="A1815" t="s">
        <v>248</v>
      </c>
      <c r="B1815" t="s">
        <v>198</v>
      </c>
      <c r="C1815" t="s">
        <v>227</v>
      </c>
      <c r="D1815" t="s">
        <v>200</v>
      </c>
      <c r="E1815">
        <v>62111</v>
      </c>
      <c r="F1815">
        <v>144.90260000000001</v>
      </c>
      <c r="G1815">
        <v>44721</v>
      </c>
      <c r="H1815">
        <v>44713</v>
      </c>
      <c r="I1815">
        <v>9000045.3886000011</v>
      </c>
      <c r="J1815" t="s">
        <v>204</v>
      </c>
      <c r="K1815">
        <v>6300.031772020001</v>
      </c>
    </row>
    <row r="1816" spans="1:11" x14ac:dyDescent="0.2">
      <c r="A1816" t="s">
        <v>248</v>
      </c>
      <c r="B1816" t="s">
        <v>198</v>
      </c>
      <c r="C1816" t="s">
        <v>239</v>
      </c>
      <c r="D1816" t="s">
        <v>190</v>
      </c>
      <c r="E1816">
        <v>165061</v>
      </c>
      <c r="F1816">
        <v>16.9634</v>
      </c>
      <c r="G1816">
        <v>44721</v>
      </c>
      <c r="H1816">
        <v>44713</v>
      </c>
      <c r="I1816">
        <v>2799995.7673999998</v>
      </c>
      <c r="J1816" t="s">
        <v>188</v>
      </c>
      <c r="K1816">
        <v>1959.9970371799998</v>
      </c>
    </row>
    <row r="1817" spans="1:11" x14ac:dyDescent="0.2">
      <c r="A1817" t="s">
        <v>248</v>
      </c>
      <c r="B1817" t="s">
        <v>185</v>
      </c>
      <c r="C1817" t="s">
        <v>221</v>
      </c>
      <c r="D1817" t="s">
        <v>190</v>
      </c>
      <c r="E1817">
        <v>257043</v>
      </c>
      <c r="F1817">
        <v>38.514899999999997</v>
      </c>
      <c r="G1817">
        <v>44721</v>
      </c>
      <c r="H1817">
        <v>44713</v>
      </c>
      <c r="I1817">
        <v>9899985.4407000002</v>
      </c>
      <c r="J1817" t="s">
        <v>207</v>
      </c>
      <c r="K1817">
        <v>6929.9898084900015</v>
      </c>
    </row>
    <row r="1818" spans="1:11" x14ac:dyDescent="0.2">
      <c r="A1818" t="s">
        <v>248</v>
      </c>
      <c r="B1818" t="s">
        <v>185</v>
      </c>
      <c r="C1818" t="s">
        <v>242</v>
      </c>
      <c r="D1818" t="s">
        <v>190</v>
      </c>
      <c r="E1818">
        <v>33473</v>
      </c>
      <c r="F1818">
        <v>241.98939999999999</v>
      </c>
      <c r="G1818">
        <v>44721</v>
      </c>
      <c r="H1818">
        <v>44713</v>
      </c>
      <c r="I1818">
        <v>8100111.1861999994</v>
      </c>
      <c r="J1818" t="s">
        <v>207</v>
      </c>
      <c r="K1818">
        <v>5670.0778303400002</v>
      </c>
    </row>
    <row r="1819" spans="1:11" x14ac:dyDescent="0.2">
      <c r="A1819" t="s">
        <v>248</v>
      </c>
      <c r="B1819" t="s">
        <v>198</v>
      </c>
      <c r="C1819" t="s">
        <v>234</v>
      </c>
      <c r="D1819" t="s">
        <v>190</v>
      </c>
      <c r="E1819">
        <v>72498</v>
      </c>
      <c r="F1819">
        <v>97.933400000000006</v>
      </c>
      <c r="G1819">
        <v>44721</v>
      </c>
      <c r="H1819">
        <v>44713</v>
      </c>
      <c r="I1819">
        <v>7099975.6332</v>
      </c>
      <c r="J1819" t="s">
        <v>204</v>
      </c>
      <c r="K1819">
        <v>4969.9829432400002</v>
      </c>
    </row>
    <row r="1820" spans="1:11" x14ac:dyDescent="0.2">
      <c r="A1820" t="s">
        <v>248</v>
      </c>
      <c r="B1820" t="s">
        <v>185</v>
      </c>
      <c r="C1820" t="s">
        <v>228</v>
      </c>
      <c r="D1820" t="s">
        <v>190</v>
      </c>
      <c r="E1820">
        <v>40928</v>
      </c>
      <c r="F1820">
        <v>31.762799999999999</v>
      </c>
      <c r="G1820">
        <v>44721</v>
      </c>
      <c r="H1820">
        <v>44713</v>
      </c>
      <c r="I1820">
        <v>1299987.8784</v>
      </c>
      <c r="J1820" t="s">
        <v>204</v>
      </c>
      <c r="K1820">
        <v>909.99151488000007</v>
      </c>
    </row>
    <row r="1821" spans="1:11" x14ac:dyDescent="0.2">
      <c r="A1821" t="s">
        <v>248</v>
      </c>
      <c r="B1821" t="s">
        <v>198</v>
      </c>
      <c r="C1821" t="s">
        <v>233</v>
      </c>
      <c r="D1821" t="s">
        <v>190</v>
      </c>
      <c r="E1821">
        <v>84888</v>
      </c>
      <c r="F1821">
        <v>82.461299999999994</v>
      </c>
      <c r="G1821">
        <v>44722</v>
      </c>
      <c r="H1821">
        <v>44713</v>
      </c>
      <c r="I1821">
        <v>6999974.8343999991</v>
      </c>
      <c r="J1821" t="s">
        <v>204</v>
      </c>
      <c r="K1821">
        <v>4899.98238408</v>
      </c>
    </row>
    <row r="1822" spans="1:11" x14ac:dyDescent="0.2">
      <c r="A1822" t="s">
        <v>248</v>
      </c>
      <c r="B1822" t="s">
        <v>185</v>
      </c>
      <c r="C1822" t="s">
        <v>201</v>
      </c>
      <c r="D1822" t="s">
        <v>192</v>
      </c>
      <c r="E1822">
        <v>145287</v>
      </c>
      <c r="F1822">
        <v>40.609200000000001</v>
      </c>
      <c r="G1822">
        <v>44725</v>
      </c>
      <c r="H1822">
        <v>44713</v>
      </c>
      <c r="I1822">
        <v>5899988.8404000001</v>
      </c>
      <c r="J1822" t="s">
        <v>188</v>
      </c>
      <c r="K1822">
        <v>4129.9921882799999</v>
      </c>
    </row>
    <row r="1823" spans="1:11" x14ac:dyDescent="0.2">
      <c r="A1823" t="s">
        <v>248</v>
      </c>
      <c r="B1823" t="s">
        <v>198</v>
      </c>
      <c r="C1823" t="s">
        <v>206</v>
      </c>
      <c r="D1823" t="s">
        <v>200</v>
      </c>
      <c r="E1823">
        <v>19971</v>
      </c>
      <c r="F1823">
        <v>105.1503</v>
      </c>
      <c r="G1823">
        <v>44725</v>
      </c>
      <c r="H1823">
        <v>44713</v>
      </c>
      <c r="I1823">
        <v>2099956.6413000003</v>
      </c>
      <c r="J1823" t="s">
        <v>207</v>
      </c>
      <c r="K1823">
        <v>1469.9696489100002</v>
      </c>
    </row>
    <row r="1824" spans="1:11" x14ac:dyDescent="0.2">
      <c r="A1824" t="s">
        <v>248</v>
      </c>
      <c r="B1824" t="s">
        <v>198</v>
      </c>
      <c r="C1824" t="s">
        <v>209</v>
      </c>
      <c r="D1824" t="s">
        <v>212</v>
      </c>
      <c r="E1824">
        <v>144539</v>
      </c>
      <c r="F1824">
        <v>20.063800000000001</v>
      </c>
      <c r="G1824">
        <v>44728</v>
      </c>
      <c r="H1824">
        <v>44713</v>
      </c>
      <c r="I1824">
        <v>2900001.5882000001</v>
      </c>
      <c r="J1824" t="s">
        <v>188</v>
      </c>
      <c r="K1824">
        <v>2030.0011117400002</v>
      </c>
    </row>
    <row r="1825" spans="1:11" x14ac:dyDescent="0.2">
      <c r="A1825" t="s">
        <v>248</v>
      </c>
      <c r="B1825" t="s">
        <v>198</v>
      </c>
      <c r="C1825" t="s">
        <v>225</v>
      </c>
      <c r="D1825" t="s">
        <v>187</v>
      </c>
      <c r="E1825">
        <v>88383</v>
      </c>
      <c r="F1825">
        <v>88.252499999999998</v>
      </c>
      <c r="G1825">
        <v>44728</v>
      </c>
      <c r="H1825">
        <v>44713</v>
      </c>
      <c r="I1825">
        <v>7800020.7074999996</v>
      </c>
      <c r="J1825" t="s">
        <v>188</v>
      </c>
      <c r="K1825">
        <v>5460.0144952500004</v>
      </c>
    </row>
    <row r="1826" spans="1:11" x14ac:dyDescent="0.2">
      <c r="A1826" t="s">
        <v>248</v>
      </c>
      <c r="B1826" t="s">
        <v>198</v>
      </c>
      <c r="C1826" t="s">
        <v>189</v>
      </c>
      <c r="D1826" t="s">
        <v>190</v>
      </c>
      <c r="E1826">
        <v>248357</v>
      </c>
      <c r="F1826">
        <v>31.809000000000001</v>
      </c>
      <c r="G1826">
        <v>44728</v>
      </c>
      <c r="H1826">
        <v>44713</v>
      </c>
      <c r="I1826">
        <v>7899987.8130000001</v>
      </c>
      <c r="J1826" t="s">
        <v>188</v>
      </c>
      <c r="K1826">
        <v>5529.9914691000004</v>
      </c>
    </row>
    <row r="1827" spans="1:11" x14ac:dyDescent="0.2">
      <c r="A1827" t="s">
        <v>248</v>
      </c>
      <c r="B1827" t="s">
        <v>198</v>
      </c>
      <c r="C1827" t="s">
        <v>220</v>
      </c>
      <c r="D1827" t="s">
        <v>190</v>
      </c>
      <c r="E1827">
        <v>50174</v>
      </c>
      <c r="F1827">
        <v>165.42429999999999</v>
      </c>
      <c r="G1827">
        <v>44728</v>
      </c>
      <c r="H1827">
        <v>44713</v>
      </c>
      <c r="I1827">
        <v>8299998.8281999994</v>
      </c>
      <c r="J1827" t="s">
        <v>188</v>
      </c>
      <c r="K1827">
        <v>5809.9991797399998</v>
      </c>
    </row>
    <row r="1828" spans="1:11" x14ac:dyDescent="0.2">
      <c r="A1828" t="s">
        <v>248</v>
      </c>
      <c r="B1828" t="s">
        <v>198</v>
      </c>
      <c r="C1828" t="s">
        <v>232</v>
      </c>
      <c r="D1828" t="s">
        <v>200</v>
      </c>
      <c r="E1828">
        <v>134142</v>
      </c>
      <c r="F1828">
        <v>26.091799999999999</v>
      </c>
      <c r="G1828">
        <v>44730</v>
      </c>
      <c r="H1828">
        <v>44713</v>
      </c>
      <c r="I1828">
        <v>3500006.2355999998</v>
      </c>
      <c r="J1828" t="s">
        <v>204</v>
      </c>
      <c r="K1828">
        <v>2450.0043649200002</v>
      </c>
    </row>
    <row r="1829" spans="1:11" x14ac:dyDescent="0.2">
      <c r="A1829" t="s">
        <v>248</v>
      </c>
      <c r="B1829" t="s">
        <v>185</v>
      </c>
      <c r="C1829" t="s">
        <v>205</v>
      </c>
      <c r="D1829" t="s">
        <v>190</v>
      </c>
      <c r="E1829">
        <v>62921</v>
      </c>
      <c r="F1829">
        <v>19.0716</v>
      </c>
      <c r="G1829">
        <v>44732</v>
      </c>
      <c r="H1829">
        <v>44713</v>
      </c>
      <c r="I1829">
        <v>1200004.1436000001</v>
      </c>
      <c r="J1829" t="s">
        <v>193</v>
      </c>
      <c r="K1829">
        <v>960.00331488000006</v>
      </c>
    </row>
    <row r="1830" spans="1:11" x14ac:dyDescent="0.2">
      <c r="A1830" t="s">
        <v>248</v>
      </c>
      <c r="B1830" t="s">
        <v>198</v>
      </c>
      <c r="C1830" t="s">
        <v>233</v>
      </c>
      <c r="D1830" t="s">
        <v>200</v>
      </c>
      <c r="E1830">
        <v>86453</v>
      </c>
      <c r="F1830">
        <v>86.752200000000002</v>
      </c>
      <c r="G1830">
        <v>44735</v>
      </c>
      <c r="H1830">
        <v>44713</v>
      </c>
      <c r="I1830">
        <v>7499987.9466000004</v>
      </c>
      <c r="J1830" t="s">
        <v>204</v>
      </c>
      <c r="K1830">
        <v>5249.9915626200009</v>
      </c>
    </row>
    <row r="1831" spans="1:11" x14ac:dyDescent="0.2">
      <c r="A1831" t="s">
        <v>248</v>
      </c>
      <c r="B1831" t="s">
        <v>198</v>
      </c>
      <c r="C1831" t="s">
        <v>114</v>
      </c>
      <c r="D1831" t="s">
        <v>190</v>
      </c>
      <c r="E1831">
        <v>611781</v>
      </c>
      <c r="F1831">
        <v>14.874599999999999</v>
      </c>
      <c r="G1831">
        <v>44735</v>
      </c>
      <c r="H1831">
        <v>44713</v>
      </c>
      <c r="I1831">
        <v>9099997.6625999995</v>
      </c>
      <c r="J1831" t="s">
        <v>215</v>
      </c>
      <c r="K1831">
        <v>8189.9978963399999</v>
      </c>
    </row>
    <row r="1832" spans="1:11" x14ac:dyDescent="0.2">
      <c r="A1832" t="s">
        <v>248</v>
      </c>
      <c r="B1832" t="s">
        <v>185</v>
      </c>
      <c r="C1832" t="s">
        <v>114</v>
      </c>
      <c r="D1832" t="s">
        <v>192</v>
      </c>
      <c r="E1832">
        <v>434219</v>
      </c>
      <c r="F1832">
        <v>13.3573</v>
      </c>
      <c r="G1832">
        <v>44737</v>
      </c>
      <c r="H1832">
        <v>44713</v>
      </c>
      <c r="I1832">
        <v>5799993.4487000005</v>
      </c>
      <c r="J1832" t="s">
        <v>215</v>
      </c>
      <c r="K1832">
        <v>5219.9941038300012</v>
      </c>
    </row>
    <row r="1833" spans="1:11" x14ac:dyDescent="0.2">
      <c r="A1833" t="s">
        <v>248</v>
      </c>
      <c r="B1833" t="s">
        <v>185</v>
      </c>
      <c r="C1833" t="s">
        <v>239</v>
      </c>
      <c r="D1833" t="s">
        <v>192</v>
      </c>
      <c r="E1833">
        <v>425760</v>
      </c>
      <c r="F1833">
        <v>17.380700000000001</v>
      </c>
      <c r="G1833">
        <v>44738</v>
      </c>
      <c r="H1833">
        <v>44713</v>
      </c>
      <c r="I1833">
        <v>7400006.8320000004</v>
      </c>
      <c r="J1833" t="s">
        <v>188</v>
      </c>
      <c r="K1833">
        <v>5180.0047824000003</v>
      </c>
    </row>
    <row r="1834" spans="1:11" x14ac:dyDescent="0.2">
      <c r="A1834" t="s">
        <v>248</v>
      </c>
      <c r="B1834" t="s">
        <v>198</v>
      </c>
      <c r="C1834" t="s">
        <v>236</v>
      </c>
      <c r="D1834" t="s">
        <v>190</v>
      </c>
      <c r="E1834">
        <v>836162</v>
      </c>
      <c r="F1834">
        <v>5.9797000000000002</v>
      </c>
      <c r="G1834">
        <v>44739</v>
      </c>
      <c r="H1834">
        <v>44713</v>
      </c>
      <c r="I1834">
        <v>4999997.9114000006</v>
      </c>
      <c r="J1834" t="s">
        <v>215</v>
      </c>
      <c r="K1834">
        <v>4499.9981202600002</v>
      </c>
    </row>
    <row r="1835" spans="1:11" x14ac:dyDescent="0.2">
      <c r="A1835" t="s">
        <v>248</v>
      </c>
      <c r="B1835" t="s">
        <v>198</v>
      </c>
      <c r="C1835" t="s">
        <v>209</v>
      </c>
      <c r="D1835" t="s">
        <v>187</v>
      </c>
      <c r="E1835">
        <v>215065</v>
      </c>
      <c r="F1835">
        <v>18.599</v>
      </c>
      <c r="G1835">
        <v>44742</v>
      </c>
      <c r="H1835">
        <v>44713</v>
      </c>
      <c r="I1835">
        <v>3999993.9350000001</v>
      </c>
      <c r="J1835" t="s">
        <v>188</v>
      </c>
      <c r="K1835">
        <v>2799.9957545000002</v>
      </c>
    </row>
    <row r="1836" spans="1:11" x14ac:dyDescent="0.2">
      <c r="A1836" t="s">
        <v>248</v>
      </c>
      <c r="B1836" t="s">
        <v>198</v>
      </c>
      <c r="C1836" t="s">
        <v>221</v>
      </c>
      <c r="D1836" t="s">
        <v>192</v>
      </c>
      <c r="E1836">
        <v>213468</v>
      </c>
      <c r="F1836">
        <v>37.476300000000002</v>
      </c>
      <c r="G1836">
        <v>44742</v>
      </c>
      <c r="H1836">
        <v>44713</v>
      </c>
      <c r="I1836">
        <v>7999990.8084000004</v>
      </c>
      <c r="J1836" t="s">
        <v>207</v>
      </c>
      <c r="K1836">
        <v>5599.9935658800005</v>
      </c>
    </row>
    <row r="1837" spans="1:11" x14ac:dyDescent="0.2">
      <c r="A1837" t="s">
        <v>248</v>
      </c>
      <c r="B1837" t="s">
        <v>185</v>
      </c>
      <c r="C1837" t="s">
        <v>222</v>
      </c>
      <c r="D1837" t="s">
        <v>200</v>
      </c>
      <c r="E1837">
        <v>391185</v>
      </c>
      <c r="F1837">
        <v>16.8718</v>
      </c>
      <c r="G1837">
        <v>44742</v>
      </c>
      <c r="H1837">
        <v>44713</v>
      </c>
      <c r="I1837">
        <v>6599995.0830000006</v>
      </c>
      <c r="J1837" t="s">
        <v>193</v>
      </c>
      <c r="K1837">
        <v>5279.9960664000009</v>
      </c>
    </row>
    <row r="1838" spans="1:11" x14ac:dyDescent="0.2">
      <c r="A1838" t="s">
        <v>248</v>
      </c>
      <c r="B1838" t="s">
        <v>185</v>
      </c>
      <c r="C1838" t="s">
        <v>199</v>
      </c>
      <c r="D1838" t="s">
        <v>190</v>
      </c>
      <c r="E1838">
        <v>3063457</v>
      </c>
      <c r="F1838">
        <v>2.742</v>
      </c>
      <c r="G1838">
        <v>44742</v>
      </c>
      <c r="H1838">
        <v>44713</v>
      </c>
      <c r="I1838">
        <v>8399999.0940000005</v>
      </c>
      <c r="J1838" t="s">
        <v>193</v>
      </c>
      <c r="K1838">
        <v>6719.9992752000007</v>
      </c>
    </row>
    <row r="1839" spans="1:11" x14ac:dyDescent="0.2">
      <c r="A1839" t="s">
        <v>248</v>
      </c>
      <c r="B1839" t="s">
        <v>198</v>
      </c>
      <c r="C1839" t="s">
        <v>238</v>
      </c>
      <c r="D1839" t="s">
        <v>192</v>
      </c>
      <c r="E1839">
        <v>5918</v>
      </c>
      <c r="F1839">
        <v>219.65960000000001</v>
      </c>
      <c r="G1839">
        <v>44742</v>
      </c>
      <c r="H1839">
        <v>44713</v>
      </c>
      <c r="I1839">
        <v>1299945.5128000001</v>
      </c>
      <c r="J1839" t="s">
        <v>204</v>
      </c>
      <c r="K1839">
        <v>909.96185896000009</v>
      </c>
    </row>
    <row r="1840" spans="1:11" x14ac:dyDescent="0.2">
      <c r="A1840" t="s">
        <v>248</v>
      </c>
      <c r="B1840" t="s">
        <v>185</v>
      </c>
      <c r="C1840" t="s">
        <v>230</v>
      </c>
      <c r="D1840" t="s">
        <v>187</v>
      </c>
      <c r="E1840">
        <v>53459</v>
      </c>
      <c r="F1840">
        <v>119.718</v>
      </c>
      <c r="G1840">
        <v>44743</v>
      </c>
      <c r="H1840">
        <v>44743</v>
      </c>
      <c r="I1840">
        <v>6400004.5619999999</v>
      </c>
      <c r="J1840" t="s">
        <v>188</v>
      </c>
      <c r="K1840">
        <v>4480.0031933999999</v>
      </c>
    </row>
    <row r="1841" spans="1:11" x14ac:dyDescent="0.2">
      <c r="A1841" t="s">
        <v>248</v>
      </c>
      <c r="B1841" t="s">
        <v>185</v>
      </c>
      <c r="C1841" t="s">
        <v>224</v>
      </c>
      <c r="D1841" t="s">
        <v>200</v>
      </c>
      <c r="E1841">
        <v>38823</v>
      </c>
      <c r="F1841">
        <v>198.3366</v>
      </c>
      <c r="G1841">
        <v>44743</v>
      </c>
      <c r="H1841">
        <v>44743</v>
      </c>
      <c r="I1841">
        <v>7700021.8218</v>
      </c>
      <c r="J1841" t="s">
        <v>204</v>
      </c>
      <c r="K1841">
        <v>5390.0152752600006</v>
      </c>
    </row>
    <row r="1842" spans="1:11" x14ac:dyDescent="0.2">
      <c r="A1842" t="s">
        <v>248</v>
      </c>
      <c r="B1842" t="s">
        <v>198</v>
      </c>
      <c r="C1842" t="s">
        <v>194</v>
      </c>
      <c r="D1842" t="s">
        <v>200</v>
      </c>
      <c r="E1842">
        <v>200106</v>
      </c>
      <c r="F1842">
        <v>47.974499999999999</v>
      </c>
      <c r="G1842">
        <v>44744</v>
      </c>
      <c r="H1842">
        <v>44743</v>
      </c>
      <c r="I1842">
        <v>9599985.2970000003</v>
      </c>
      <c r="J1842" t="s">
        <v>188</v>
      </c>
      <c r="K1842">
        <v>6719.9897079000002</v>
      </c>
    </row>
    <row r="1843" spans="1:11" x14ac:dyDescent="0.2">
      <c r="A1843" t="s">
        <v>248</v>
      </c>
      <c r="B1843" t="s">
        <v>185</v>
      </c>
      <c r="C1843" t="s">
        <v>205</v>
      </c>
      <c r="D1843" t="s">
        <v>187</v>
      </c>
      <c r="E1843">
        <v>476687</v>
      </c>
      <c r="F1843">
        <v>18.0412</v>
      </c>
      <c r="G1843">
        <v>44745</v>
      </c>
      <c r="H1843">
        <v>44743</v>
      </c>
      <c r="I1843">
        <v>8600005.5044</v>
      </c>
      <c r="J1843" t="s">
        <v>193</v>
      </c>
      <c r="K1843">
        <v>6880.0044035199999</v>
      </c>
    </row>
    <row r="1844" spans="1:11" x14ac:dyDescent="0.2">
      <c r="A1844" t="s">
        <v>248</v>
      </c>
      <c r="B1844" t="s">
        <v>198</v>
      </c>
      <c r="C1844" t="s">
        <v>208</v>
      </c>
      <c r="D1844" t="s">
        <v>190</v>
      </c>
      <c r="E1844">
        <v>75471</v>
      </c>
      <c r="F1844">
        <v>56.975900000000003</v>
      </c>
      <c r="G1844">
        <v>44749</v>
      </c>
      <c r="H1844">
        <v>44743</v>
      </c>
      <c r="I1844">
        <v>4300028.1489000004</v>
      </c>
      <c r="J1844" t="s">
        <v>188</v>
      </c>
      <c r="K1844">
        <v>3010.0197042300001</v>
      </c>
    </row>
    <row r="1845" spans="1:11" x14ac:dyDescent="0.2">
      <c r="A1845" t="s">
        <v>248</v>
      </c>
      <c r="B1845" t="s">
        <v>185</v>
      </c>
      <c r="C1845" t="s">
        <v>237</v>
      </c>
      <c r="D1845" t="s">
        <v>212</v>
      </c>
      <c r="E1845">
        <v>56321</v>
      </c>
      <c r="F1845">
        <v>15.979900000000001</v>
      </c>
      <c r="G1845">
        <v>44749</v>
      </c>
      <c r="H1845">
        <v>44743</v>
      </c>
      <c r="I1845">
        <v>900003.94790000003</v>
      </c>
      <c r="J1845" t="s">
        <v>204</v>
      </c>
      <c r="K1845">
        <v>630.00276353000004</v>
      </c>
    </row>
    <row r="1846" spans="1:11" x14ac:dyDescent="0.2">
      <c r="A1846" t="s">
        <v>248</v>
      </c>
      <c r="B1846" t="s">
        <v>185</v>
      </c>
      <c r="C1846" t="s">
        <v>229</v>
      </c>
      <c r="D1846" t="s">
        <v>187</v>
      </c>
      <c r="E1846">
        <v>77369</v>
      </c>
      <c r="F1846">
        <v>111.1557</v>
      </c>
      <c r="G1846">
        <v>44749</v>
      </c>
      <c r="H1846">
        <v>44743</v>
      </c>
      <c r="I1846">
        <v>8600005.3532999996</v>
      </c>
      <c r="J1846" t="s">
        <v>188</v>
      </c>
      <c r="K1846">
        <v>6020.0037473100001</v>
      </c>
    </row>
    <row r="1847" spans="1:11" x14ac:dyDescent="0.2">
      <c r="A1847" t="s">
        <v>248</v>
      </c>
      <c r="B1847" t="s">
        <v>198</v>
      </c>
      <c r="C1847" t="s">
        <v>230</v>
      </c>
      <c r="D1847" t="s">
        <v>192</v>
      </c>
      <c r="E1847">
        <v>20753</v>
      </c>
      <c r="F1847">
        <v>120.462</v>
      </c>
      <c r="G1847">
        <v>44749</v>
      </c>
      <c r="H1847">
        <v>44743</v>
      </c>
      <c r="I1847">
        <v>2499947.8859999999</v>
      </c>
      <c r="J1847" t="s">
        <v>188</v>
      </c>
      <c r="K1847">
        <v>1749.9635201999999</v>
      </c>
    </row>
    <row r="1848" spans="1:11" x14ac:dyDescent="0.2">
      <c r="A1848" t="s">
        <v>248</v>
      </c>
      <c r="B1848" t="s">
        <v>198</v>
      </c>
      <c r="C1848" t="s">
        <v>186</v>
      </c>
      <c r="D1848" t="s">
        <v>190</v>
      </c>
      <c r="E1848">
        <v>325224</v>
      </c>
      <c r="F1848">
        <v>22.1386</v>
      </c>
      <c r="G1848">
        <v>44749</v>
      </c>
      <c r="H1848">
        <v>44743</v>
      </c>
      <c r="I1848">
        <v>7200004.0464000003</v>
      </c>
      <c r="J1848" t="s">
        <v>188</v>
      </c>
      <c r="K1848">
        <v>5040.0028324800005</v>
      </c>
    </row>
    <row r="1849" spans="1:11" x14ac:dyDescent="0.2">
      <c r="A1849" t="s">
        <v>248</v>
      </c>
      <c r="B1849" t="s">
        <v>198</v>
      </c>
      <c r="C1849" t="s">
        <v>205</v>
      </c>
      <c r="D1849" t="s">
        <v>192</v>
      </c>
      <c r="E1849">
        <v>342235</v>
      </c>
      <c r="F1849">
        <v>19.285</v>
      </c>
      <c r="G1849">
        <v>44750</v>
      </c>
      <c r="H1849">
        <v>44743</v>
      </c>
      <c r="I1849">
        <v>6600001.9749999996</v>
      </c>
      <c r="J1849" t="s">
        <v>193</v>
      </c>
      <c r="K1849">
        <v>5280.0015800000001</v>
      </c>
    </row>
    <row r="1850" spans="1:11" x14ac:dyDescent="0.2">
      <c r="A1850" t="s">
        <v>248</v>
      </c>
      <c r="B1850" t="s">
        <v>198</v>
      </c>
      <c r="C1850" t="s">
        <v>222</v>
      </c>
      <c r="D1850" t="s">
        <v>200</v>
      </c>
      <c r="E1850">
        <v>548787</v>
      </c>
      <c r="F1850">
        <v>17.128699999999998</v>
      </c>
      <c r="G1850">
        <v>44751</v>
      </c>
      <c r="H1850">
        <v>44743</v>
      </c>
      <c r="I1850">
        <v>9400007.8868999984</v>
      </c>
      <c r="J1850" t="s">
        <v>193</v>
      </c>
      <c r="K1850">
        <v>7520.0063095199994</v>
      </c>
    </row>
    <row r="1851" spans="1:11" x14ac:dyDescent="0.2">
      <c r="A1851" t="s">
        <v>248</v>
      </c>
      <c r="B1851" t="s">
        <v>185</v>
      </c>
      <c r="C1851" t="s">
        <v>231</v>
      </c>
      <c r="D1851" t="s">
        <v>187</v>
      </c>
      <c r="E1851">
        <v>478948</v>
      </c>
      <c r="F1851">
        <v>20.879100000000001</v>
      </c>
      <c r="G1851">
        <v>44753</v>
      </c>
      <c r="H1851">
        <v>44743</v>
      </c>
      <c r="I1851">
        <v>10000003.186800001</v>
      </c>
      <c r="J1851" t="s">
        <v>188</v>
      </c>
      <c r="K1851">
        <v>7000.0022307600011</v>
      </c>
    </row>
    <row r="1852" spans="1:11" x14ac:dyDescent="0.2">
      <c r="A1852" t="s">
        <v>248</v>
      </c>
      <c r="B1852" t="s">
        <v>185</v>
      </c>
      <c r="C1852" t="s">
        <v>189</v>
      </c>
      <c r="D1852" t="s">
        <v>200</v>
      </c>
      <c r="E1852">
        <v>114190</v>
      </c>
      <c r="F1852">
        <v>29.774899999999999</v>
      </c>
      <c r="G1852">
        <v>44753</v>
      </c>
      <c r="H1852">
        <v>44743</v>
      </c>
      <c r="I1852">
        <v>3399995.8309999998</v>
      </c>
      <c r="J1852" t="s">
        <v>188</v>
      </c>
      <c r="K1852">
        <v>2379.9970816999999</v>
      </c>
    </row>
    <row r="1853" spans="1:11" x14ac:dyDescent="0.2">
      <c r="A1853" t="s">
        <v>248</v>
      </c>
      <c r="B1853" t="s">
        <v>198</v>
      </c>
      <c r="C1853" t="s">
        <v>221</v>
      </c>
      <c r="D1853" t="s">
        <v>192</v>
      </c>
      <c r="E1853">
        <v>62682</v>
      </c>
      <c r="F1853">
        <v>41.479100000000003</v>
      </c>
      <c r="G1853">
        <v>44756</v>
      </c>
      <c r="H1853">
        <v>44743</v>
      </c>
      <c r="I1853">
        <v>2599992.9462000001</v>
      </c>
      <c r="J1853" t="s">
        <v>207</v>
      </c>
      <c r="K1853">
        <v>1819.9950623400005</v>
      </c>
    </row>
    <row r="1854" spans="1:11" x14ac:dyDescent="0.2">
      <c r="A1854" t="s">
        <v>248</v>
      </c>
      <c r="B1854" t="s">
        <v>198</v>
      </c>
      <c r="C1854" t="s">
        <v>230</v>
      </c>
      <c r="D1854" t="s">
        <v>190</v>
      </c>
      <c r="E1854">
        <v>22248</v>
      </c>
      <c r="F1854">
        <v>107.8725</v>
      </c>
      <c r="G1854">
        <v>44756</v>
      </c>
      <c r="H1854">
        <v>44743</v>
      </c>
      <c r="I1854">
        <v>2399947.38</v>
      </c>
      <c r="J1854" t="s">
        <v>188</v>
      </c>
      <c r="K1854">
        <v>1679.963166</v>
      </c>
    </row>
    <row r="1855" spans="1:11" x14ac:dyDescent="0.2">
      <c r="A1855" t="s">
        <v>248</v>
      </c>
      <c r="B1855" t="s">
        <v>185</v>
      </c>
      <c r="C1855" t="s">
        <v>202</v>
      </c>
      <c r="D1855" t="s">
        <v>190</v>
      </c>
      <c r="E1855">
        <v>530673</v>
      </c>
      <c r="F1855">
        <v>3.7688000000000001</v>
      </c>
      <c r="G1855">
        <v>44756</v>
      </c>
      <c r="H1855">
        <v>44743</v>
      </c>
      <c r="I1855">
        <v>2000000.4024</v>
      </c>
      <c r="J1855" t="s">
        <v>193</v>
      </c>
      <c r="K1855">
        <v>1600.00032192</v>
      </c>
    </row>
    <row r="1856" spans="1:11" x14ac:dyDescent="0.2">
      <c r="A1856" t="s">
        <v>248</v>
      </c>
      <c r="B1856" t="s">
        <v>198</v>
      </c>
      <c r="C1856" t="s">
        <v>240</v>
      </c>
      <c r="D1856" t="s">
        <v>190</v>
      </c>
      <c r="E1856">
        <v>415661</v>
      </c>
      <c r="F1856">
        <v>7.4580000000000002</v>
      </c>
      <c r="G1856">
        <v>44756</v>
      </c>
      <c r="H1856">
        <v>44743</v>
      </c>
      <c r="I1856">
        <v>3099999.7379999999</v>
      </c>
      <c r="J1856" t="s">
        <v>241</v>
      </c>
      <c r="K1856">
        <v>2789.9997641999998</v>
      </c>
    </row>
    <row r="1857" spans="1:11" x14ac:dyDescent="0.2">
      <c r="A1857" t="s">
        <v>248</v>
      </c>
      <c r="B1857" t="s">
        <v>185</v>
      </c>
      <c r="C1857" t="s">
        <v>186</v>
      </c>
      <c r="D1857" t="s">
        <v>200</v>
      </c>
      <c r="E1857">
        <v>168633</v>
      </c>
      <c r="F1857">
        <v>23.720099999999999</v>
      </c>
      <c r="G1857">
        <v>44756</v>
      </c>
      <c r="H1857">
        <v>44743</v>
      </c>
      <c r="I1857">
        <v>3999991.6232999996</v>
      </c>
      <c r="J1857" t="s">
        <v>188</v>
      </c>
      <c r="K1857">
        <v>2799.9941363099997</v>
      </c>
    </row>
    <row r="1858" spans="1:11" x14ac:dyDescent="0.2">
      <c r="A1858" t="s">
        <v>248</v>
      </c>
      <c r="B1858" t="s">
        <v>185</v>
      </c>
      <c r="C1858" t="s">
        <v>244</v>
      </c>
      <c r="D1858" t="s">
        <v>192</v>
      </c>
      <c r="E1858">
        <v>86946</v>
      </c>
      <c r="F1858">
        <v>25.303000000000001</v>
      </c>
      <c r="G1858">
        <v>44756</v>
      </c>
      <c r="H1858">
        <v>44743</v>
      </c>
      <c r="I1858">
        <v>2199994.6380000003</v>
      </c>
      <c r="J1858" t="s">
        <v>207</v>
      </c>
      <c r="K1858">
        <v>1539.9962466000002</v>
      </c>
    </row>
    <row r="1859" spans="1:11" x14ac:dyDescent="0.2">
      <c r="A1859" t="s">
        <v>248</v>
      </c>
      <c r="B1859" t="s">
        <v>185</v>
      </c>
      <c r="C1859" t="s">
        <v>235</v>
      </c>
      <c r="D1859" t="s">
        <v>200</v>
      </c>
      <c r="E1859">
        <v>159328</v>
      </c>
      <c r="F1859">
        <v>13.808</v>
      </c>
      <c r="G1859">
        <v>44756</v>
      </c>
      <c r="H1859">
        <v>44743</v>
      </c>
      <c r="I1859">
        <v>2200001.0239999997</v>
      </c>
      <c r="J1859" t="s">
        <v>204</v>
      </c>
      <c r="K1859">
        <v>1540.0007167999997</v>
      </c>
    </row>
    <row r="1860" spans="1:11" x14ac:dyDescent="0.2">
      <c r="A1860" t="s">
        <v>248</v>
      </c>
      <c r="B1860" t="s">
        <v>198</v>
      </c>
      <c r="C1860" t="s">
        <v>197</v>
      </c>
      <c r="D1860" t="s">
        <v>192</v>
      </c>
      <c r="E1860">
        <v>44449</v>
      </c>
      <c r="F1860">
        <v>159.73509999999999</v>
      </c>
      <c r="G1860">
        <v>44756</v>
      </c>
      <c r="H1860">
        <v>44743</v>
      </c>
      <c r="I1860">
        <v>7100065.4598999992</v>
      </c>
      <c r="J1860" t="s">
        <v>188</v>
      </c>
      <c r="K1860">
        <v>4970.0458219299999</v>
      </c>
    </row>
    <row r="1861" spans="1:11" x14ac:dyDescent="0.2">
      <c r="A1861" t="s">
        <v>248</v>
      </c>
      <c r="B1861" t="s">
        <v>198</v>
      </c>
      <c r="C1861" t="s">
        <v>246</v>
      </c>
      <c r="D1861" t="s">
        <v>190</v>
      </c>
      <c r="E1861">
        <v>35216</v>
      </c>
      <c r="F1861">
        <v>141.9802</v>
      </c>
      <c r="G1861">
        <v>44756</v>
      </c>
      <c r="H1861">
        <v>44743</v>
      </c>
      <c r="I1861">
        <v>4999974.7231999999</v>
      </c>
      <c r="J1861" t="s">
        <v>204</v>
      </c>
      <c r="K1861">
        <v>3499.9823062400001</v>
      </c>
    </row>
    <row r="1862" spans="1:11" x14ac:dyDescent="0.2">
      <c r="A1862" t="s">
        <v>248</v>
      </c>
      <c r="B1862" t="s">
        <v>198</v>
      </c>
      <c r="C1862" t="s">
        <v>195</v>
      </c>
      <c r="D1862" t="s">
        <v>187</v>
      </c>
      <c r="E1862">
        <v>19524</v>
      </c>
      <c r="F1862">
        <v>117.80459999999999</v>
      </c>
      <c r="G1862">
        <v>44757</v>
      </c>
      <c r="H1862">
        <v>44743</v>
      </c>
      <c r="I1862">
        <v>2300017.0104</v>
      </c>
      <c r="J1862" t="s">
        <v>196</v>
      </c>
      <c r="K1862">
        <v>2070.0153093600002</v>
      </c>
    </row>
    <row r="1863" spans="1:11" x14ac:dyDescent="0.2">
      <c r="A1863" t="s">
        <v>248</v>
      </c>
      <c r="B1863" t="s">
        <v>198</v>
      </c>
      <c r="C1863" t="s">
        <v>240</v>
      </c>
      <c r="D1863" t="s">
        <v>192</v>
      </c>
      <c r="E1863">
        <v>1112548</v>
      </c>
      <c r="F1863">
        <v>7.1906999999999996</v>
      </c>
      <c r="G1863">
        <v>44758</v>
      </c>
      <c r="H1863">
        <v>44743</v>
      </c>
      <c r="I1863">
        <v>7999998.9035999998</v>
      </c>
      <c r="J1863" t="s">
        <v>241</v>
      </c>
      <c r="K1863">
        <v>7199.9990132400007</v>
      </c>
    </row>
    <row r="1864" spans="1:11" x14ac:dyDescent="0.2">
      <c r="A1864" t="s">
        <v>248</v>
      </c>
      <c r="B1864" t="s">
        <v>185</v>
      </c>
      <c r="C1864" t="s">
        <v>239</v>
      </c>
      <c r="D1864" t="s">
        <v>190</v>
      </c>
      <c r="E1864">
        <v>326498</v>
      </c>
      <c r="F1864">
        <v>15.6203</v>
      </c>
      <c r="G1864">
        <v>44758</v>
      </c>
      <c r="H1864">
        <v>44743</v>
      </c>
      <c r="I1864">
        <v>5099996.7094000001</v>
      </c>
      <c r="J1864" t="s">
        <v>188</v>
      </c>
      <c r="K1864">
        <v>3569.9976965800006</v>
      </c>
    </row>
    <row r="1865" spans="1:11" x14ac:dyDescent="0.2">
      <c r="A1865" t="s">
        <v>248</v>
      </c>
      <c r="B1865" t="s">
        <v>185</v>
      </c>
      <c r="C1865" t="s">
        <v>218</v>
      </c>
      <c r="D1865" t="s">
        <v>192</v>
      </c>
      <c r="E1865">
        <v>58036</v>
      </c>
      <c r="F1865">
        <v>60.307499999999997</v>
      </c>
      <c r="G1865">
        <v>44760</v>
      </c>
      <c r="H1865">
        <v>44743</v>
      </c>
      <c r="I1865">
        <v>3500006.07</v>
      </c>
      <c r="J1865" t="s">
        <v>204</v>
      </c>
      <c r="K1865">
        <v>2450.0042490000001</v>
      </c>
    </row>
    <row r="1866" spans="1:11" x14ac:dyDescent="0.2">
      <c r="A1866" t="s">
        <v>248</v>
      </c>
      <c r="B1866" t="s">
        <v>198</v>
      </c>
      <c r="C1866" t="s">
        <v>210</v>
      </c>
      <c r="D1866" t="s">
        <v>187</v>
      </c>
      <c r="E1866">
        <v>300435</v>
      </c>
      <c r="F1866">
        <v>29.956600000000002</v>
      </c>
      <c r="G1866">
        <v>44763</v>
      </c>
      <c r="H1866">
        <v>44743</v>
      </c>
      <c r="I1866">
        <v>9000011.1210000012</v>
      </c>
      <c r="J1866" t="s">
        <v>204</v>
      </c>
      <c r="K1866">
        <v>6300.0077847000011</v>
      </c>
    </row>
    <row r="1867" spans="1:11" x14ac:dyDescent="0.2">
      <c r="A1867" t="s">
        <v>248</v>
      </c>
      <c r="B1867" t="s">
        <v>185</v>
      </c>
      <c r="C1867" t="s">
        <v>227</v>
      </c>
      <c r="D1867" t="s">
        <v>192</v>
      </c>
      <c r="E1867">
        <v>32219</v>
      </c>
      <c r="F1867">
        <v>152.08340000000001</v>
      </c>
      <c r="G1867">
        <v>44763</v>
      </c>
      <c r="H1867">
        <v>44743</v>
      </c>
      <c r="I1867">
        <v>4899975.0646000002</v>
      </c>
      <c r="J1867" t="s">
        <v>204</v>
      </c>
      <c r="K1867">
        <v>3429.9825452200002</v>
      </c>
    </row>
    <row r="1868" spans="1:11" x14ac:dyDescent="0.2">
      <c r="A1868" t="s">
        <v>248</v>
      </c>
      <c r="B1868" t="s">
        <v>198</v>
      </c>
      <c r="C1868" t="s">
        <v>222</v>
      </c>
      <c r="D1868" t="s">
        <v>190</v>
      </c>
      <c r="E1868">
        <v>238927</v>
      </c>
      <c r="F1868">
        <v>16.323</v>
      </c>
      <c r="G1868">
        <v>44763</v>
      </c>
      <c r="H1868">
        <v>44743</v>
      </c>
      <c r="I1868">
        <v>3900005.4210000001</v>
      </c>
      <c r="J1868" t="s">
        <v>193</v>
      </c>
      <c r="K1868">
        <v>3120.0043368000001</v>
      </c>
    </row>
    <row r="1869" spans="1:11" x14ac:dyDescent="0.2">
      <c r="A1869" t="s">
        <v>248</v>
      </c>
      <c r="B1869" t="s">
        <v>198</v>
      </c>
      <c r="C1869" t="s">
        <v>199</v>
      </c>
      <c r="D1869" t="s">
        <v>192</v>
      </c>
      <c r="E1869">
        <v>3204320</v>
      </c>
      <c r="F1869">
        <v>2.7774999999999999</v>
      </c>
      <c r="G1869">
        <v>44763</v>
      </c>
      <c r="H1869">
        <v>44743</v>
      </c>
      <c r="I1869">
        <v>8899998.7999999989</v>
      </c>
      <c r="J1869" t="s">
        <v>193</v>
      </c>
      <c r="K1869">
        <v>7119.9990399999997</v>
      </c>
    </row>
    <row r="1870" spans="1:11" x14ac:dyDescent="0.2">
      <c r="A1870" t="s">
        <v>248</v>
      </c>
      <c r="B1870" t="s">
        <v>185</v>
      </c>
      <c r="C1870" t="s">
        <v>233</v>
      </c>
      <c r="D1870" t="s">
        <v>190</v>
      </c>
      <c r="E1870">
        <v>13782</v>
      </c>
      <c r="F1870">
        <v>87.072299999999998</v>
      </c>
      <c r="G1870">
        <v>44764</v>
      </c>
      <c r="H1870">
        <v>44743</v>
      </c>
      <c r="I1870">
        <v>1200030.4386</v>
      </c>
      <c r="J1870" t="s">
        <v>204</v>
      </c>
      <c r="K1870">
        <v>840.02130701999999</v>
      </c>
    </row>
    <row r="1871" spans="1:11" x14ac:dyDescent="0.2">
      <c r="A1871" t="s">
        <v>248</v>
      </c>
      <c r="B1871" t="s">
        <v>185</v>
      </c>
      <c r="C1871" t="s">
        <v>239</v>
      </c>
      <c r="D1871" t="s">
        <v>190</v>
      </c>
      <c r="E1871">
        <v>374600</v>
      </c>
      <c r="F1871">
        <v>16.550999999999998</v>
      </c>
      <c r="G1871">
        <v>44765</v>
      </c>
      <c r="H1871">
        <v>44743</v>
      </c>
      <c r="I1871">
        <v>6200004.5999999996</v>
      </c>
      <c r="J1871" t="s">
        <v>188</v>
      </c>
      <c r="K1871">
        <v>4340.0032199999996</v>
      </c>
    </row>
    <row r="1872" spans="1:11" x14ac:dyDescent="0.2">
      <c r="A1872" t="s">
        <v>248</v>
      </c>
      <c r="B1872" t="s">
        <v>198</v>
      </c>
      <c r="C1872" t="s">
        <v>227</v>
      </c>
      <c r="D1872" t="s">
        <v>192</v>
      </c>
      <c r="E1872">
        <v>14465</v>
      </c>
      <c r="F1872">
        <v>159.00980000000001</v>
      </c>
      <c r="G1872">
        <v>44765</v>
      </c>
      <c r="H1872">
        <v>44743</v>
      </c>
      <c r="I1872">
        <v>2300076.7570000002</v>
      </c>
      <c r="J1872" t="s">
        <v>204</v>
      </c>
      <c r="K1872">
        <v>1610.0537299000002</v>
      </c>
    </row>
    <row r="1873" spans="1:11" x14ac:dyDescent="0.2">
      <c r="A1873" t="s">
        <v>248</v>
      </c>
      <c r="B1873" t="s">
        <v>185</v>
      </c>
      <c r="C1873" t="s">
        <v>222</v>
      </c>
      <c r="D1873" t="s">
        <v>200</v>
      </c>
      <c r="E1873">
        <v>573398</v>
      </c>
      <c r="F1873">
        <v>15.6959</v>
      </c>
      <c r="G1873">
        <v>44765</v>
      </c>
      <c r="H1873">
        <v>44743</v>
      </c>
      <c r="I1873">
        <v>8999997.6681999993</v>
      </c>
      <c r="J1873" t="s">
        <v>193</v>
      </c>
      <c r="K1873">
        <v>7199.9981345599999</v>
      </c>
    </row>
    <row r="1874" spans="1:11" x14ac:dyDescent="0.2">
      <c r="A1874" t="s">
        <v>248</v>
      </c>
      <c r="B1874" t="s">
        <v>185</v>
      </c>
      <c r="C1874" t="s">
        <v>189</v>
      </c>
      <c r="D1874" t="s">
        <v>200</v>
      </c>
      <c r="E1874">
        <v>74892</v>
      </c>
      <c r="F1874">
        <v>29.375800000000002</v>
      </c>
      <c r="G1874">
        <v>44766</v>
      </c>
      <c r="H1874">
        <v>44743</v>
      </c>
      <c r="I1874">
        <v>2200012.4136000001</v>
      </c>
      <c r="J1874" t="s">
        <v>188</v>
      </c>
      <c r="K1874">
        <v>1540.0086895200002</v>
      </c>
    </row>
    <row r="1875" spans="1:11" x14ac:dyDescent="0.2">
      <c r="A1875" t="s">
        <v>248</v>
      </c>
      <c r="B1875" t="s">
        <v>198</v>
      </c>
      <c r="C1875" t="s">
        <v>245</v>
      </c>
      <c r="D1875" t="s">
        <v>190</v>
      </c>
      <c r="E1875">
        <v>71388</v>
      </c>
      <c r="F1875">
        <v>57.432499999999997</v>
      </c>
      <c r="G1875">
        <v>44767</v>
      </c>
      <c r="H1875">
        <v>44743</v>
      </c>
      <c r="I1875">
        <v>4099991.3099999996</v>
      </c>
      <c r="J1875" t="s">
        <v>188</v>
      </c>
      <c r="K1875">
        <v>2869.9939169999998</v>
      </c>
    </row>
    <row r="1876" spans="1:11" x14ac:dyDescent="0.2">
      <c r="A1876" t="s">
        <v>248</v>
      </c>
      <c r="B1876" t="s">
        <v>185</v>
      </c>
      <c r="C1876" t="s">
        <v>234</v>
      </c>
      <c r="D1876" t="s">
        <v>187</v>
      </c>
      <c r="E1876">
        <v>36205</v>
      </c>
      <c r="F1876">
        <v>93.910700000000006</v>
      </c>
      <c r="G1876">
        <v>44767</v>
      </c>
      <c r="H1876">
        <v>44743</v>
      </c>
      <c r="I1876">
        <v>3400036.8935000002</v>
      </c>
      <c r="J1876" t="s">
        <v>204</v>
      </c>
      <c r="K1876">
        <v>2380.0258254500004</v>
      </c>
    </row>
    <row r="1877" spans="1:11" x14ac:dyDescent="0.2">
      <c r="A1877" t="s">
        <v>248</v>
      </c>
      <c r="B1877" t="s">
        <v>198</v>
      </c>
      <c r="C1877" t="s">
        <v>244</v>
      </c>
      <c r="D1877" t="s">
        <v>190</v>
      </c>
      <c r="E1877">
        <v>38245</v>
      </c>
      <c r="F1877">
        <v>28.761700000000001</v>
      </c>
      <c r="G1877">
        <v>44770</v>
      </c>
      <c r="H1877">
        <v>44743</v>
      </c>
      <c r="I1877">
        <v>1099991.2165000001</v>
      </c>
      <c r="J1877" t="s">
        <v>207</v>
      </c>
      <c r="K1877">
        <v>769.99385155000016</v>
      </c>
    </row>
    <row r="1878" spans="1:11" x14ac:dyDescent="0.2">
      <c r="A1878" t="s">
        <v>248</v>
      </c>
      <c r="B1878" t="s">
        <v>185</v>
      </c>
      <c r="C1878" t="s">
        <v>242</v>
      </c>
      <c r="D1878" t="s">
        <v>190</v>
      </c>
      <c r="E1878">
        <v>19216</v>
      </c>
      <c r="F1878">
        <v>254.9982</v>
      </c>
      <c r="G1878">
        <v>44770</v>
      </c>
      <c r="H1878">
        <v>44743</v>
      </c>
      <c r="I1878">
        <v>4900045.4112</v>
      </c>
      <c r="J1878" t="s">
        <v>207</v>
      </c>
      <c r="K1878">
        <v>3430.0317878400001</v>
      </c>
    </row>
    <row r="1879" spans="1:11" x14ac:dyDescent="0.2">
      <c r="A1879" t="s">
        <v>248</v>
      </c>
      <c r="B1879" t="s">
        <v>198</v>
      </c>
      <c r="C1879" t="s">
        <v>225</v>
      </c>
      <c r="D1879" t="s">
        <v>187</v>
      </c>
      <c r="E1879">
        <v>108607</v>
      </c>
      <c r="F1879">
        <v>81.025999999999996</v>
      </c>
      <c r="G1879">
        <v>44770</v>
      </c>
      <c r="H1879">
        <v>44743</v>
      </c>
      <c r="I1879">
        <v>8799990.7819999997</v>
      </c>
      <c r="J1879" t="s">
        <v>188</v>
      </c>
      <c r="K1879">
        <v>6159.9935474000004</v>
      </c>
    </row>
    <row r="1880" spans="1:11" x14ac:dyDescent="0.2">
      <c r="A1880" t="s">
        <v>248</v>
      </c>
      <c r="B1880" t="s">
        <v>185</v>
      </c>
      <c r="C1880" t="s">
        <v>189</v>
      </c>
      <c r="D1880" t="s">
        <v>200</v>
      </c>
      <c r="E1880">
        <v>202165</v>
      </c>
      <c r="F1880">
        <v>32.151899999999998</v>
      </c>
      <c r="G1880">
        <v>44770</v>
      </c>
      <c r="H1880">
        <v>44743</v>
      </c>
      <c r="I1880">
        <v>6499988.8635</v>
      </c>
      <c r="J1880" t="s">
        <v>188</v>
      </c>
      <c r="K1880">
        <v>4549.9922044499999</v>
      </c>
    </row>
    <row r="1881" spans="1:11" x14ac:dyDescent="0.2">
      <c r="A1881" t="s">
        <v>248</v>
      </c>
      <c r="B1881" t="s">
        <v>198</v>
      </c>
      <c r="C1881" t="s">
        <v>195</v>
      </c>
      <c r="D1881" t="s">
        <v>190</v>
      </c>
      <c r="E1881">
        <v>49967</v>
      </c>
      <c r="F1881">
        <v>114.0752</v>
      </c>
      <c r="G1881">
        <v>44770</v>
      </c>
      <c r="H1881">
        <v>44743</v>
      </c>
      <c r="I1881">
        <v>5699995.5183999995</v>
      </c>
      <c r="J1881" t="s">
        <v>196</v>
      </c>
      <c r="K1881">
        <v>5129.9959665599999</v>
      </c>
    </row>
    <row r="1882" spans="1:11" x14ac:dyDescent="0.2">
      <c r="A1882" t="s">
        <v>248</v>
      </c>
      <c r="B1882" t="s">
        <v>185</v>
      </c>
      <c r="C1882" t="s">
        <v>189</v>
      </c>
      <c r="D1882" t="s">
        <v>200</v>
      </c>
      <c r="E1882">
        <v>52948</v>
      </c>
      <c r="F1882">
        <v>30.218399999999999</v>
      </c>
      <c r="G1882">
        <v>44770</v>
      </c>
      <c r="H1882">
        <v>44743</v>
      </c>
      <c r="I1882">
        <v>1600003.8432</v>
      </c>
      <c r="J1882" t="s">
        <v>188</v>
      </c>
      <c r="K1882">
        <v>1120.00269024</v>
      </c>
    </row>
    <row r="1883" spans="1:11" x14ac:dyDescent="0.2">
      <c r="A1883" t="s">
        <v>248</v>
      </c>
      <c r="B1883" t="s">
        <v>198</v>
      </c>
      <c r="C1883" t="s">
        <v>112</v>
      </c>
      <c r="D1883" t="s">
        <v>190</v>
      </c>
      <c r="E1883">
        <v>129560</v>
      </c>
      <c r="F1883">
        <v>38.592300000000002</v>
      </c>
      <c r="G1883">
        <v>44770</v>
      </c>
      <c r="H1883">
        <v>44743</v>
      </c>
      <c r="I1883">
        <v>5000018.3880000003</v>
      </c>
      <c r="J1883" t="s">
        <v>188</v>
      </c>
      <c r="K1883">
        <v>3500.0128716000008</v>
      </c>
    </row>
    <row r="1884" spans="1:11" x14ac:dyDescent="0.2">
      <c r="A1884" t="s">
        <v>248</v>
      </c>
      <c r="B1884" t="s">
        <v>198</v>
      </c>
      <c r="C1884" t="s">
        <v>213</v>
      </c>
      <c r="D1884" t="s">
        <v>190</v>
      </c>
      <c r="E1884">
        <v>107204</v>
      </c>
      <c r="F1884">
        <v>70.893100000000004</v>
      </c>
      <c r="G1884">
        <v>44770</v>
      </c>
      <c r="H1884">
        <v>44743</v>
      </c>
      <c r="I1884">
        <v>7600023.8924000002</v>
      </c>
      <c r="J1884" t="s">
        <v>188</v>
      </c>
      <c r="K1884">
        <v>5320.0167246800011</v>
      </c>
    </row>
    <row r="1885" spans="1:11" x14ac:dyDescent="0.2">
      <c r="A1885" t="s">
        <v>248</v>
      </c>
      <c r="B1885" t="s">
        <v>185</v>
      </c>
      <c r="C1885" t="s">
        <v>240</v>
      </c>
      <c r="D1885" t="s">
        <v>190</v>
      </c>
      <c r="E1885">
        <v>143248</v>
      </c>
      <c r="F1885">
        <v>6.9809000000000001</v>
      </c>
      <c r="G1885">
        <v>44770</v>
      </c>
      <c r="H1885">
        <v>44743</v>
      </c>
      <c r="I1885">
        <v>999999.9632</v>
      </c>
      <c r="J1885" t="s">
        <v>241</v>
      </c>
      <c r="K1885">
        <v>899.9999668800001</v>
      </c>
    </row>
    <row r="1886" spans="1:11" x14ac:dyDescent="0.2">
      <c r="A1886" t="s">
        <v>248</v>
      </c>
      <c r="B1886" t="s">
        <v>185</v>
      </c>
      <c r="C1886" t="s">
        <v>231</v>
      </c>
      <c r="D1886" t="s">
        <v>190</v>
      </c>
      <c r="E1886">
        <v>306868</v>
      </c>
      <c r="F1886">
        <v>23.137</v>
      </c>
      <c r="G1886">
        <v>44771</v>
      </c>
      <c r="H1886">
        <v>44743</v>
      </c>
      <c r="I1886">
        <v>7100004.9160000002</v>
      </c>
      <c r="J1886" t="s">
        <v>188</v>
      </c>
      <c r="K1886">
        <v>4970.0034412000005</v>
      </c>
    </row>
    <row r="1887" spans="1:11" x14ac:dyDescent="0.2">
      <c r="A1887" t="s">
        <v>248</v>
      </c>
      <c r="B1887" t="s">
        <v>185</v>
      </c>
      <c r="C1887" t="s">
        <v>213</v>
      </c>
      <c r="D1887" t="s">
        <v>190</v>
      </c>
      <c r="E1887">
        <v>104569</v>
      </c>
      <c r="F1887">
        <v>73.635499999999993</v>
      </c>
      <c r="G1887">
        <v>44771</v>
      </c>
      <c r="H1887">
        <v>44743</v>
      </c>
      <c r="I1887">
        <v>7699990.5994999995</v>
      </c>
      <c r="J1887" t="s">
        <v>188</v>
      </c>
      <c r="K1887">
        <v>5389.9934196499999</v>
      </c>
    </row>
    <row r="1888" spans="1:11" x14ac:dyDescent="0.2">
      <c r="A1888" t="s">
        <v>248</v>
      </c>
      <c r="B1888" t="s">
        <v>198</v>
      </c>
      <c r="C1888" t="s">
        <v>213</v>
      </c>
      <c r="D1888" t="s">
        <v>190</v>
      </c>
      <c r="E1888">
        <v>69932</v>
      </c>
      <c r="F1888">
        <v>71.497699999999995</v>
      </c>
      <c r="G1888">
        <v>44772</v>
      </c>
      <c r="H1888">
        <v>44743</v>
      </c>
      <c r="I1888">
        <v>4999977.1563999997</v>
      </c>
      <c r="J1888" t="s">
        <v>188</v>
      </c>
      <c r="K1888">
        <v>3499.9840094799997</v>
      </c>
    </row>
    <row r="1889" spans="1:11" x14ac:dyDescent="0.2">
      <c r="A1889" t="s">
        <v>248</v>
      </c>
      <c r="B1889" t="s">
        <v>185</v>
      </c>
      <c r="C1889" t="s">
        <v>238</v>
      </c>
      <c r="D1889" t="s">
        <v>192</v>
      </c>
      <c r="E1889">
        <v>37571</v>
      </c>
      <c r="F1889">
        <v>239.5487</v>
      </c>
      <c r="G1889">
        <v>44772</v>
      </c>
      <c r="H1889">
        <v>44743</v>
      </c>
      <c r="I1889">
        <v>9000084.2076999992</v>
      </c>
      <c r="J1889" t="s">
        <v>204</v>
      </c>
      <c r="K1889">
        <v>6300.0589453900002</v>
      </c>
    </row>
    <row r="1890" spans="1:11" x14ac:dyDescent="0.2">
      <c r="A1890" t="s">
        <v>248</v>
      </c>
      <c r="B1890" t="s">
        <v>198</v>
      </c>
      <c r="C1890" t="s">
        <v>112</v>
      </c>
      <c r="D1890" t="s">
        <v>190</v>
      </c>
      <c r="E1890">
        <v>119609</v>
      </c>
      <c r="F1890">
        <v>39.294699999999999</v>
      </c>
      <c r="G1890">
        <v>44772</v>
      </c>
      <c r="H1890">
        <v>44743</v>
      </c>
      <c r="I1890">
        <v>4699999.7723000003</v>
      </c>
      <c r="J1890" t="s">
        <v>188</v>
      </c>
      <c r="K1890">
        <v>3289.9998406100003</v>
      </c>
    </row>
    <row r="1891" spans="1:11" x14ac:dyDescent="0.2">
      <c r="A1891" t="s">
        <v>248</v>
      </c>
      <c r="B1891" t="s">
        <v>185</v>
      </c>
      <c r="C1891" t="s">
        <v>220</v>
      </c>
      <c r="D1891" t="s">
        <v>200</v>
      </c>
      <c r="E1891">
        <v>44639</v>
      </c>
      <c r="F1891">
        <v>161.29400000000001</v>
      </c>
      <c r="G1891">
        <v>44774</v>
      </c>
      <c r="H1891">
        <v>44774</v>
      </c>
      <c r="I1891">
        <v>7200002.8660000004</v>
      </c>
      <c r="J1891" t="s">
        <v>188</v>
      </c>
      <c r="K1891">
        <v>5040.0020062000012</v>
      </c>
    </row>
    <row r="1892" spans="1:11" x14ac:dyDescent="0.2">
      <c r="A1892" t="s">
        <v>248</v>
      </c>
      <c r="B1892" t="s">
        <v>198</v>
      </c>
      <c r="C1892" t="s">
        <v>112</v>
      </c>
      <c r="D1892" t="s">
        <v>192</v>
      </c>
      <c r="E1892">
        <v>206409</v>
      </c>
      <c r="F1892">
        <v>44.087200000000003</v>
      </c>
      <c r="G1892">
        <v>44774</v>
      </c>
      <c r="H1892">
        <v>44774</v>
      </c>
      <c r="I1892">
        <v>9099994.8648000006</v>
      </c>
      <c r="J1892" t="s">
        <v>188</v>
      </c>
      <c r="K1892">
        <v>6369.9964053600006</v>
      </c>
    </row>
    <row r="1893" spans="1:11" x14ac:dyDescent="0.2">
      <c r="A1893" t="s">
        <v>248</v>
      </c>
      <c r="B1893" t="s">
        <v>185</v>
      </c>
      <c r="C1893" t="s">
        <v>206</v>
      </c>
      <c r="D1893" t="s">
        <v>190</v>
      </c>
      <c r="E1893">
        <v>98024</v>
      </c>
      <c r="F1893">
        <v>90.7941</v>
      </c>
      <c r="G1893">
        <v>44777</v>
      </c>
      <c r="H1893">
        <v>44774</v>
      </c>
      <c r="I1893">
        <v>8900000.8584000003</v>
      </c>
      <c r="J1893" t="s">
        <v>207</v>
      </c>
      <c r="K1893">
        <v>6230.0006008800001</v>
      </c>
    </row>
    <row r="1894" spans="1:11" x14ac:dyDescent="0.2">
      <c r="A1894" t="s">
        <v>248</v>
      </c>
      <c r="B1894" t="s">
        <v>185</v>
      </c>
      <c r="C1894" t="s">
        <v>246</v>
      </c>
      <c r="D1894" t="s">
        <v>192</v>
      </c>
      <c r="E1894">
        <v>14484</v>
      </c>
      <c r="F1894">
        <v>124.2723</v>
      </c>
      <c r="G1894">
        <v>44777</v>
      </c>
      <c r="H1894">
        <v>44774</v>
      </c>
      <c r="I1894">
        <v>1799959.9931999999</v>
      </c>
      <c r="J1894" t="s">
        <v>204</v>
      </c>
      <c r="K1894">
        <v>1259.9719952399998</v>
      </c>
    </row>
    <row r="1895" spans="1:11" x14ac:dyDescent="0.2">
      <c r="A1895" t="s">
        <v>248</v>
      </c>
      <c r="B1895" t="s">
        <v>185</v>
      </c>
      <c r="C1895" t="s">
        <v>233</v>
      </c>
      <c r="D1895" t="s">
        <v>190</v>
      </c>
      <c r="E1895">
        <v>36018</v>
      </c>
      <c r="F1895">
        <v>86.068799999999996</v>
      </c>
      <c r="G1895">
        <v>44777</v>
      </c>
      <c r="H1895">
        <v>44774</v>
      </c>
      <c r="I1895">
        <v>3100026.0384</v>
      </c>
      <c r="J1895" t="s">
        <v>204</v>
      </c>
      <c r="K1895">
        <v>2170.0182268799999</v>
      </c>
    </row>
    <row r="1896" spans="1:11" x14ac:dyDescent="0.2">
      <c r="A1896" t="s">
        <v>248</v>
      </c>
      <c r="B1896" t="s">
        <v>198</v>
      </c>
      <c r="C1896" t="s">
        <v>228</v>
      </c>
      <c r="D1896" t="s">
        <v>200</v>
      </c>
      <c r="E1896">
        <v>171573</v>
      </c>
      <c r="F1896">
        <v>32.639200000000002</v>
      </c>
      <c r="G1896">
        <v>44777</v>
      </c>
      <c r="H1896">
        <v>44774</v>
      </c>
      <c r="I1896">
        <v>5600005.4616</v>
      </c>
      <c r="J1896" t="s">
        <v>204</v>
      </c>
      <c r="K1896">
        <v>3920.0038231200006</v>
      </c>
    </row>
    <row r="1897" spans="1:11" x14ac:dyDescent="0.2">
      <c r="A1897" t="s">
        <v>248</v>
      </c>
      <c r="B1897" t="s">
        <v>198</v>
      </c>
      <c r="C1897" t="s">
        <v>244</v>
      </c>
      <c r="D1897" t="s">
        <v>200</v>
      </c>
      <c r="E1897">
        <v>64418</v>
      </c>
      <c r="F1897">
        <v>27.942499999999999</v>
      </c>
      <c r="G1897">
        <v>44778</v>
      </c>
      <c r="H1897">
        <v>44774</v>
      </c>
      <c r="I1897">
        <v>1799999.9649999999</v>
      </c>
      <c r="J1897" t="s">
        <v>207</v>
      </c>
      <c r="K1897">
        <v>1259.9999754999999</v>
      </c>
    </row>
    <row r="1898" spans="1:11" x14ac:dyDescent="0.2">
      <c r="A1898" t="s">
        <v>248</v>
      </c>
      <c r="B1898" t="s">
        <v>185</v>
      </c>
      <c r="C1898" t="s">
        <v>216</v>
      </c>
      <c r="D1898" t="s">
        <v>192</v>
      </c>
      <c r="E1898">
        <v>107000</v>
      </c>
      <c r="F1898">
        <v>16.822399999999998</v>
      </c>
      <c r="G1898">
        <v>44779</v>
      </c>
      <c r="H1898">
        <v>44774</v>
      </c>
      <c r="I1898">
        <v>1799996.7999999998</v>
      </c>
      <c r="J1898" t="s">
        <v>215</v>
      </c>
      <c r="K1898">
        <v>1619.99712</v>
      </c>
    </row>
    <row r="1899" spans="1:11" x14ac:dyDescent="0.2">
      <c r="A1899" t="s">
        <v>248</v>
      </c>
      <c r="B1899" t="s">
        <v>185</v>
      </c>
      <c r="C1899" t="s">
        <v>195</v>
      </c>
      <c r="D1899" t="s">
        <v>187</v>
      </c>
      <c r="E1899">
        <v>81061</v>
      </c>
      <c r="F1899">
        <v>120.8972</v>
      </c>
      <c r="G1899">
        <v>44779</v>
      </c>
      <c r="H1899">
        <v>44774</v>
      </c>
      <c r="I1899">
        <v>9800047.9291999992</v>
      </c>
      <c r="J1899" t="s">
        <v>196</v>
      </c>
      <c r="K1899">
        <v>8820.0431362799991</v>
      </c>
    </row>
    <row r="1900" spans="1:11" x14ac:dyDescent="0.2">
      <c r="A1900" t="s">
        <v>248</v>
      </c>
      <c r="B1900" t="s">
        <v>198</v>
      </c>
      <c r="C1900" t="s">
        <v>230</v>
      </c>
      <c r="D1900" t="s">
        <v>200</v>
      </c>
      <c r="E1900">
        <v>50411</v>
      </c>
      <c r="F1900">
        <v>119.02119999999999</v>
      </c>
      <c r="G1900">
        <v>44781</v>
      </c>
      <c r="H1900">
        <v>44774</v>
      </c>
      <c r="I1900">
        <v>5999977.7132000001</v>
      </c>
      <c r="J1900" t="s">
        <v>188</v>
      </c>
      <c r="K1900">
        <v>4199.9843992400001</v>
      </c>
    </row>
    <row r="1901" spans="1:11" x14ac:dyDescent="0.2">
      <c r="A1901" t="s">
        <v>248</v>
      </c>
      <c r="B1901" t="s">
        <v>198</v>
      </c>
      <c r="C1901" t="s">
        <v>236</v>
      </c>
      <c r="D1901" t="s">
        <v>190</v>
      </c>
      <c r="E1901">
        <v>521555</v>
      </c>
      <c r="F1901">
        <v>6.7107000000000001</v>
      </c>
      <c r="G1901">
        <v>44784</v>
      </c>
      <c r="H1901">
        <v>44774</v>
      </c>
      <c r="I1901">
        <v>3499999.1384999999</v>
      </c>
      <c r="J1901" t="s">
        <v>215</v>
      </c>
      <c r="K1901">
        <v>3149.9992246500001</v>
      </c>
    </row>
    <row r="1902" spans="1:11" x14ac:dyDescent="0.2">
      <c r="A1902" t="s">
        <v>248</v>
      </c>
      <c r="B1902" t="s">
        <v>185</v>
      </c>
      <c r="C1902" t="s">
        <v>232</v>
      </c>
      <c r="D1902" t="s">
        <v>187</v>
      </c>
      <c r="E1902">
        <v>258974</v>
      </c>
      <c r="F1902">
        <v>23.9406</v>
      </c>
      <c r="G1902">
        <v>44784</v>
      </c>
      <c r="H1902">
        <v>44774</v>
      </c>
      <c r="I1902">
        <v>6199992.9444000004</v>
      </c>
      <c r="J1902" t="s">
        <v>204</v>
      </c>
      <c r="K1902">
        <v>4339.9950610800006</v>
      </c>
    </row>
    <row r="1903" spans="1:11" x14ac:dyDescent="0.2">
      <c r="A1903" t="s">
        <v>248</v>
      </c>
      <c r="B1903" t="s">
        <v>185</v>
      </c>
      <c r="C1903" t="s">
        <v>227</v>
      </c>
      <c r="D1903" t="s">
        <v>190</v>
      </c>
      <c r="E1903">
        <v>41573</v>
      </c>
      <c r="F1903">
        <v>161.16409999999999</v>
      </c>
      <c r="G1903">
        <v>44784</v>
      </c>
      <c r="H1903">
        <v>44774</v>
      </c>
      <c r="I1903">
        <v>6700075.1292999992</v>
      </c>
      <c r="J1903" t="s">
        <v>204</v>
      </c>
      <c r="K1903">
        <v>4690.0525905099994</v>
      </c>
    </row>
    <row r="1904" spans="1:11" x14ac:dyDescent="0.2">
      <c r="A1904" t="s">
        <v>248</v>
      </c>
      <c r="B1904" t="s">
        <v>185</v>
      </c>
      <c r="C1904" t="s">
        <v>205</v>
      </c>
      <c r="D1904" t="s">
        <v>187</v>
      </c>
      <c r="E1904">
        <v>269968</v>
      </c>
      <c r="F1904">
        <v>17.779900000000001</v>
      </c>
      <c r="G1904">
        <v>44784</v>
      </c>
      <c r="H1904">
        <v>44774</v>
      </c>
      <c r="I1904">
        <v>4800004.0432000002</v>
      </c>
      <c r="J1904" t="s">
        <v>193</v>
      </c>
      <c r="K1904">
        <v>3840.0032345600002</v>
      </c>
    </row>
    <row r="1905" spans="1:11" x14ac:dyDescent="0.2">
      <c r="A1905" t="s">
        <v>248</v>
      </c>
      <c r="B1905" t="s">
        <v>185</v>
      </c>
      <c r="C1905" t="s">
        <v>213</v>
      </c>
      <c r="D1905" t="s">
        <v>190</v>
      </c>
      <c r="E1905">
        <v>115452</v>
      </c>
      <c r="F1905">
        <v>70.158900000000003</v>
      </c>
      <c r="G1905">
        <v>44784</v>
      </c>
      <c r="H1905">
        <v>44774</v>
      </c>
      <c r="I1905">
        <v>8099985.3228000002</v>
      </c>
      <c r="J1905" t="s">
        <v>188</v>
      </c>
      <c r="K1905">
        <v>5669.9897259600002</v>
      </c>
    </row>
    <row r="1906" spans="1:11" x14ac:dyDescent="0.2">
      <c r="A1906" t="s">
        <v>248</v>
      </c>
      <c r="B1906" t="s">
        <v>185</v>
      </c>
      <c r="C1906" t="s">
        <v>217</v>
      </c>
      <c r="D1906" t="s">
        <v>190</v>
      </c>
      <c r="E1906">
        <v>465756</v>
      </c>
      <c r="F1906">
        <v>9.2323000000000004</v>
      </c>
      <c r="G1906">
        <v>44785</v>
      </c>
      <c r="H1906">
        <v>44774</v>
      </c>
      <c r="I1906">
        <v>4299999.1188000003</v>
      </c>
      <c r="J1906" t="s">
        <v>215</v>
      </c>
      <c r="K1906">
        <v>3869.9992069200002</v>
      </c>
    </row>
    <row r="1907" spans="1:11" x14ac:dyDescent="0.2">
      <c r="A1907" t="s">
        <v>248</v>
      </c>
      <c r="B1907" t="s">
        <v>185</v>
      </c>
      <c r="C1907" t="s">
        <v>186</v>
      </c>
      <c r="D1907" t="s">
        <v>192</v>
      </c>
      <c r="E1907">
        <v>227503</v>
      </c>
      <c r="F1907">
        <v>23.736000000000001</v>
      </c>
      <c r="G1907">
        <v>44785</v>
      </c>
      <c r="H1907">
        <v>44774</v>
      </c>
      <c r="I1907">
        <v>5400011.2080000006</v>
      </c>
      <c r="J1907" t="s">
        <v>188</v>
      </c>
      <c r="K1907">
        <v>3780.0078456000001</v>
      </c>
    </row>
    <row r="1908" spans="1:11" x14ac:dyDescent="0.2">
      <c r="A1908" t="s">
        <v>248</v>
      </c>
      <c r="B1908" t="s">
        <v>198</v>
      </c>
      <c r="C1908" t="s">
        <v>199</v>
      </c>
      <c r="D1908" t="s">
        <v>190</v>
      </c>
      <c r="E1908">
        <v>662506</v>
      </c>
      <c r="F1908">
        <v>2.8679000000000001</v>
      </c>
      <c r="G1908">
        <v>44786</v>
      </c>
      <c r="H1908">
        <v>44774</v>
      </c>
      <c r="I1908">
        <v>1900000.9574000002</v>
      </c>
      <c r="J1908" t="s">
        <v>193</v>
      </c>
      <c r="K1908">
        <v>1520.0007659200003</v>
      </c>
    </row>
    <row r="1909" spans="1:11" x14ac:dyDescent="0.2">
      <c r="A1909" t="s">
        <v>248</v>
      </c>
      <c r="B1909" t="s">
        <v>185</v>
      </c>
      <c r="C1909" t="s">
        <v>225</v>
      </c>
      <c r="D1909" t="s">
        <v>187</v>
      </c>
      <c r="E1909">
        <v>88428</v>
      </c>
      <c r="F1909">
        <v>85.945999999999998</v>
      </c>
      <c r="G1909">
        <v>44786</v>
      </c>
      <c r="H1909">
        <v>44774</v>
      </c>
      <c r="I1909">
        <v>7600032.8880000003</v>
      </c>
      <c r="J1909" t="s">
        <v>188</v>
      </c>
      <c r="K1909">
        <v>5320.0230216000009</v>
      </c>
    </row>
    <row r="1910" spans="1:11" x14ac:dyDescent="0.2">
      <c r="A1910" t="s">
        <v>248</v>
      </c>
      <c r="B1910" t="s">
        <v>185</v>
      </c>
      <c r="C1910" t="s">
        <v>233</v>
      </c>
      <c r="D1910" t="s">
        <v>192</v>
      </c>
      <c r="E1910">
        <v>70057</v>
      </c>
      <c r="F1910">
        <v>81.362700000000004</v>
      </c>
      <c r="G1910">
        <v>44786</v>
      </c>
      <c r="H1910">
        <v>44774</v>
      </c>
      <c r="I1910">
        <v>5700026.6738999998</v>
      </c>
      <c r="J1910" t="s">
        <v>204</v>
      </c>
      <c r="K1910">
        <v>3990.0186717299998</v>
      </c>
    </row>
    <row r="1911" spans="1:11" x14ac:dyDescent="0.2">
      <c r="A1911" t="s">
        <v>248</v>
      </c>
      <c r="B1911" t="s">
        <v>198</v>
      </c>
      <c r="C1911" t="s">
        <v>233</v>
      </c>
      <c r="D1911" t="s">
        <v>190</v>
      </c>
      <c r="E1911">
        <v>105148</v>
      </c>
      <c r="F1911">
        <v>86.544600000000003</v>
      </c>
      <c r="G1911">
        <v>44787</v>
      </c>
      <c r="H1911">
        <v>44774</v>
      </c>
      <c r="I1911">
        <v>9099991.6008000001</v>
      </c>
      <c r="J1911" t="s">
        <v>204</v>
      </c>
      <c r="K1911">
        <v>6369.9941205600007</v>
      </c>
    </row>
    <row r="1912" spans="1:11" x14ac:dyDescent="0.2">
      <c r="A1912" t="s">
        <v>248</v>
      </c>
      <c r="B1912" t="s">
        <v>198</v>
      </c>
      <c r="C1912" t="s">
        <v>240</v>
      </c>
      <c r="D1912" t="s">
        <v>190</v>
      </c>
      <c r="E1912">
        <v>1088199</v>
      </c>
      <c r="F1912">
        <v>7.2596999999999996</v>
      </c>
      <c r="G1912">
        <v>44787</v>
      </c>
      <c r="H1912">
        <v>44774</v>
      </c>
      <c r="I1912">
        <v>7899998.2802999998</v>
      </c>
      <c r="J1912" t="s">
        <v>241</v>
      </c>
      <c r="K1912">
        <v>7109.9984522699997</v>
      </c>
    </row>
    <row r="1913" spans="1:11" x14ac:dyDescent="0.2">
      <c r="A1913" t="s">
        <v>248</v>
      </c>
      <c r="B1913" t="s">
        <v>198</v>
      </c>
      <c r="C1913" t="s">
        <v>114</v>
      </c>
      <c r="D1913" t="s">
        <v>190</v>
      </c>
      <c r="E1913">
        <v>673770</v>
      </c>
      <c r="F1913">
        <v>14.396599999999999</v>
      </c>
      <c r="G1913">
        <v>44788</v>
      </c>
      <c r="H1913">
        <v>44774</v>
      </c>
      <c r="I1913">
        <v>9699997.182</v>
      </c>
      <c r="J1913" t="s">
        <v>215</v>
      </c>
      <c r="K1913">
        <v>8729.9974638000003</v>
      </c>
    </row>
    <row r="1914" spans="1:11" x14ac:dyDescent="0.2">
      <c r="A1914" t="s">
        <v>248</v>
      </c>
      <c r="B1914" t="s">
        <v>198</v>
      </c>
      <c r="C1914" t="s">
        <v>189</v>
      </c>
      <c r="D1914" t="s">
        <v>190</v>
      </c>
      <c r="E1914">
        <v>117712</v>
      </c>
      <c r="F1914">
        <v>29.733499999999999</v>
      </c>
      <c r="G1914">
        <v>44791</v>
      </c>
      <c r="H1914">
        <v>44774</v>
      </c>
      <c r="I1914">
        <v>3499989.7519999999</v>
      </c>
      <c r="J1914" t="s">
        <v>188</v>
      </c>
      <c r="K1914">
        <v>2449.9928264</v>
      </c>
    </row>
    <row r="1915" spans="1:11" x14ac:dyDescent="0.2">
      <c r="A1915" t="s">
        <v>248</v>
      </c>
      <c r="B1915" t="s">
        <v>185</v>
      </c>
      <c r="C1915" t="s">
        <v>232</v>
      </c>
      <c r="D1915" t="s">
        <v>192</v>
      </c>
      <c r="E1915">
        <v>105142</v>
      </c>
      <c r="F1915">
        <v>25.679600000000001</v>
      </c>
      <c r="G1915">
        <v>44791</v>
      </c>
      <c r="H1915">
        <v>44774</v>
      </c>
      <c r="I1915">
        <v>2700004.5032000002</v>
      </c>
      <c r="J1915" t="s">
        <v>204</v>
      </c>
      <c r="K1915">
        <v>1890.00315224</v>
      </c>
    </row>
    <row r="1916" spans="1:11" x14ac:dyDescent="0.2">
      <c r="A1916" t="s">
        <v>248</v>
      </c>
      <c r="B1916" t="s">
        <v>198</v>
      </c>
      <c r="C1916" t="s">
        <v>223</v>
      </c>
      <c r="D1916" t="s">
        <v>190</v>
      </c>
      <c r="E1916">
        <v>18783</v>
      </c>
      <c r="F1916">
        <v>90.506399999999999</v>
      </c>
      <c r="G1916">
        <v>44791</v>
      </c>
      <c r="H1916">
        <v>44774</v>
      </c>
      <c r="I1916">
        <v>1699981.7112</v>
      </c>
      <c r="J1916" t="s">
        <v>204</v>
      </c>
      <c r="K1916">
        <v>1189.9871978399999</v>
      </c>
    </row>
    <row r="1917" spans="1:11" x14ac:dyDescent="0.2">
      <c r="A1917" t="s">
        <v>248</v>
      </c>
      <c r="B1917" t="s">
        <v>198</v>
      </c>
      <c r="C1917" t="s">
        <v>232</v>
      </c>
      <c r="D1917" t="s">
        <v>200</v>
      </c>
      <c r="E1917">
        <v>257451</v>
      </c>
      <c r="F1917">
        <v>26.0244</v>
      </c>
      <c r="G1917">
        <v>44791</v>
      </c>
      <c r="H1917">
        <v>44774</v>
      </c>
      <c r="I1917">
        <v>6700007.8043999998</v>
      </c>
      <c r="J1917" t="s">
        <v>204</v>
      </c>
      <c r="K1917">
        <v>4690.0054630800005</v>
      </c>
    </row>
    <row r="1918" spans="1:11" x14ac:dyDescent="0.2">
      <c r="A1918" t="s">
        <v>248</v>
      </c>
      <c r="B1918" t="s">
        <v>198</v>
      </c>
      <c r="C1918" t="s">
        <v>231</v>
      </c>
      <c r="D1918" t="s">
        <v>187</v>
      </c>
      <c r="E1918">
        <v>181099</v>
      </c>
      <c r="F1918">
        <v>22.639600000000002</v>
      </c>
      <c r="G1918">
        <v>44791</v>
      </c>
      <c r="H1918">
        <v>44774</v>
      </c>
      <c r="I1918">
        <v>4100008.9204000002</v>
      </c>
      <c r="J1918" t="s">
        <v>188</v>
      </c>
      <c r="K1918">
        <v>2870.0062442800004</v>
      </c>
    </row>
    <row r="1919" spans="1:11" x14ac:dyDescent="0.2">
      <c r="A1919" t="s">
        <v>248</v>
      </c>
      <c r="B1919" t="s">
        <v>185</v>
      </c>
      <c r="C1919" t="s">
        <v>209</v>
      </c>
      <c r="D1919" t="s">
        <v>192</v>
      </c>
      <c r="E1919">
        <v>219246</v>
      </c>
      <c r="F1919">
        <v>20.524899999999999</v>
      </c>
      <c r="G1919">
        <v>44793</v>
      </c>
      <c r="H1919">
        <v>44774</v>
      </c>
      <c r="I1919">
        <v>4500002.2253999999</v>
      </c>
      <c r="J1919" t="s">
        <v>188</v>
      </c>
      <c r="K1919">
        <v>3150.00155778</v>
      </c>
    </row>
    <row r="1920" spans="1:11" x14ac:dyDescent="0.2">
      <c r="A1920" t="s">
        <v>248</v>
      </c>
      <c r="B1920" t="s">
        <v>185</v>
      </c>
      <c r="C1920" t="s">
        <v>224</v>
      </c>
      <c r="D1920" t="s">
        <v>190</v>
      </c>
      <c r="E1920">
        <v>13575</v>
      </c>
      <c r="F1920">
        <v>191.52879999999999</v>
      </c>
      <c r="G1920">
        <v>44795</v>
      </c>
      <c r="H1920">
        <v>44774</v>
      </c>
      <c r="I1920">
        <v>2600003.46</v>
      </c>
      <c r="J1920" t="s">
        <v>204</v>
      </c>
      <c r="K1920">
        <v>1820.002422</v>
      </c>
    </row>
    <row r="1921" spans="1:11" x14ac:dyDescent="0.2">
      <c r="A1921" t="s">
        <v>248</v>
      </c>
      <c r="B1921" t="s">
        <v>185</v>
      </c>
      <c r="C1921" t="s">
        <v>237</v>
      </c>
      <c r="D1921" t="s">
        <v>200</v>
      </c>
      <c r="E1921">
        <v>480915</v>
      </c>
      <c r="F1921">
        <v>15.8032</v>
      </c>
      <c r="G1921">
        <v>44795</v>
      </c>
      <c r="H1921">
        <v>44774</v>
      </c>
      <c r="I1921">
        <v>7599995.9280000003</v>
      </c>
      <c r="J1921" t="s">
        <v>204</v>
      </c>
      <c r="K1921">
        <v>5319.9971495999998</v>
      </c>
    </row>
    <row r="1922" spans="1:11" x14ac:dyDescent="0.2">
      <c r="A1922" t="s">
        <v>248</v>
      </c>
      <c r="B1922" t="s">
        <v>198</v>
      </c>
      <c r="C1922" t="s">
        <v>227</v>
      </c>
      <c r="D1922" t="s">
        <v>190</v>
      </c>
      <c r="E1922">
        <v>35485</v>
      </c>
      <c r="F1922">
        <v>157.81299999999999</v>
      </c>
      <c r="G1922">
        <v>44798</v>
      </c>
      <c r="H1922">
        <v>44774</v>
      </c>
      <c r="I1922">
        <v>5599994.3049999997</v>
      </c>
      <c r="J1922" t="s">
        <v>204</v>
      </c>
      <c r="K1922">
        <v>3919.9960135000001</v>
      </c>
    </row>
    <row r="1923" spans="1:11" x14ac:dyDescent="0.2">
      <c r="A1923" t="s">
        <v>248</v>
      </c>
      <c r="B1923" t="s">
        <v>198</v>
      </c>
      <c r="C1923" t="s">
        <v>203</v>
      </c>
      <c r="D1923" t="s">
        <v>190</v>
      </c>
      <c r="E1923">
        <v>32120</v>
      </c>
      <c r="F1923">
        <v>108.9659</v>
      </c>
      <c r="G1923">
        <v>44798</v>
      </c>
      <c r="H1923">
        <v>44774</v>
      </c>
      <c r="I1923">
        <v>3499984.7080000001</v>
      </c>
      <c r="J1923" t="s">
        <v>204</v>
      </c>
      <c r="K1923">
        <v>2449.9892956000003</v>
      </c>
    </row>
    <row r="1924" spans="1:11" x14ac:dyDescent="0.2">
      <c r="A1924" t="s">
        <v>248</v>
      </c>
      <c r="B1924" t="s">
        <v>198</v>
      </c>
      <c r="C1924" t="s">
        <v>224</v>
      </c>
      <c r="D1924" t="s">
        <v>190</v>
      </c>
      <c r="E1924">
        <v>46401</v>
      </c>
      <c r="F1924">
        <v>191.80699999999999</v>
      </c>
      <c r="G1924">
        <v>44798</v>
      </c>
      <c r="H1924">
        <v>44774</v>
      </c>
      <c r="I1924">
        <v>8900036.6069999989</v>
      </c>
      <c r="J1924" t="s">
        <v>204</v>
      </c>
      <c r="K1924">
        <v>6230.0256248999995</v>
      </c>
    </row>
    <row r="1925" spans="1:11" x14ac:dyDescent="0.2">
      <c r="A1925" t="s">
        <v>248</v>
      </c>
      <c r="B1925" t="s">
        <v>185</v>
      </c>
      <c r="C1925" t="s">
        <v>211</v>
      </c>
      <c r="D1925" t="s">
        <v>190</v>
      </c>
      <c r="E1925">
        <v>247557</v>
      </c>
      <c r="F1925">
        <v>12.926299999999999</v>
      </c>
      <c r="G1925">
        <v>44799</v>
      </c>
      <c r="H1925">
        <v>44774</v>
      </c>
      <c r="I1925">
        <v>3199996.0490999999</v>
      </c>
      <c r="J1925" t="s">
        <v>207</v>
      </c>
      <c r="K1925">
        <v>2239.9972343700001</v>
      </c>
    </row>
    <row r="1926" spans="1:11" x14ac:dyDescent="0.2">
      <c r="A1926" t="s">
        <v>248</v>
      </c>
      <c r="B1926" t="s">
        <v>185</v>
      </c>
      <c r="C1926" t="s">
        <v>230</v>
      </c>
      <c r="D1926" t="s">
        <v>200</v>
      </c>
      <c r="E1926">
        <v>82115</v>
      </c>
      <c r="F1926">
        <v>114.4743</v>
      </c>
      <c r="G1926">
        <v>44801</v>
      </c>
      <c r="H1926">
        <v>44774</v>
      </c>
      <c r="I1926">
        <v>9400057.1445000004</v>
      </c>
      <c r="J1926" t="s">
        <v>188</v>
      </c>
      <c r="K1926">
        <v>6580.0400011500005</v>
      </c>
    </row>
    <row r="1927" spans="1:11" x14ac:dyDescent="0.2">
      <c r="A1927" t="s">
        <v>248</v>
      </c>
      <c r="B1927" t="s">
        <v>185</v>
      </c>
      <c r="C1927" t="s">
        <v>209</v>
      </c>
      <c r="D1927" t="s">
        <v>190</v>
      </c>
      <c r="E1927">
        <v>430221</v>
      </c>
      <c r="F1927">
        <v>18.595099999999999</v>
      </c>
      <c r="G1927">
        <v>44802</v>
      </c>
      <c r="H1927">
        <v>44774</v>
      </c>
      <c r="I1927">
        <v>8000002.5170999998</v>
      </c>
      <c r="J1927" t="s">
        <v>188</v>
      </c>
      <c r="K1927">
        <v>5600.0017619700002</v>
      </c>
    </row>
    <row r="1928" spans="1:11" x14ac:dyDescent="0.2">
      <c r="A1928" t="s">
        <v>248</v>
      </c>
      <c r="B1928" t="s">
        <v>185</v>
      </c>
      <c r="C1928" t="s">
        <v>229</v>
      </c>
      <c r="D1928" t="s">
        <v>200</v>
      </c>
      <c r="E1928">
        <v>7709</v>
      </c>
      <c r="F1928">
        <v>103.78149999999999</v>
      </c>
      <c r="G1928">
        <v>44802</v>
      </c>
      <c r="H1928">
        <v>44774</v>
      </c>
      <c r="I1928">
        <v>800051.58349999995</v>
      </c>
      <c r="J1928" t="s">
        <v>188</v>
      </c>
      <c r="K1928">
        <v>560.03610845000003</v>
      </c>
    </row>
    <row r="1929" spans="1:11" x14ac:dyDescent="0.2">
      <c r="A1929" t="s">
        <v>248</v>
      </c>
      <c r="B1929" t="s">
        <v>198</v>
      </c>
      <c r="C1929" t="s">
        <v>238</v>
      </c>
      <c r="D1929" t="s">
        <v>187</v>
      </c>
      <c r="E1929">
        <v>13101</v>
      </c>
      <c r="F1929">
        <v>228.99529999999999</v>
      </c>
      <c r="G1929">
        <v>44805</v>
      </c>
      <c r="H1929">
        <v>44805</v>
      </c>
      <c r="I1929">
        <v>3000067.4252999998</v>
      </c>
      <c r="J1929" t="s">
        <v>204</v>
      </c>
      <c r="K1929">
        <v>2100.0471977100001</v>
      </c>
    </row>
    <row r="1930" spans="1:11" x14ac:dyDescent="0.2">
      <c r="A1930" t="s">
        <v>248</v>
      </c>
      <c r="B1930" t="s">
        <v>198</v>
      </c>
      <c r="C1930" t="s">
        <v>227</v>
      </c>
      <c r="D1930" t="s">
        <v>190</v>
      </c>
      <c r="E1930">
        <v>29823</v>
      </c>
      <c r="F1930">
        <v>144.18450000000001</v>
      </c>
      <c r="G1930">
        <v>44806</v>
      </c>
      <c r="H1930">
        <v>44805</v>
      </c>
      <c r="I1930">
        <v>4300014.3435000004</v>
      </c>
      <c r="J1930" t="s">
        <v>204</v>
      </c>
      <c r="K1930">
        <v>3010.0100404500004</v>
      </c>
    </row>
    <row r="1931" spans="1:11" x14ac:dyDescent="0.2">
      <c r="A1931" t="s">
        <v>248</v>
      </c>
      <c r="B1931" t="s">
        <v>185</v>
      </c>
      <c r="C1931" t="s">
        <v>243</v>
      </c>
      <c r="D1931" t="s">
        <v>190</v>
      </c>
      <c r="E1931">
        <v>579346</v>
      </c>
      <c r="F1931">
        <v>6.2138999999999998</v>
      </c>
      <c r="G1931">
        <v>44806</v>
      </c>
      <c r="H1931">
        <v>44805</v>
      </c>
      <c r="I1931">
        <v>3599998.1094</v>
      </c>
      <c r="J1931" t="s">
        <v>215</v>
      </c>
      <c r="K1931">
        <v>3239.9982984600001</v>
      </c>
    </row>
    <row r="1932" spans="1:11" x14ac:dyDescent="0.2">
      <c r="A1932" t="s">
        <v>248</v>
      </c>
      <c r="B1932" t="s">
        <v>198</v>
      </c>
      <c r="C1932" t="s">
        <v>218</v>
      </c>
      <c r="D1932" t="s">
        <v>190</v>
      </c>
      <c r="E1932">
        <v>59590</v>
      </c>
      <c r="F1932">
        <v>67.125699999999995</v>
      </c>
      <c r="G1932">
        <v>44807</v>
      </c>
      <c r="H1932">
        <v>44805</v>
      </c>
      <c r="I1932">
        <v>4000020.4629999995</v>
      </c>
      <c r="J1932" t="s">
        <v>204</v>
      </c>
      <c r="K1932">
        <v>2800.0143240999996</v>
      </c>
    </row>
    <row r="1933" spans="1:11" x14ac:dyDescent="0.2">
      <c r="A1933" t="s">
        <v>248</v>
      </c>
      <c r="B1933" t="s">
        <v>185</v>
      </c>
      <c r="C1933" t="s">
        <v>224</v>
      </c>
      <c r="D1933" t="s">
        <v>190</v>
      </c>
      <c r="E1933">
        <v>35626</v>
      </c>
      <c r="F1933">
        <v>193.6806</v>
      </c>
      <c r="G1933">
        <v>44808</v>
      </c>
      <c r="H1933">
        <v>44805</v>
      </c>
      <c r="I1933">
        <v>6900065.0555999996</v>
      </c>
      <c r="J1933" t="s">
        <v>204</v>
      </c>
      <c r="K1933">
        <v>4830.0455389199997</v>
      </c>
    </row>
    <row r="1934" spans="1:11" x14ac:dyDescent="0.2">
      <c r="A1934" t="s">
        <v>248</v>
      </c>
      <c r="B1934" t="s">
        <v>185</v>
      </c>
      <c r="C1934" t="s">
        <v>237</v>
      </c>
      <c r="D1934" t="s">
        <v>192</v>
      </c>
      <c r="E1934">
        <v>539294</v>
      </c>
      <c r="F1934">
        <v>17.430199999999999</v>
      </c>
      <c r="G1934">
        <v>44812</v>
      </c>
      <c r="H1934">
        <v>44805</v>
      </c>
      <c r="I1934">
        <v>9400002.2787999995</v>
      </c>
      <c r="J1934" t="s">
        <v>204</v>
      </c>
      <c r="K1934">
        <v>6580.0015951600008</v>
      </c>
    </row>
    <row r="1935" spans="1:11" x14ac:dyDescent="0.2">
      <c r="A1935" t="s">
        <v>248</v>
      </c>
      <c r="B1935" t="s">
        <v>185</v>
      </c>
      <c r="C1935" t="s">
        <v>186</v>
      </c>
      <c r="D1935" t="s">
        <v>190</v>
      </c>
      <c r="E1935">
        <v>302805</v>
      </c>
      <c r="F1935">
        <v>21.1357</v>
      </c>
      <c r="G1935">
        <v>44812</v>
      </c>
      <c r="H1935">
        <v>44805</v>
      </c>
      <c r="I1935">
        <v>6399995.6385000004</v>
      </c>
      <c r="J1935" t="s">
        <v>188</v>
      </c>
      <c r="K1935">
        <v>4479.9969469500011</v>
      </c>
    </row>
    <row r="1936" spans="1:11" x14ac:dyDescent="0.2">
      <c r="A1936" t="s">
        <v>248</v>
      </c>
      <c r="B1936" t="s">
        <v>185</v>
      </c>
      <c r="C1936" t="s">
        <v>194</v>
      </c>
      <c r="D1936" t="s">
        <v>190</v>
      </c>
      <c r="E1936">
        <v>204306</v>
      </c>
      <c r="F1936">
        <v>47.477699999999999</v>
      </c>
      <c r="G1936">
        <v>44812</v>
      </c>
      <c r="H1936">
        <v>44805</v>
      </c>
      <c r="I1936">
        <v>9699978.9761999995</v>
      </c>
      <c r="J1936" t="s">
        <v>188</v>
      </c>
      <c r="K1936">
        <v>6789.98528334</v>
      </c>
    </row>
    <row r="1937" spans="1:11" x14ac:dyDescent="0.2">
      <c r="A1937" t="s">
        <v>248</v>
      </c>
      <c r="B1937" t="s">
        <v>198</v>
      </c>
      <c r="C1937" t="s">
        <v>201</v>
      </c>
      <c r="D1937" t="s">
        <v>200</v>
      </c>
      <c r="E1937">
        <v>132358</v>
      </c>
      <c r="F1937">
        <v>40.798299999999998</v>
      </c>
      <c r="G1937">
        <v>44814</v>
      </c>
      <c r="H1937">
        <v>44805</v>
      </c>
      <c r="I1937">
        <v>5399981.3914000001</v>
      </c>
      <c r="J1937" t="s">
        <v>188</v>
      </c>
      <c r="K1937">
        <v>3779.9869739800001</v>
      </c>
    </row>
    <row r="1938" spans="1:11" x14ac:dyDescent="0.2">
      <c r="A1938" t="s">
        <v>248</v>
      </c>
      <c r="B1938" t="s">
        <v>198</v>
      </c>
      <c r="C1938" t="s">
        <v>201</v>
      </c>
      <c r="D1938" t="s">
        <v>192</v>
      </c>
      <c r="E1938">
        <v>256690</v>
      </c>
      <c r="F1938">
        <v>37.788699999999999</v>
      </c>
      <c r="G1938">
        <v>44815</v>
      </c>
      <c r="H1938">
        <v>44805</v>
      </c>
      <c r="I1938">
        <v>9699981.402999999</v>
      </c>
      <c r="J1938" t="s">
        <v>188</v>
      </c>
      <c r="K1938">
        <v>6789.9869821000002</v>
      </c>
    </row>
    <row r="1939" spans="1:11" x14ac:dyDescent="0.2">
      <c r="A1939" t="s">
        <v>248</v>
      </c>
      <c r="B1939" t="s">
        <v>198</v>
      </c>
      <c r="C1939" t="s">
        <v>229</v>
      </c>
      <c r="D1939" t="s">
        <v>192</v>
      </c>
      <c r="E1939">
        <v>17476</v>
      </c>
      <c r="F1939">
        <v>102.99809999999999</v>
      </c>
      <c r="G1939">
        <v>44819</v>
      </c>
      <c r="H1939">
        <v>44805</v>
      </c>
      <c r="I1939">
        <v>1799994.7955999998</v>
      </c>
      <c r="J1939" t="s">
        <v>188</v>
      </c>
      <c r="K1939">
        <v>1259.9963569199999</v>
      </c>
    </row>
    <row r="1940" spans="1:11" x14ac:dyDescent="0.2">
      <c r="A1940" t="s">
        <v>248</v>
      </c>
      <c r="B1940" t="s">
        <v>198</v>
      </c>
      <c r="C1940" t="s">
        <v>239</v>
      </c>
      <c r="D1940" t="s">
        <v>190</v>
      </c>
      <c r="E1940">
        <v>186130</v>
      </c>
      <c r="F1940">
        <v>17.729500000000002</v>
      </c>
      <c r="G1940">
        <v>44821</v>
      </c>
      <c r="H1940">
        <v>44805</v>
      </c>
      <c r="I1940">
        <v>3299991.8350000004</v>
      </c>
      <c r="J1940" t="s">
        <v>188</v>
      </c>
      <c r="K1940">
        <v>2309.9942845000005</v>
      </c>
    </row>
    <row r="1941" spans="1:11" x14ac:dyDescent="0.2">
      <c r="A1941" t="s">
        <v>248</v>
      </c>
      <c r="B1941" t="s">
        <v>185</v>
      </c>
      <c r="C1941" t="s">
        <v>216</v>
      </c>
      <c r="D1941" t="s">
        <v>190</v>
      </c>
      <c r="E1941">
        <v>48129</v>
      </c>
      <c r="F1941">
        <v>16.622</v>
      </c>
      <c r="G1941">
        <v>44822</v>
      </c>
      <c r="H1941">
        <v>44805</v>
      </c>
      <c r="I1941">
        <v>800000.23800000001</v>
      </c>
      <c r="J1941" t="s">
        <v>215</v>
      </c>
      <c r="K1941">
        <v>720.00021420000007</v>
      </c>
    </row>
    <row r="1942" spans="1:11" x14ac:dyDescent="0.2">
      <c r="A1942" t="s">
        <v>248</v>
      </c>
      <c r="B1942" t="s">
        <v>198</v>
      </c>
      <c r="C1942" t="s">
        <v>218</v>
      </c>
      <c r="D1942" t="s">
        <v>187</v>
      </c>
      <c r="E1942">
        <v>118146</v>
      </c>
      <c r="F1942">
        <v>63.481000000000002</v>
      </c>
      <c r="G1942">
        <v>44823</v>
      </c>
      <c r="H1942">
        <v>44805</v>
      </c>
      <c r="I1942">
        <v>7500026.2259999998</v>
      </c>
      <c r="J1942" t="s">
        <v>204</v>
      </c>
      <c r="K1942">
        <v>5250.0183582000009</v>
      </c>
    </row>
    <row r="1943" spans="1:11" x14ac:dyDescent="0.2">
      <c r="A1943" t="s">
        <v>248</v>
      </c>
      <c r="B1943" t="s">
        <v>198</v>
      </c>
      <c r="C1943" t="s">
        <v>223</v>
      </c>
      <c r="D1943" t="s">
        <v>190</v>
      </c>
      <c r="E1943">
        <v>92791</v>
      </c>
      <c r="F1943">
        <v>92.681899999999999</v>
      </c>
      <c r="G1943">
        <v>44823</v>
      </c>
      <c r="H1943">
        <v>44805</v>
      </c>
      <c r="I1943">
        <v>8600046.1829000004</v>
      </c>
      <c r="J1943" t="s">
        <v>204</v>
      </c>
      <c r="K1943">
        <v>6020.0323280300008</v>
      </c>
    </row>
    <row r="1944" spans="1:11" x14ac:dyDescent="0.2">
      <c r="A1944" t="s">
        <v>248</v>
      </c>
      <c r="B1944" t="s">
        <v>198</v>
      </c>
      <c r="C1944" t="s">
        <v>199</v>
      </c>
      <c r="D1944" t="s">
        <v>200</v>
      </c>
      <c r="E1944">
        <v>396897</v>
      </c>
      <c r="F1944">
        <v>2.7715000000000001</v>
      </c>
      <c r="G1944">
        <v>44826</v>
      </c>
      <c r="H1944">
        <v>44805</v>
      </c>
      <c r="I1944">
        <v>1100000.0355</v>
      </c>
      <c r="J1944" t="s">
        <v>193</v>
      </c>
      <c r="K1944">
        <v>880.00002840000002</v>
      </c>
    </row>
    <row r="1945" spans="1:11" x14ac:dyDescent="0.2">
      <c r="A1945" t="s">
        <v>248</v>
      </c>
      <c r="B1945" t="s">
        <v>185</v>
      </c>
      <c r="C1945" t="s">
        <v>209</v>
      </c>
      <c r="D1945" t="s">
        <v>212</v>
      </c>
      <c r="E1945">
        <v>248379</v>
      </c>
      <c r="F1945">
        <v>19.727900000000002</v>
      </c>
      <c r="G1945">
        <v>44826</v>
      </c>
      <c r="H1945">
        <v>44805</v>
      </c>
      <c r="I1945">
        <v>4899996.0741000008</v>
      </c>
      <c r="J1945" t="s">
        <v>188</v>
      </c>
      <c r="K1945">
        <v>3429.9972518700006</v>
      </c>
    </row>
    <row r="1946" spans="1:11" x14ac:dyDescent="0.2">
      <c r="A1946" t="s">
        <v>248</v>
      </c>
      <c r="B1946" t="s">
        <v>198</v>
      </c>
      <c r="C1946" t="s">
        <v>218</v>
      </c>
      <c r="D1946" t="s">
        <v>190</v>
      </c>
      <c r="E1946">
        <v>155042</v>
      </c>
      <c r="F1946">
        <v>62.563499999999998</v>
      </c>
      <c r="G1946">
        <v>44826</v>
      </c>
      <c r="H1946">
        <v>44805</v>
      </c>
      <c r="I1946">
        <v>9699970.1669999994</v>
      </c>
      <c r="J1946" t="s">
        <v>204</v>
      </c>
      <c r="K1946">
        <v>6789.9791169</v>
      </c>
    </row>
    <row r="1947" spans="1:11" x14ac:dyDescent="0.2">
      <c r="A1947" t="s">
        <v>248</v>
      </c>
      <c r="B1947" t="s">
        <v>185</v>
      </c>
      <c r="C1947" t="s">
        <v>211</v>
      </c>
      <c r="D1947" t="s">
        <v>190</v>
      </c>
      <c r="E1947">
        <v>89930</v>
      </c>
      <c r="F1947">
        <v>12.2318</v>
      </c>
      <c r="G1947">
        <v>44826</v>
      </c>
      <c r="H1947">
        <v>44805</v>
      </c>
      <c r="I1947">
        <v>1100005.774</v>
      </c>
      <c r="J1947" t="s">
        <v>207</v>
      </c>
      <c r="K1947">
        <v>770.00404179999998</v>
      </c>
    </row>
    <row r="1948" spans="1:11" x14ac:dyDescent="0.2">
      <c r="A1948" t="s">
        <v>248</v>
      </c>
      <c r="B1948" t="s">
        <v>185</v>
      </c>
      <c r="C1948" t="s">
        <v>238</v>
      </c>
      <c r="D1948" t="s">
        <v>190</v>
      </c>
      <c r="E1948">
        <v>28194</v>
      </c>
      <c r="F1948">
        <v>234.0916</v>
      </c>
      <c r="G1948">
        <v>44826</v>
      </c>
      <c r="H1948">
        <v>44805</v>
      </c>
      <c r="I1948">
        <v>6599978.5703999996</v>
      </c>
      <c r="J1948" t="s">
        <v>204</v>
      </c>
      <c r="K1948">
        <v>4619.98499928</v>
      </c>
    </row>
    <row r="1949" spans="1:11" x14ac:dyDescent="0.2">
      <c r="A1949" t="s">
        <v>248</v>
      </c>
      <c r="B1949" t="s">
        <v>185</v>
      </c>
      <c r="C1949" t="s">
        <v>225</v>
      </c>
      <c r="D1949" t="s">
        <v>200</v>
      </c>
      <c r="E1949">
        <v>94044</v>
      </c>
      <c r="F1949">
        <v>90.383600000000001</v>
      </c>
      <c r="G1949">
        <v>44826</v>
      </c>
      <c r="H1949">
        <v>44805</v>
      </c>
      <c r="I1949">
        <v>8500035.2784000002</v>
      </c>
      <c r="J1949" t="s">
        <v>188</v>
      </c>
      <c r="K1949">
        <v>5950.0246948800004</v>
      </c>
    </row>
    <row r="1950" spans="1:11" x14ac:dyDescent="0.2">
      <c r="A1950" t="s">
        <v>248</v>
      </c>
      <c r="B1950" t="s">
        <v>185</v>
      </c>
      <c r="C1950" t="s">
        <v>112</v>
      </c>
      <c r="D1950" t="s">
        <v>187</v>
      </c>
      <c r="E1950">
        <v>30883</v>
      </c>
      <c r="F1950">
        <v>38.8568</v>
      </c>
      <c r="G1950">
        <v>44826</v>
      </c>
      <c r="H1950">
        <v>44805</v>
      </c>
      <c r="I1950">
        <v>1200014.5544</v>
      </c>
      <c r="J1950" t="s">
        <v>188</v>
      </c>
      <c r="K1950">
        <v>840.01018808000003</v>
      </c>
    </row>
    <row r="1951" spans="1:11" x14ac:dyDescent="0.2">
      <c r="A1951" t="s">
        <v>248</v>
      </c>
      <c r="B1951" t="s">
        <v>185</v>
      </c>
      <c r="C1951" t="s">
        <v>221</v>
      </c>
      <c r="D1951" t="s">
        <v>190</v>
      </c>
      <c r="E1951">
        <v>66316</v>
      </c>
      <c r="F1951">
        <v>42.222099999999998</v>
      </c>
      <c r="G1951">
        <v>44829</v>
      </c>
      <c r="H1951">
        <v>44805</v>
      </c>
      <c r="I1951">
        <v>2800000.7835999997</v>
      </c>
      <c r="J1951" t="s">
        <v>207</v>
      </c>
      <c r="K1951">
        <v>1960.0005485199999</v>
      </c>
    </row>
    <row r="1952" spans="1:11" x14ac:dyDescent="0.2">
      <c r="A1952" t="s">
        <v>248</v>
      </c>
      <c r="B1952" t="s">
        <v>198</v>
      </c>
      <c r="C1952" t="s">
        <v>235</v>
      </c>
      <c r="D1952" t="s">
        <v>190</v>
      </c>
      <c r="E1952">
        <v>312140</v>
      </c>
      <c r="F1952">
        <v>13.455500000000001</v>
      </c>
      <c r="G1952">
        <v>44833</v>
      </c>
      <c r="H1952">
        <v>44805</v>
      </c>
      <c r="I1952">
        <v>4199999.7700000005</v>
      </c>
      <c r="J1952" t="s">
        <v>204</v>
      </c>
      <c r="K1952">
        <v>2939.9998390000005</v>
      </c>
    </row>
    <row r="1953" spans="1:11" x14ac:dyDescent="0.2">
      <c r="A1953" t="s">
        <v>248</v>
      </c>
      <c r="B1953" t="s">
        <v>185</v>
      </c>
      <c r="C1953" t="s">
        <v>186</v>
      </c>
      <c r="D1953" t="s">
        <v>190</v>
      </c>
      <c r="E1953">
        <v>334611</v>
      </c>
      <c r="F1953">
        <v>21.816400000000002</v>
      </c>
      <c r="G1953">
        <v>44833</v>
      </c>
      <c r="H1953">
        <v>44805</v>
      </c>
      <c r="I1953">
        <v>7300007.4204000002</v>
      </c>
      <c r="J1953" t="s">
        <v>188</v>
      </c>
      <c r="K1953">
        <v>5110.0051942800001</v>
      </c>
    </row>
    <row r="1954" spans="1:11" x14ac:dyDescent="0.2">
      <c r="A1954" t="s">
        <v>248</v>
      </c>
      <c r="B1954" t="s">
        <v>185</v>
      </c>
      <c r="C1954" t="s">
        <v>211</v>
      </c>
      <c r="D1954" t="s">
        <v>192</v>
      </c>
      <c r="E1954">
        <v>599423</v>
      </c>
      <c r="F1954">
        <v>14.180300000000001</v>
      </c>
      <c r="G1954">
        <v>44833</v>
      </c>
      <c r="H1954">
        <v>44805</v>
      </c>
      <c r="I1954">
        <v>8499997.9669000003</v>
      </c>
      <c r="J1954" t="s">
        <v>207</v>
      </c>
      <c r="K1954">
        <v>5949.9985768300003</v>
      </c>
    </row>
    <row r="1955" spans="1:11" x14ac:dyDescent="0.2">
      <c r="A1955" t="s">
        <v>248</v>
      </c>
      <c r="B1955" t="s">
        <v>198</v>
      </c>
      <c r="C1955" t="s">
        <v>217</v>
      </c>
      <c r="D1955" t="s">
        <v>212</v>
      </c>
      <c r="E1955">
        <v>537351</v>
      </c>
      <c r="F1955">
        <v>9.4909999999999997</v>
      </c>
      <c r="G1955">
        <v>44833</v>
      </c>
      <c r="H1955">
        <v>44805</v>
      </c>
      <c r="I1955">
        <v>5099998.341</v>
      </c>
      <c r="J1955" t="s">
        <v>215</v>
      </c>
      <c r="K1955">
        <v>4589.9985069000004</v>
      </c>
    </row>
    <row r="1956" spans="1:11" x14ac:dyDescent="0.2">
      <c r="A1956" t="s">
        <v>248</v>
      </c>
      <c r="B1956" t="s">
        <v>185</v>
      </c>
      <c r="C1956" t="s">
        <v>217</v>
      </c>
      <c r="D1956" t="s">
        <v>190</v>
      </c>
      <c r="E1956">
        <v>1062387</v>
      </c>
      <c r="F1956">
        <v>8.8480000000000008</v>
      </c>
      <c r="G1956">
        <v>44833</v>
      </c>
      <c r="H1956">
        <v>44805</v>
      </c>
      <c r="I1956">
        <v>9400000.1760000009</v>
      </c>
      <c r="J1956" t="s">
        <v>215</v>
      </c>
      <c r="K1956">
        <v>8460.0001584000001</v>
      </c>
    </row>
    <row r="1957" spans="1:11" x14ac:dyDescent="0.2">
      <c r="A1957" t="s">
        <v>248</v>
      </c>
      <c r="B1957" t="s">
        <v>185</v>
      </c>
      <c r="C1957" t="s">
        <v>243</v>
      </c>
      <c r="D1957" t="s">
        <v>200</v>
      </c>
      <c r="E1957">
        <v>588166</v>
      </c>
      <c r="F1957">
        <v>5.9507000000000003</v>
      </c>
      <c r="G1957">
        <v>44834</v>
      </c>
      <c r="H1957">
        <v>44805</v>
      </c>
      <c r="I1957">
        <v>3499999.4162000003</v>
      </c>
      <c r="J1957" t="s">
        <v>215</v>
      </c>
      <c r="K1957">
        <v>3149.9994745800004</v>
      </c>
    </row>
    <row r="1958" spans="1:11" x14ac:dyDescent="0.2">
      <c r="A1958" t="s">
        <v>248</v>
      </c>
      <c r="B1958" t="s">
        <v>185</v>
      </c>
      <c r="C1958" t="s">
        <v>216</v>
      </c>
      <c r="D1958" t="s">
        <v>190</v>
      </c>
      <c r="E1958">
        <v>303885</v>
      </c>
      <c r="F1958">
        <v>17.440799999999999</v>
      </c>
      <c r="G1958">
        <v>44834</v>
      </c>
      <c r="H1958">
        <v>44805</v>
      </c>
      <c r="I1958">
        <v>5299997.5079999994</v>
      </c>
      <c r="J1958" t="s">
        <v>215</v>
      </c>
      <c r="K1958">
        <v>4769.9977571999998</v>
      </c>
    </row>
    <row r="1959" spans="1:11" x14ac:dyDescent="0.2">
      <c r="A1959" t="s">
        <v>248</v>
      </c>
      <c r="B1959" t="s">
        <v>198</v>
      </c>
      <c r="C1959" t="s">
        <v>114</v>
      </c>
      <c r="D1959" t="s">
        <v>190</v>
      </c>
      <c r="E1959">
        <v>474192</v>
      </c>
      <c r="F1959">
        <v>12.864000000000001</v>
      </c>
      <c r="G1959">
        <v>44834</v>
      </c>
      <c r="H1959">
        <v>44805</v>
      </c>
      <c r="I1959">
        <v>6100005.8880000003</v>
      </c>
      <c r="J1959" t="s">
        <v>215</v>
      </c>
      <c r="K1959">
        <v>5490.0052992000001</v>
      </c>
    </row>
    <row r="1960" spans="1:11" x14ac:dyDescent="0.2">
      <c r="A1960" t="s">
        <v>248</v>
      </c>
      <c r="B1960" t="s">
        <v>185</v>
      </c>
      <c r="C1960" t="s">
        <v>240</v>
      </c>
      <c r="D1960" t="s">
        <v>187</v>
      </c>
      <c r="E1960">
        <v>149743</v>
      </c>
      <c r="F1960">
        <v>7.3459000000000003</v>
      </c>
      <c r="G1960">
        <v>44840</v>
      </c>
      <c r="H1960">
        <v>44835</v>
      </c>
      <c r="I1960">
        <v>1099997.1037000001</v>
      </c>
      <c r="J1960" t="s">
        <v>241</v>
      </c>
      <c r="K1960">
        <v>989.99739333000025</v>
      </c>
    </row>
    <row r="1961" spans="1:11" x14ac:dyDescent="0.2">
      <c r="A1961" t="s">
        <v>248</v>
      </c>
      <c r="B1961" t="s">
        <v>198</v>
      </c>
      <c r="C1961" t="s">
        <v>221</v>
      </c>
      <c r="D1961" t="s">
        <v>190</v>
      </c>
      <c r="E1961">
        <v>202801</v>
      </c>
      <c r="F1961">
        <v>38.954500000000003</v>
      </c>
      <c r="G1961">
        <v>44840</v>
      </c>
      <c r="H1961">
        <v>44835</v>
      </c>
      <c r="I1961">
        <v>7900011.5545000006</v>
      </c>
      <c r="J1961" t="s">
        <v>207</v>
      </c>
      <c r="K1961">
        <v>5530.0080881500007</v>
      </c>
    </row>
    <row r="1962" spans="1:11" x14ac:dyDescent="0.2">
      <c r="A1962" t="s">
        <v>248</v>
      </c>
      <c r="B1962" t="s">
        <v>185</v>
      </c>
      <c r="C1962" t="s">
        <v>206</v>
      </c>
      <c r="D1962" t="s">
        <v>200</v>
      </c>
      <c r="E1962">
        <v>6966</v>
      </c>
      <c r="F1962">
        <v>100.4937</v>
      </c>
      <c r="G1962">
        <v>44842</v>
      </c>
      <c r="H1962">
        <v>44835</v>
      </c>
      <c r="I1962">
        <v>700039.11420000007</v>
      </c>
      <c r="J1962" t="s">
        <v>207</v>
      </c>
      <c r="K1962">
        <v>490.02737994000012</v>
      </c>
    </row>
    <row r="1963" spans="1:11" x14ac:dyDescent="0.2">
      <c r="A1963" t="s">
        <v>248</v>
      </c>
      <c r="B1963" t="s">
        <v>198</v>
      </c>
      <c r="C1963" t="s">
        <v>186</v>
      </c>
      <c r="D1963" t="s">
        <v>190</v>
      </c>
      <c r="E1963">
        <v>176375</v>
      </c>
      <c r="F1963">
        <v>23.245899999999999</v>
      </c>
      <c r="G1963">
        <v>44843</v>
      </c>
      <c r="H1963">
        <v>44835</v>
      </c>
      <c r="I1963">
        <v>4099995.6124999998</v>
      </c>
      <c r="J1963" t="s">
        <v>188</v>
      </c>
      <c r="K1963">
        <v>2869.9969287499998</v>
      </c>
    </row>
    <row r="1964" spans="1:11" x14ac:dyDescent="0.2">
      <c r="A1964" t="s">
        <v>248</v>
      </c>
      <c r="B1964" t="s">
        <v>185</v>
      </c>
      <c r="C1964" t="s">
        <v>246</v>
      </c>
      <c r="D1964" t="s">
        <v>190</v>
      </c>
      <c r="E1964">
        <v>46203</v>
      </c>
      <c r="F1964">
        <v>134.1892</v>
      </c>
      <c r="G1964">
        <v>44844</v>
      </c>
      <c r="H1964">
        <v>44835</v>
      </c>
      <c r="I1964">
        <v>6199943.6075999998</v>
      </c>
      <c r="J1964" t="s">
        <v>204</v>
      </c>
      <c r="K1964">
        <v>4339.9605253199998</v>
      </c>
    </row>
    <row r="1965" spans="1:11" x14ac:dyDescent="0.2">
      <c r="A1965" t="s">
        <v>248</v>
      </c>
      <c r="B1965" t="s">
        <v>198</v>
      </c>
      <c r="C1965" t="s">
        <v>210</v>
      </c>
      <c r="D1965" t="s">
        <v>187</v>
      </c>
      <c r="E1965">
        <v>311090</v>
      </c>
      <c r="F1965">
        <v>29.8949</v>
      </c>
      <c r="G1965">
        <v>44847</v>
      </c>
      <c r="H1965">
        <v>44835</v>
      </c>
      <c r="I1965">
        <v>9300004.4409999996</v>
      </c>
      <c r="J1965" t="s">
        <v>204</v>
      </c>
      <c r="K1965">
        <v>6510.0031086999998</v>
      </c>
    </row>
    <row r="1966" spans="1:11" x14ac:dyDescent="0.2">
      <c r="A1966" t="s">
        <v>248</v>
      </c>
      <c r="B1966" t="s">
        <v>185</v>
      </c>
      <c r="C1966" t="s">
        <v>221</v>
      </c>
      <c r="D1966" t="s">
        <v>187</v>
      </c>
      <c r="E1966">
        <v>244147</v>
      </c>
      <c r="F1966">
        <v>40.549399999999999</v>
      </c>
      <c r="G1966">
        <v>44847</v>
      </c>
      <c r="H1966">
        <v>44835</v>
      </c>
      <c r="I1966">
        <v>9900014.3618000001</v>
      </c>
      <c r="J1966" t="s">
        <v>207</v>
      </c>
      <c r="K1966">
        <v>6930.0100532599999</v>
      </c>
    </row>
    <row r="1967" spans="1:11" x14ac:dyDescent="0.2">
      <c r="A1967" t="s">
        <v>248</v>
      </c>
      <c r="B1967" t="s">
        <v>185</v>
      </c>
      <c r="C1967" t="s">
        <v>231</v>
      </c>
      <c r="D1967" t="s">
        <v>190</v>
      </c>
      <c r="E1967">
        <v>114226</v>
      </c>
      <c r="F1967">
        <v>22.761800000000001</v>
      </c>
      <c r="G1967">
        <v>44847</v>
      </c>
      <c r="H1967">
        <v>44835</v>
      </c>
      <c r="I1967">
        <v>2599989.3668</v>
      </c>
      <c r="J1967" t="s">
        <v>188</v>
      </c>
      <c r="K1967">
        <v>1819.9925567600001</v>
      </c>
    </row>
    <row r="1968" spans="1:11" x14ac:dyDescent="0.2">
      <c r="A1968" t="s">
        <v>248</v>
      </c>
      <c r="B1968" t="s">
        <v>185</v>
      </c>
      <c r="C1968" t="s">
        <v>237</v>
      </c>
      <c r="D1968" t="s">
        <v>190</v>
      </c>
      <c r="E1968">
        <v>445004</v>
      </c>
      <c r="F1968">
        <v>15.9549</v>
      </c>
      <c r="G1968">
        <v>44847</v>
      </c>
      <c r="H1968">
        <v>44835</v>
      </c>
      <c r="I1968">
        <v>7099994.3196</v>
      </c>
      <c r="J1968" t="s">
        <v>204</v>
      </c>
      <c r="K1968">
        <v>4969.9960237200003</v>
      </c>
    </row>
    <row r="1969" spans="1:11" x14ac:dyDescent="0.2">
      <c r="A1969" t="s">
        <v>248</v>
      </c>
      <c r="B1969" t="s">
        <v>198</v>
      </c>
      <c r="C1969" t="s">
        <v>229</v>
      </c>
      <c r="D1969" t="s">
        <v>192</v>
      </c>
      <c r="E1969">
        <v>79109</v>
      </c>
      <c r="F1969">
        <v>112.5031</v>
      </c>
      <c r="G1969">
        <v>44847</v>
      </c>
      <c r="H1969">
        <v>44835</v>
      </c>
      <c r="I1969">
        <v>8900007.7379000001</v>
      </c>
      <c r="J1969" t="s">
        <v>188</v>
      </c>
      <c r="K1969">
        <v>6230.0054165299998</v>
      </c>
    </row>
    <row r="1970" spans="1:11" x14ac:dyDescent="0.2">
      <c r="A1970" t="s">
        <v>248</v>
      </c>
      <c r="B1970" t="s">
        <v>198</v>
      </c>
      <c r="C1970" t="s">
        <v>202</v>
      </c>
      <c r="D1970" t="s">
        <v>190</v>
      </c>
      <c r="E1970">
        <v>1436896</v>
      </c>
      <c r="F1970">
        <v>3.7581000000000002</v>
      </c>
      <c r="G1970">
        <v>44848</v>
      </c>
      <c r="H1970">
        <v>44835</v>
      </c>
      <c r="I1970">
        <v>5399998.8576000007</v>
      </c>
      <c r="J1970" t="s">
        <v>193</v>
      </c>
      <c r="K1970">
        <v>4319.9990860800008</v>
      </c>
    </row>
    <row r="1971" spans="1:11" x14ac:dyDescent="0.2">
      <c r="A1971" t="s">
        <v>248</v>
      </c>
      <c r="B1971" t="s">
        <v>185</v>
      </c>
      <c r="C1971" t="s">
        <v>235</v>
      </c>
      <c r="D1971" t="s">
        <v>200</v>
      </c>
      <c r="E1971">
        <v>536819</v>
      </c>
      <c r="F1971">
        <v>13.7849</v>
      </c>
      <c r="G1971">
        <v>44848</v>
      </c>
      <c r="H1971">
        <v>44835</v>
      </c>
      <c r="I1971">
        <v>7399996.2330999998</v>
      </c>
      <c r="J1971" t="s">
        <v>204</v>
      </c>
      <c r="K1971">
        <v>5179.9973631700004</v>
      </c>
    </row>
    <row r="1972" spans="1:11" x14ac:dyDescent="0.2">
      <c r="A1972" t="s">
        <v>248</v>
      </c>
      <c r="B1972" t="s">
        <v>198</v>
      </c>
      <c r="C1972" t="s">
        <v>227</v>
      </c>
      <c r="D1972" t="s">
        <v>190</v>
      </c>
      <c r="E1972">
        <v>57646</v>
      </c>
      <c r="F1972">
        <v>161.32859999999999</v>
      </c>
      <c r="G1972">
        <v>44848</v>
      </c>
      <c r="H1972">
        <v>44835</v>
      </c>
      <c r="I1972">
        <v>9299948.4756000005</v>
      </c>
      <c r="J1972" t="s">
        <v>204</v>
      </c>
      <c r="K1972">
        <v>6509.9639329199999</v>
      </c>
    </row>
    <row r="1973" spans="1:11" x14ac:dyDescent="0.2">
      <c r="A1973" t="s">
        <v>248</v>
      </c>
      <c r="B1973" t="s">
        <v>185</v>
      </c>
      <c r="C1973" t="s">
        <v>228</v>
      </c>
      <c r="D1973" t="s">
        <v>187</v>
      </c>
      <c r="E1973">
        <v>195609</v>
      </c>
      <c r="F1973">
        <v>29.651</v>
      </c>
      <c r="G1973">
        <v>44848</v>
      </c>
      <c r="H1973">
        <v>44835</v>
      </c>
      <c r="I1973">
        <v>5800002.4589999998</v>
      </c>
      <c r="J1973" t="s">
        <v>204</v>
      </c>
      <c r="K1973">
        <v>4060.0017213000001</v>
      </c>
    </row>
    <row r="1974" spans="1:11" x14ac:dyDescent="0.2">
      <c r="A1974" t="s">
        <v>248</v>
      </c>
      <c r="B1974" t="s">
        <v>185</v>
      </c>
      <c r="C1974" t="s">
        <v>238</v>
      </c>
      <c r="D1974" t="s">
        <v>192</v>
      </c>
      <c r="E1974">
        <v>11764</v>
      </c>
      <c r="F1974">
        <v>221.01259999999999</v>
      </c>
      <c r="G1974">
        <v>44848</v>
      </c>
      <c r="H1974">
        <v>44835</v>
      </c>
      <c r="I1974">
        <v>2599992.2264</v>
      </c>
      <c r="J1974" t="s">
        <v>204</v>
      </c>
      <c r="K1974">
        <v>1819.9945584800003</v>
      </c>
    </row>
    <row r="1975" spans="1:11" x14ac:dyDescent="0.2">
      <c r="A1975" t="s">
        <v>248</v>
      </c>
      <c r="B1975" t="s">
        <v>185</v>
      </c>
      <c r="C1975" t="s">
        <v>112</v>
      </c>
      <c r="D1975" t="s">
        <v>192</v>
      </c>
      <c r="E1975">
        <v>172157</v>
      </c>
      <c r="F1975">
        <v>40.079700000000003</v>
      </c>
      <c r="G1975">
        <v>44849</v>
      </c>
      <c r="H1975">
        <v>44835</v>
      </c>
      <c r="I1975">
        <v>6900000.9129000008</v>
      </c>
      <c r="J1975" t="s">
        <v>188</v>
      </c>
      <c r="K1975">
        <v>4830.0006390300005</v>
      </c>
    </row>
    <row r="1976" spans="1:11" x14ac:dyDescent="0.2">
      <c r="A1976" t="s">
        <v>248</v>
      </c>
      <c r="B1976" t="s">
        <v>198</v>
      </c>
      <c r="C1976" t="s">
        <v>225</v>
      </c>
      <c r="D1976" t="s">
        <v>190</v>
      </c>
      <c r="E1976">
        <v>94672</v>
      </c>
      <c r="F1976">
        <v>90.839699999999993</v>
      </c>
      <c r="G1976">
        <v>44849</v>
      </c>
      <c r="H1976">
        <v>44835</v>
      </c>
      <c r="I1976">
        <v>8599976.0783999991</v>
      </c>
      <c r="J1976" t="s">
        <v>188</v>
      </c>
      <c r="K1976">
        <v>6019.9832548799995</v>
      </c>
    </row>
    <row r="1977" spans="1:11" x14ac:dyDescent="0.2">
      <c r="A1977" t="s">
        <v>248</v>
      </c>
      <c r="B1977" t="s">
        <v>185</v>
      </c>
      <c r="C1977" t="s">
        <v>202</v>
      </c>
      <c r="D1977" t="s">
        <v>190</v>
      </c>
      <c r="E1977">
        <v>173332</v>
      </c>
      <c r="F1977">
        <v>4.0385</v>
      </c>
      <c r="G1977">
        <v>44850</v>
      </c>
      <c r="H1977">
        <v>44835</v>
      </c>
      <c r="I1977">
        <v>700001.28200000001</v>
      </c>
      <c r="J1977" t="s">
        <v>193</v>
      </c>
      <c r="K1977">
        <v>560.00102560000005</v>
      </c>
    </row>
    <row r="1978" spans="1:11" x14ac:dyDescent="0.2">
      <c r="A1978" t="s">
        <v>248</v>
      </c>
      <c r="B1978" t="s">
        <v>185</v>
      </c>
      <c r="C1978" t="s">
        <v>210</v>
      </c>
      <c r="D1978" t="s">
        <v>190</v>
      </c>
      <c r="E1978">
        <v>164333</v>
      </c>
      <c r="F1978">
        <v>27.383400000000002</v>
      </c>
      <c r="G1978">
        <v>44851</v>
      </c>
      <c r="H1978">
        <v>44835</v>
      </c>
      <c r="I1978">
        <v>4499996.2722000005</v>
      </c>
      <c r="J1978" t="s">
        <v>204</v>
      </c>
      <c r="K1978">
        <v>3149.9973905400007</v>
      </c>
    </row>
    <row r="1979" spans="1:11" x14ac:dyDescent="0.2">
      <c r="A1979" t="s">
        <v>248</v>
      </c>
      <c r="B1979" t="s">
        <v>185</v>
      </c>
      <c r="C1979" t="s">
        <v>242</v>
      </c>
      <c r="D1979" t="s">
        <v>190</v>
      </c>
      <c r="E1979">
        <v>17904</v>
      </c>
      <c r="F1979">
        <v>251.34030000000001</v>
      </c>
      <c r="G1979">
        <v>44854</v>
      </c>
      <c r="H1979">
        <v>44835</v>
      </c>
      <c r="I1979">
        <v>4499996.7312000003</v>
      </c>
      <c r="J1979" t="s">
        <v>207</v>
      </c>
      <c r="K1979">
        <v>3149.9977118400002</v>
      </c>
    </row>
    <row r="1980" spans="1:11" x14ac:dyDescent="0.2">
      <c r="A1980" t="s">
        <v>248</v>
      </c>
      <c r="B1980" t="s">
        <v>198</v>
      </c>
      <c r="C1980" t="s">
        <v>235</v>
      </c>
      <c r="D1980" t="s">
        <v>190</v>
      </c>
      <c r="E1980">
        <v>193475</v>
      </c>
      <c r="F1980">
        <v>13.955299999999999</v>
      </c>
      <c r="G1980">
        <v>44854</v>
      </c>
      <c r="H1980">
        <v>44835</v>
      </c>
      <c r="I1980">
        <v>2700001.6675</v>
      </c>
      <c r="J1980" t="s">
        <v>204</v>
      </c>
      <c r="K1980">
        <v>1890.00116725</v>
      </c>
    </row>
    <row r="1981" spans="1:11" x14ac:dyDescent="0.2">
      <c r="A1981" t="s">
        <v>248</v>
      </c>
      <c r="B1981" t="s">
        <v>185</v>
      </c>
      <c r="C1981" t="s">
        <v>236</v>
      </c>
      <c r="D1981" t="s">
        <v>190</v>
      </c>
      <c r="E1981">
        <v>386537</v>
      </c>
      <c r="F1981">
        <v>6.7263999999999999</v>
      </c>
      <c r="G1981">
        <v>44854</v>
      </c>
      <c r="H1981">
        <v>44835</v>
      </c>
      <c r="I1981">
        <v>2600002.4767999998</v>
      </c>
      <c r="J1981" t="s">
        <v>215</v>
      </c>
      <c r="K1981">
        <v>2340.0022291199998</v>
      </c>
    </row>
    <row r="1982" spans="1:11" x14ac:dyDescent="0.2">
      <c r="A1982" t="s">
        <v>248</v>
      </c>
      <c r="B1982" t="s">
        <v>198</v>
      </c>
      <c r="C1982" t="s">
        <v>186</v>
      </c>
      <c r="D1982" t="s">
        <v>190</v>
      </c>
      <c r="E1982">
        <v>458026</v>
      </c>
      <c r="F1982">
        <v>21.6145</v>
      </c>
      <c r="G1982">
        <v>44856</v>
      </c>
      <c r="H1982">
        <v>44835</v>
      </c>
      <c r="I1982">
        <v>9900002.977</v>
      </c>
      <c r="J1982" t="s">
        <v>188</v>
      </c>
      <c r="K1982">
        <v>6930.0020839000008</v>
      </c>
    </row>
    <row r="1983" spans="1:11" x14ac:dyDescent="0.2">
      <c r="A1983" t="s">
        <v>248</v>
      </c>
      <c r="B1983" t="s">
        <v>198</v>
      </c>
      <c r="C1983" t="s">
        <v>236</v>
      </c>
      <c r="D1983" t="s">
        <v>192</v>
      </c>
      <c r="E1983">
        <v>401839</v>
      </c>
      <c r="F1983">
        <v>6.2214</v>
      </c>
      <c r="G1983">
        <v>44861</v>
      </c>
      <c r="H1983">
        <v>44835</v>
      </c>
      <c r="I1983">
        <v>2500001.1546</v>
      </c>
      <c r="J1983" t="s">
        <v>215</v>
      </c>
      <c r="K1983">
        <v>2250.0010391400001</v>
      </c>
    </row>
    <row r="1984" spans="1:11" x14ac:dyDescent="0.2">
      <c r="A1984" t="s">
        <v>248</v>
      </c>
      <c r="B1984" t="s">
        <v>198</v>
      </c>
      <c r="C1984" t="s">
        <v>208</v>
      </c>
      <c r="D1984" t="s">
        <v>192</v>
      </c>
      <c r="E1984">
        <v>161727</v>
      </c>
      <c r="F1984">
        <v>58.122700000000002</v>
      </c>
      <c r="G1984">
        <v>44861</v>
      </c>
      <c r="H1984">
        <v>44835</v>
      </c>
      <c r="I1984">
        <v>9400009.902900001</v>
      </c>
      <c r="J1984" t="s">
        <v>188</v>
      </c>
      <c r="K1984">
        <v>6580.0069320300008</v>
      </c>
    </row>
    <row r="1985" spans="1:11" x14ac:dyDescent="0.2">
      <c r="A1985" t="s">
        <v>248</v>
      </c>
      <c r="B1985" t="s">
        <v>198</v>
      </c>
      <c r="C1985" t="s">
        <v>227</v>
      </c>
      <c r="D1985" t="s">
        <v>190</v>
      </c>
      <c r="E1985">
        <v>12407</v>
      </c>
      <c r="F1985">
        <v>137.01859999999999</v>
      </c>
      <c r="G1985">
        <v>44861</v>
      </c>
      <c r="H1985">
        <v>44835</v>
      </c>
      <c r="I1985">
        <v>1699989.7701999999</v>
      </c>
      <c r="J1985" t="s">
        <v>204</v>
      </c>
      <c r="K1985">
        <v>1189.9928391400001</v>
      </c>
    </row>
    <row r="1986" spans="1:11" x14ac:dyDescent="0.2">
      <c r="A1986" t="s">
        <v>248</v>
      </c>
      <c r="B1986" t="s">
        <v>185</v>
      </c>
      <c r="C1986" t="s">
        <v>246</v>
      </c>
      <c r="D1986" t="s">
        <v>187</v>
      </c>
      <c r="E1986">
        <v>68251</v>
      </c>
      <c r="F1986">
        <v>134.79660000000001</v>
      </c>
      <c r="G1986">
        <v>44861</v>
      </c>
      <c r="H1986">
        <v>44835</v>
      </c>
      <c r="I1986">
        <v>9200002.7466000002</v>
      </c>
      <c r="J1986" t="s">
        <v>204</v>
      </c>
      <c r="K1986">
        <v>6440.0019226200002</v>
      </c>
    </row>
    <row r="1987" spans="1:11" x14ac:dyDescent="0.2">
      <c r="A1987" t="s">
        <v>248</v>
      </c>
      <c r="B1987" t="s">
        <v>198</v>
      </c>
      <c r="C1987" t="s">
        <v>223</v>
      </c>
      <c r="D1987" t="s">
        <v>192</v>
      </c>
      <c r="E1987">
        <v>27996</v>
      </c>
      <c r="F1987">
        <v>78.5839</v>
      </c>
      <c r="G1987">
        <v>44862</v>
      </c>
      <c r="H1987">
        <v>44835</v>
      </c>
      <c r="I1987">
        <v>2200034.8643999998</v>
      </c>
      <c r="J1987" t="s">
        <v>204</v>
      </c>
      <c r="K1987">
        <v>1540.02440508</v>
      </c>
    </row>
    <row r="1988" spans="1:11" x14ac:dyDescent="0.2">
      <c r="A1988" t="s">
        <v>248</v>
      </c>
      <c r="B1988" t="s">
        <v>185</v>
      </c>
      <c r="C1988" t="s">
        <v>213</v>
      </c>
      <c r="D1988" t="s">
        <v>190</v>
      </c>
      <c r="E1988">
        <v>79244</v>
      </c>
      <c r="F1988">
        <v>75.715800000000002</v>
      </c>
      <c r="G1988">
        <v>44863</v>
      </c>
      <c r="H1988">
        <v>44835</v>
      </c>
      <c r="I1988">
        <v>6000022.8552000001</v>
      </c>
      <c r="J1988" t="s">
        <v>188</v>
      </c>
      <c r="K1988">
        <v>4200.0159986400004</v>
      </c>
    </row>
    <row r="1989" spans="1:11" x14ac:dyDescent="0.2">
      <c r="A1989" t="s">
        <v>248</v>
      </c>
      <c r="B1989" t="s">
        <v>198</v>
      </c>
      <c r="C1989" t="s">
        <v>194</v>
      </c>
      <c r="D1989" t="s">
        <v>200</v>
      </c>
      <c r="E1989">
        <v>85636</v>
      </c>
      <c r="F1989">
        <v>50.212600000000002</v>
      </c>
      <c r="G1989">
        <v>44868</v>
      </c>
      <c r="H1989">
        <v>44866</v>
      </c>
      <c r="I1989">
        <v>4300006.2136000004</v>
      </c>
      <c r="J1989" t="s">
        <v>188</v>
      </c>
      <c r="K1989">
        <v>3010.0043495200002</v>
      </c>
    </row>
    <row r="1990" spans="1:11" x14ac:dyDescent="0.2">
      <c r="A1990" t="s">
        <v>248</v>
      </c>
      <c r="B1990" t="s">
        <v>198</v>
      </c>
      <c r="C1990" t="s">
        <v>245</v>
      </c>
      <c r="D1990" t="s">
        <v>190</v>
      </c>
      <c r="E1990">
        <v>165372</v>
      </c>
      <c r="F1990">
        <v>54.422600000000003</v>
      </c>
      <c r="G1990">
        <v>44868</v>
      </c>
      <c r="H1990">
        <v>44866</v>
      </c>
      <c r="I1990">
        <v>8999974.2072000001</v>
      </c>
      <c r="J1990" t="s">
        <v>188</v>
      </c>
      <c r="K1990">
        <v>6299.9819450400009</v>
      </c>
    </row>
    <row r="1991" spans="1:11" x14ac:dyDescent="0.2">
      <c r="A1991" t="s">
        <v>248</v>
      </c>
      <c r="B1991" t="s">
        <v>198</v>
      </c>
      <c r="C1991" t="s">
        <v>231</v>
      </c>
      <c r="D1991" t="s">
        <v>187</v>
      </c>
      <c r="E1991">
        <v>26070</v>
      </c>
      <c r="F1991">
        <v>23.014800000000001</v>
      </c>
      <c r="G1991">
        <v>44868</v>
      </c>
      <c r="H1991">
        <v>44866</v>
      </c>
      <c r="I1991">
        <v>599995.83600000001</v>
      </c>
      <c r="J1991" t="s">
        <v>188</v>
      </c>
      <c r="K1991">
        <v>419.99708520000001</v>
      </c>
    </row>
    <row r="1992" spans="1:11" x14ac:dyDescent="0.2">
      <c r="A1992" t="s">
        <v>248</v>
      </c>
      <c r="B1992" t="s">
        <v>198</v>
      </c>
      <c r="C1992" t="s">
        <v>226</v>
      </c>
      <c r="D1992" t="s">
        <v>192</v>
      </c>
      <c r="E1992">
        <v>62605</v>
      </c>
      <c r="F1992">
        <v>54.308999999999997</v>
      </c>
      <c r="G1992">
        <v>44868</v>
      </c>
      <c r="H1992">
        <v>44866</v>
      </c>
      <c r="I1992">
        <v>3400014.9449999998</v>
      </c>
      <c r="J1992" t="s">
        <v>188</v>
      </c>
      <c r="K1992">
        <v>2380.0104615</v>
      </c>
    </row>
    <row r="1993" spans="1:11" x14ac:dyDescent="0.2">
      <c r="A1993" t="s">
        <v>248</v>
      </c>
      <c r="B1993" t="s">
        <v>198</v>
      </c>
      <c r="C1993" t="s">
        <v>216</v>
      </c>
      <c r="D1993" t="s">
        <v>192</v>
      </c>
      <c r="E1993">
        <v>152277</v>
      </c>
      <c r="F1993">
        <v>18.387499999999999</v>
      </c>
      <c r="G1993">
        <v>44868</v>
      </c>
      <c r="H1993">
        <v>44866</v>
      </c>
      <c r="I1993">
        <v>2799993.3374999999</v>
      </c>
      <c r="J1993" t="s">
        <v>215</v>
      </c>
      <c r="K1993">
        <v>2519.99400375</v>
      </c>
    </row>
    <row r="1994" spans="1:11" x14ac:dyDescent="0.2">
      <c r="A1994" t="s">
        <v>248</v>
      </c>
      <c r="B1994" t="s">
        <v>198</v>
      </c>
      <c r="C1994" t="s">
        <v>217</v>
      </c>
      <c r="D1994" t="s">
        <v>190</v>
      </c>
      <c r="E1994">
        <v>689980</v>
      </c>
      <c r="F1994">
        <v>9.5655000000000001</v>
      </c>
      <c r="G1994">
        <v>44868</v>
      </c>
      <c r="H1994">
        <v>44866</v>
      </c>
      <c r="I1994">
        <v>6600003.6900000004</v>
      </c>
      <c r="J1994" t="s">
        <v>215</v>
      </c>
      <c r="K1994">
        <v>5940.0033210000001</v>
      </c>
    </row>
    <row r="1995" spans="1:11" x14ac:dyDescent="0.2">
      <c r="A1995" t="s">
        <v>248</v>
      </c>
      <c r="B1995" t="s">
        <v>198</v>
      </c>
      <c r="C1995" t="s">
        <v>234</v>
      </c>
      <c r="D1995" t="s">
        <v>190</v>
      </c>
      <c r="E1995">
        <v>95788</v>
      </c>
      <c r="F1995">
        <v>98.132999999999996</v>
      </c>
      <c r="G1995">
        <v>44869</v>
      </c>
      <c r="H1995">
        <v>44866</v>
      </c>
      <c r="I1995">
        <v>9399963.8039999995</v>
      </c>
      <c r="J1995" t="s">
        <v>204</v>
      </c>
      <c r="K1995">
        <v>6579.9746628000003</v>
      </c>
    </row>
    <row r="1996" spans="1:11" x14ac:dyDescent="0.2">
      <c r="A1996" t="s">
        <v>248</v>
      </c>
      <c r="B1996" t="s">
        <v>185</v>
      </c>
      <c r="C1996" t="s">
        <v>194</v>
      </c>
      <c r="D1996" t="s">
        <v>190</v>
      </c>
      <c r="E1996">
        <v>54546</v>
      </c>
      <c r="F1996">
        <v>45.832900000000002</v>
      </c>
      <c r="G1996">
        <v>44871</v>
      </c>
      <c r="H1996">
        <v>44866</v>
      </c>
      <c r="I1996">
        <v>2500001.3634000001</v>
      </c>
      <c r="J1996" t="s">
        <v>188</v>
      </c>
      <c r="K1996">
        <v>1750.0009543800002</v>
      </c>
    </row>
    <row r="1997" spans="1:11" x14ac:dyDescent="0.2">
      <c r="A1997" t="s">
        <v>248</v>
      </c>
      <c r="B1997" t="s">
        <v>185</v>
      </c>
      <c r="C1997" t="s">
        <v>238</v>
      </c>
      <c r="D1997" t="s">
        <v>187</v>
      </c>
      <c r="E1997">
        <v>9400</v>
      </c>
      <c r="F1997">
        <v>223.40289999999999</v>
      </c>
      <c r="G1997">
        <v>44872</v>
      </c>
      <c r="H1997">
        <v>44866</v>
      </c>
      <c r="I1997">
        <v>2099987.2599999998</v>
      </c>
      <c r="J1997" t="s">
        <v>204</v>
      </c>
      <c r="K1997">
        <v>1469.991082</v>
      </c>
    </row>
    <row r="1998" spans="1:11" x14ac:dyDescent="0.2">
      <c r="A1998" t="s">
        <v>248</v>
      </c>
      <c r="B1998" t="s">
        <v>198</v>
      </c>
      <c r="C1998" t="s">
        <v>222</v>
      </c>
      <c r="D1998" t="s">
        <v>190</v>
      </c>
      <c r="E1998">
        <v>458834</v>
      </c>
      <c r="F1998">
        <v>15.474</v>
      </c>
      <c r="G1998">
        <v>44875</v>
      </c>
      <c r="H1998">
        <v>44866</v>
      </c>
      <c r="I1998">
        <v>7099997.3159999996</v>
      </c>
      <c r="J1998" t="s">
        <v>193</v>
      </c>
      <c r="K1998">
        <v>5679.9978528000001</v>
      </c>
    </row>
    <row r="1999" spans="1:11" x14ac:dyDescent="0.2">
      <c r="A1999" t="s">
        <v>248</v>
      </c>
      <c r="B1999" t="s">
        <v>185</v>
      </c>
      <c r="C1999" t="s">
        <v>244</v>
      </c>
      <c r="D1999" t="s">
        <v>192</v>
      </c>
      <c r="E1999">
        <v>119219</v>
      </c>
      <c r="F1999">
        <v>27.680199999999999</v>
      </c>
      <c r="G1999">
        <v>44875</v>
      </c>
      <c r="H1999">
        <v>44866</v>
      </c>
      <c r="I1999">
        <v>3300005.7637999998</v>
      </c>
      <c r="J1999" t="s">
        <v>207</v>
      </c>
      <c r="K1999">
        <v>2310.0040346599999</v>
      </c>
    </row>
    <row r="2000" spans="1:11" x14ac:dyDescent="0.2">
      <c r="A2000" t="s">
        <v>248</v>
      </c>
      <c r="B2000" t="s">
        <v>198</v>
      </c>
      <c r="C2000" t="s">
        <v>191</v>
      </c>
      <c r="D2000" t="s">
        <v>192</v>
      </c>
      <c r="E2000">
        <v>1752740</v>
      </c>
      <c r="F2000">
        <v>5.6482999999999999</v>
      </c>
      <c r="G2000">
        <v>44875</v>
      </c>
      <c r="H2000">
        <v>44866</v>
      </c>
      <c r="I2000">
        <v>9900001.3420000002</v>
      </c>
      <c r="J2000" t="s">
        <v>193</v>
      </c>
      <c r="K2000">
        <v>7920.0010736000004</v>
      </c>
    </row>
    <row r="2001" spans="1:11" x14ac:dyDescent="0.2">
      <c r="A2001" t="s">
        <v>248</v>
      </c>
      <c r="B2001" t="s">
        <v>185</v>
      </c>
      <c r="C2001" t="s">
        <v>199</v>
      </c>
      <c r="D2001" t="s">
        <v>192</v>
      </c>
      <c r="E2001">
        <v>2605123</v>
      </c>
      <c r="F2001">
        <v>2.9941</v>
      </c>
      <c r="G2001">
        <v>44875</v>
      </c>
      <c r="H2001">
        <v>44866</v>
      </c>
      <c r="I2001">
        <v>7799998.7742999997</v>
      </c>
      <c r="J2001" t="s">
        <v>193</v>
      </c>
      <c r="K2001">
        <v>6239.9990194399998</v>
      </c>
    </row>
    <row r="2002" spans="1:11" x14ac:dyDescent="0.2">
      <c r="A2002" t="s">
        <v>248</v>
      </c>
      <c r="B2002" t="s">
        <v>185</v>
      </c>
      <c r="C2002" t="s">
        <v>208</v>
      </c>
      <c r="D2002" t="s">
        <v>212</v>
      </c>
      <c r="E2002">
        <v>54035</v>
      </c>
      <c r="F2002">
        <v>64.773300000000006</v>
      </c>
      <c r="G2002">
        <v>44875</v>
      </c>
      <c r="H2002">
        <v>44866</v>
      </c>
      <c r="I2002">
        <v>3500025.2655000002</v>
      </c>
      <c r="J2002" t="s">
        <v>188</v>
      </c>
      <c r="K2002">
        <v>2450.0176858499999</v>
      </c>
    </row>
    <row r="2003" spans="1:11" x14ac:dyDescent="0.2">
      <c r="A2003" t="s">
        <v>248</v>
      </c>
      <c r="B2003" t="s">
        <v>185</v>
      </c>
      <c r="C2003" t="s">
        <v>236</v>
      </c>
      <c r="D2003" t="s">
        <v>187</v>
      </c>
      <c r="E2003">
        <v>931517</v>
      </c>
      <c r="F2003">
        <v>6.0117000000000003</v>
      </c>
      <c r="G2003">
        <v>44875</v>
      </c>
      <c r="H2003">
        <v>44866</v>
      </c>
      <c r="I2003">
        <v>5600000.7489</v>
      </c>
      <c r="J2003" t="s">
        <v>215</v>
      </c>
      <c r="K2003">
        <v>5040.0006740099998</v>
      </c>
    </row>
    <row r="2004" spans="1:11" x14ac:dyDescent="0.2">
      <c r="A2004" t="s">
        <v>248</v>
      </c>
      <c r="B2004" t="s">
        <v>198</v>
      </c>
      <c r="C2004" t="s">
        <v>228</v>
      </c>
      <c r="D2004" t="s">
        <v>190</v>
      </c>
      <c r="E2004">
        <v>153880</v>
      </c>
      <c r="F2004">
        <v>27.943899999999999</v>
      </c>
      <c r="G2004">
        <v>44875</v>
      </c>
      <c r="H2004">
        <v>44866</v>
      </c>
      <c r="I2004">
        <v>4300007.3319999995</v>
      </c>
      <c r="J2004" t="s">
        <v>204</v>
      </c>
      <c r="K2004">
        <v>3010.0051324000001</v>
      </c>
    </row>
    <row r="2005" spans="1:11" x14ac:dyDescent="0.2">
      <c r="A2005" t="s">
        <v>248</v>
      </c>
      <c r="B2005" t="s">
        <v>185</v>
      </c>
      <c r="C2005" t="s">
        <v>216</v>
      </c>
      <c r="D2005" t="s">
        <v>200</v>
      </c>
      <c r="E2005">
        <v>567062</v>
      </c>
      <c r="F2005">
        <v>17.105699999999999</v>
      </c>
      <c r="G2005">
        <v>44875</v>
      </c>
      <c r="H2005">
        <v>44866</v>
      </c>
      <c r="I2005">
        <v>9699992.4533999991</v>
      </c>
      <c r="J2005" t="s">
        <v>215</v>
      </c>
      <c r="K2005">
        <v>8729.9932080599992</v>
      </c>
    </row>
    <row r="2006" spans="1:11" x14ac:dyDescent="0.2">
      <c r="A2006" t="s">
        <v>248</v>
      </c>
      <c r="B2006" t="s">
        <v>185</v>
      </c>
      <c r="C2006" t="s">
        <v>242</v>
      </c>
      <c r="D2006" t="s">
        <v>192</v>
      </c>
      <c r="E2006">
        <v>24895</v>
      </c>
      <c r="F2006">
        <v>249.04769999999999</v>
      </c>
      <c r="G2006">
        <v>44875</v>
      </c>
      <c r="H2006">
        <v>44866</v>
      </c>
      <c r="I2006">
        <v>6200042.4914999995</v>
      </c>
      <c r="J2006" t="s">
        <v>207</v>
      </c>
      <c r="K2006">
        <v>4340.0297440499999</v>
      </c>
    </row>
    <row r="2007" spans="1:11" x14ac:dyDescent="0.2">
      <c r="A2007" t="s">
        <v>248</v>
      </c>
      <c r="B2007" t="s">
        <v>198</v>
      </c>
      <c r="C2007" t="s">
        <v>235</v>
      </c>
      <c r="D2007" t="s">
        <v>187</v>
      </c>
      <c r="E2007">
        <v>225365</v>
      </c>
      <c r="F2007">
        <v>14.642899999999999</v>
      </c>
      <c r="G2007">
        <v>44875</v>
      </c>
      <c r="H2007">
        <v>44866</v>
      </c>
      <c r="I2007">
        <v>3299997.1584999999</v>
      </c>
      <c r="J2007" t="s">
        <v>204</v>
      </c>
      <c r="K2007">
        <v>2309.9980109499998</v>
      </c>
    </row>
    <row r="2008" spans="1:11" x14ac:dyDescent="0.2">
      <c r="A2008" t="s">
        <v>248</v>
      </c>
      <c r="B2008" t="s">
        <v>185</v>
      </c>
      <c r="C2008" t="s">
        <v>209</v>
      </c>
      <c r="D2008" t="s">
        <v>187</v>
      </c>
      <c r="E2008">
        <v>204322</v>
      </c>
      <c r="F2008">
        <v>19.576899999999998</v>
      </c>
      <c r="G2008">
        <v>44879</v>
      </c>
      <c r="H2008">
        <v>44866</v>
      </c>
      <c r="I2008">
        <v>3999991.3617999996</v>
      </c>
      <c r="J2008" t="s">
        <v>188</v>
      </c>
      <c r="K2008">
        <v>2799.9939532599997</v>
      </c>
    </row>
    <row r="2009" spans="1:11" x14ac:dyDescent="0.2">
      <c r="A2009" t="s">
        <v>248</v>
      </c>
      <c r="B2009" t="s">
        <v>185</v>
      </c>
      <c r="C2009" t="s">
        <v>189</v>
      </c>
      <c r="D2009" t="s">
        <v>192</v>
      </c>
      <c r="E2009">
        <v>243707</v>
      </c>
      <c r="F2009">
        <v>29.133400000000002</v>
      </c>
      <c r="G2009">
        <v>44882</v>
      </c>
      <c r="H2009">
        <v>44866</v>
      </c>
      <c r="I2009">
        <v>7100013.5138000008</v>
      </c>
      <c r="J2009" t="s">
        <v>188</v>
      </c>
      <c r="K2009">
        <v>4970.0094596600002</v>
      </c>
    </row>
    <row r="2010" spans="1:11" x14ac:dyDescent="0.2">
      <c r="A2010" t="s">
        <v>248</v>
      </c>
      <c r="B2010" t="s">
        <v>198</v>
      </c>
      <c r="C2010" t="s">
        <v>216</v>
      </c>
      <c r="D2010" t="s">
        <v>190</v>
      </c>
      <c r="E2010">
        <v>258068</v>
      </c>
      <c r="F2010">
        <v>16.274799999999999</v>
      </c>
      <c r="G2010">
        <v>44882</v>
      </c>
      <c r="H2010">
        <v>44866</v>
      </c>
      <c r="I2010">
        <v>4200005.0863999994</v>
      </c>
      <c r="J2010" t="s">
        <v>215</v>
      </c>
      <c r="K2010">
        <v>3780.0045777599998</v>
      </c>
    </row>
    <row r="2011" spans="1:11" x14ac:dyDescent="0.2">
      <c r="A2011" t="s">
        <v>248</v>
      </c>
      <c r="B2011" t="s">
        <v>185</v>
      </c>
      <c r="C2011" t="s">
        <v>211</v>
      </c>
      <c r="D2011" t="s">
        <v>190</v>
      </c>
      <c r="E2011">
        <v>565504</v>
      </c>
      <c r="F2011">
        <v>13.792999999999999</v>
      </c>
      <c r="G2011">
        <v>44882</v>
      </c>
      <c r="H2011">
        <v>44866</v>
      </c>
      <c r="I2011">
        <v>7799996.6719999993</v>
      </c>
      <c r="J2011" t="s">
        <v>207</v>
      </c>
      <c r="K2011">
        <v>5459.9976704000001</v>
      </c>
    </row>
    <row r="2012" spans="1:11" x14ac:dyDescent="0.2">
      <c r="A2012" t="s">
        <v>248</v>
      </c>
      <c r="B2012" t="s">
        <v>185</v>
      </c>
      <c r="C2012" t="s">
        <v>219</v>
      </c>
      <c r="D2012" t="s">
        <v>200</v>
      </c>
      <c r="E2012">
        <v>94196</v>
      </c>
      <c r="F2012">
        <v>50.957500000000003</v>
      </c>
      <c r="G2012">
        <v>44883</v>
      </c>
      <c r="H2012">
        <v>44866</v>
      </c>
      <c r="I2012">
        <v>4799992.67</v>
      </c>
      <c r="J2012" t="s">
        <v>188</v>
      </c>
      <c r="K2012">
        <v>3359.9948690000001</v>
      </c>
    </row>
    <row r="2013" spans="1:11" x14ac:dyDescent="0.2">
      <c r="A2013" t="s">
        <v>248</v>
      </c>
      <c r="B2013" t="s">
        <v>185</v>
      </c>
      <c r="C2013" t="s">
        <v>217</v>
      </c>
      <c r="D2013" t="s">
        <v>190</v>
      </c>
      <c r="E2013">
        <v>411639</v>
      </c>
      <c r="F2013">
        <v>9.2314000000000007</v>
      </c>
      <c r="G2013">
        <v>44884</v>
      </c>
      <c r="H2013">
        <v>44866</v>
      </c>
      <c r="I2013">
        <v>3800004.2646000003</v>
      </c>
      <c r="J2013" t="s">
        <v>215</v>
      </c>
      <c r="K2013">
        <v>3420.0038381400004</v>
      </c>
    </row>
    <row r="2014" spans="1:11" x14ac:dyDescent="0.2">
      <c r="A2014" t="s">
        <v>248</v>
      </c>
      <c r="B2014" t="s">
        <v>185</v>
      </c>
      <c r="C2014" t="s">
        <v>228</v>
      </c>
      <c r="D2014" t="s">
        <v>212</v>
      </c>
      <c r="E2014">
        <v>163613</v>
      </c>
      <c r="F2014">
        <v>29.337599999999998</v>
      </c>
      <c r="G2014">
        <v>44886</v>
      </c>
      <c r="H2014">
        <v>44866</v>
      </c>
      <c r="I2014">
        <v>4800012.7488000002</v>
      </c>
      <c r="J2014" t="s">
        <v>204</v>
      </c>
      <c r="K2014">
        <v>3360.0089241599999</v>
      </c>
    </row>
    <row r="2015" spans="1:11" x14ac:dyDescent="0.2">
      <c r="A2015" t="s">
        <v>248</v>
      </c>
      <c r="B2015" t="s">
        <v>198</v>
      </c>
      <c r="C2015" t="s">
        <v>231</v>
      </c>
      <c r="D2015" t="s">
        <v>200</v>
      </c>
      <c r="E2015">
        <v>227971</v>
      </c>
      <c r="F2015">
        <v>22.371300000000002</v>
      </c>
      <c r="G2015">
        <v>44889</v>
      </c>
      <c r="H2015">
        <v>44866</v>
      </c>
      <c r="I2015">
        <v>5100007.6323000006</v>
      </c>
      <c r="J2015" t="s">
        <v>188</v>
      </c>
      <c r="K2015">
        <v>3570.0053426100003</v>
      </c>
    </row>
    <row r="2016" spans="1:11" x14ac:dyDescent="0.2">
      <c r="A2016" t="s">
        <v>248</v>
      </c>
      <c r="B2016" t="s">
        <v>198</v>
      </c>
      <c r="C2016" t="s">
        <v>221</v>
      </c>
      <c r="D2016" t="s">
        <v>212</v>
      </c>
      <c r="E2016">
        <v>113502</v>
      </c>
      <c r="F2016">
        <v>41.409100000000002</v>
      </c>
      <c r="G2016">
        <v>44889</v>
      </c>
      <c r="H2016">
        <v>44866</v>
      </c>
      <c r="I2016">
        <v>4700015.6682000002</v>
      </c>
      <c r="J2016" t="s">
        <v>207</v>
      </c>
      <c r="K2016">
        <v>3290.0109677400001</v>
      </c>
    </row>
    <row r="2017" spans="1:11" x14ac:dyDescent="0.2">
      <c r="A2017" t="s">
        <v>248</v>
      </c>
      <c r="B2017" t="s">
        <v>185</v>
      </c>
      <c r="C2017" t="s">
        <v>233</v>
      </c>
      <c r="D2017" t="s">
        <v>187</v>
      </c>
      <c r="E2017">
        <v>66189</v>
      </c>
      <c r="F2017">
        <v>84.606800000000007</v>
      </c>
      <c r="G2017">
        <v>44889</v>
      </c>
      <c r="H2017">
        <v>44866</v>
      </c>
      <c r="I2017">
        <v>5600039.4852</v>
      </c>
      <c r="J2017" t="s">
        <v>204</v>
      </c>
      <c r="K2017">
        <v>3920.02763964</v>
      </c>
    </row>
    <row r="2018" spans="1:11" x14ac:dyDescent="0.2">
      <c r="A2018" t="s">
        <v>248</v>
      </c>
      <c r="B2018" t="s">
        <v>198</v>
      </c>
      <c r="C2018" t="s">
        <v>191</v>
      </c>
      <c r="D2018" t="s">
        <v>187</v>
      </c>
      <c r="E2018">
        <v>191202</v>
      </c>
      <c r="F2018">
        <v>6.2760999999999996</v>
      </c>
      <c r="G2018">
        <v>44890</v>
      </c>
      <c r="H2018">
        <v>44866</v>
      </c>
      <c r="I2018">
        <v>1200002.8721999999</v>
      </c>
      <c r="J2018" t="s">
        <v>193</v>
      </c>
      <c r="K2018">
        <v>960.00229775999992</v>
      </c>
    </row>
    <row r="2019" spans="1:11" x14ac:dyDescent="0.2">
      <c r="A2019" t="s">
        <v>248</v>
      </c>
      <c r="B2019" t="s">
        <v>198</v>
      </c>
      <c r="C2019" t="s">
        <v>233</v>
      </c>
      <c r="D2019" t="s">
        <v>192</v>
      </c>
      <c r="E2019">
        <v>10867</v>
      </c>
      <c r="F2019">
        <v>92.020700000000005</v>
      </c>
      <c r="G2019">
        <v>44890</v>
      </c>
      <c r="H2019">
        <v>44866</v>
      </c>
      <c r="I2019">
        <v>999988.9469000001</v>
      </c>
      <c r="J2019" t="s">
        <v>204</v>
      </c>
      <c r="K2019">
        <v>699.99226283000007</v>
      </c>
    </row>
    <row r="2020" spans="1:11" x14ac:dyDescent="0.2">
      <c r="A2020" t="s">
        <v>248</v>
      </c>
      <c r="B2020" t="s">
        <v>198</v>
      </c>
      <c r="C2020" t="s">
        <v>114</v>
      </c>
      <c r="D2020" t="s">
        <v>200</v>
      </c>
      <c r="E2020">
        <v>73791</v>
      </c>
      <c r="F2020">
        <v>13.5518</v>
      </c>
      <c r="G2020">
        <v>44891</v>
      </c>
      <c r="H2020">
        <v>44866</v>
      </c>
      <c r="I2020">
        <v>1000000.8738000001</v>
      </c>
      <c r="J2020" t="s">
        <v>215</v>
      </c>
      <c r="K2020">
        <v>900.00078642000005</v>
      </c>
    </row>
    <row r="2021" spans="1:11" x14ac:dyDescent="0.2">
      <c r="A2021" t="s">
        <v>248</v>
      </c>
      <c r="B2021" t="s">
        <v>185</v>
      </c>
      <c r="C2021" t="s">
        <v>239</v>
      </c>
      <c r="D2021" t="s">
        <v>187</v>
      </c>
      <c r="E2021">
        <v>508460</v>
      </c>
      <c r="F2021">
        <v>14.947100000000001</v>
      </c>
      <c r="G2021">
        <v>44891</v>
      </c>
      <c r="H2021">
        <v>44866</v>
      </c>
      <c r="I2021">
        <v>7600002.466</v>
      </c>
      <c r="J2021" t="s">
        <v>188</v>
      </c>
      <c r="K2021">
        <v>5320.0017262000001</v>
      </c>
    </row>
    <row r="2022" spans="1:11" x14ac:dyDescent="0.2">
      <c r="A2022" t="s">
        <v>248</v>
      </c>
      <c r="B2022" t="s">
        <v>185</v>
      </c>
      <c r="C2022" t="s">
        <v>224</v>
      </c>
      <c r="D2022" t="s">
        <v>200</v>
      </c>
      <c r="E2022">
        <v>32287</v>
      </c>
      <c r="F2022">
        <v>195.1275</v>
      </c>
      <c r="G2022">
        <v>44892</v>
      </c>
      <c r="H2022">
        <v>44866</v>
      </c>
      <c r="I2022">
        <v>6300081.5925000003</v>
      </c>
      <c r="J2022" t="s">
        <v>204</v>
      </c>
      <c r="K2022">
        <v>4410.0571147500004</v>
      </c>
    </row>
    <row r="2023" spans="1:11" x14ac:dyDescent="0.2">
      <c r="A2023" t="s">
        <v>248</v>
      </c>
      <c r="B2023" t="s">
        <v>198</v>
      </c>
      <c r="C2023" t="s">
        <v>238</v>
      </c>
      <c r="D2023" t="s">
        <v>200</v>
      </c>
      <c r="E2023">
        <v>6556</v>
      </c>
      <c r="F2023">
        <v>213.54849999999999</v>
      </c>
      <c r="G2023">
        <v>44893</v>
      </c>
      <c r="H2023">
        <v>44866</v>
      </c>
      <c r="I2023">
        <v>1400023.966</v>
      </c>
      <c r="J2023" t="s">
        <v>204</v>
      </c>
      <c r="K2023">
        <v>980.01677620000009</v>
      </c>
    </row>
    <row r="2024" spans="1:11" x14ac:dyDescent="0.2">
      <c r="A2024" t="s">
        <v>248</v>
      </c>
      <c r="B2024" t="s">
        <v>185</v>
      </c>
      <c r="C2024" t="s">
        <v>221</v>
      </c>
      <c r="D2024" t="s">
        <v>212</v>
      </c>
      <c r="E2024">
        <v>146673</v>
      </c>
      <c r="F2024">
        <v>40.907200000000003</v>
      </c>
      <c r="G2024">
        <v>44896</v>
      </c>
      <c r="H2024">
        <v>44896</v>
      </c>
      <c r="I2024">
        <v>5999981.7456</v>
      </c>
      <c r="J2024" t="s">
        <v>207</v>
      </c>
      <c r="K2024">
        <v>4199.9872219200006</v>
      </c>
    </row>
    <row r="2025" spans="1:11" x14ac:dyDescent="0.2">
      <c r="A2025" t="s">
        <v>248</v>
      </c>
      <c r="B2025" t="s">
        <v>185</v>
      </c>
      <c r="C2025" t="s">
        <v>210</v>
      </c>
      <c r="D2025" t="s">
        <v>190</v>
      </c>
      <c r="E2025">
        <v>177322</v>
      </c>
      <c r="F2025">
        <v>29.325099999999999</v>
      </c>
      <c r="G2025">
        <v>44896</v>
      </c>
      <c r="H2025">
        <v>44896</v>
      </c>
      <c r="I2025">
        <v>5199985.3821999999</v>
      </c>
      <c r="J2025" t="s">
        <v>204</v>
      </c>
      <c r="K2025">
        <v>3639.9897675399998</v>
      </c>
    </row>
    <row r="2026" spans="1:11" x14ac:dyDescent="0.2">
      <c r="A2026" t="s">
        <v>248</v>
      </c>
      <c r="B2026" t="s">
        <v>185</v>
      </c>
      <c r="C2026" t="s">
        <v>214</v>
      </c>
      <c r="D2026" t="s">
        <v>200</v>
      </c>
      <c r="E2026">
        <v>267640</v>
      </c>
      <c r="F2026">
        <v>29.517299999999999</v>
      </c>
      <c r="G2026">
        <v>44896</v>
      </c>
      <c r="H2026">
        <v>44896</v>
      </c>
      <c r="I2026">
        <v>7900010.1719999993</v>
      </c>
      <c r="J2026" t="s">
        <v>215</v>
      </c>
      <c r="K2026">
        <v>7110.0091548</v>
      </c>
    </row>
    <row r="2027" spans="1:11" x14ac:dyDescent="0.2">
      <c r="A2027" t="s">
        <v>248</v>
      </c>
      <c r="B2027" t="s">
        <v>185</v>
      </c>
      <c r="C2027" t="s">
        <v>224</v>
      </c>
      <c r="D2027" t="s">
        <v>190</v>
      </c>
      <c r="E2027">
        <v>23274</v>
      </c>
      <c r="F2027">
        <v>193.3467</v>
      </c>
      <c r="G2027">
        <v>44896</v>
      </c>
      <c r="H2027">
        <v>44896</v>
      </c>
      <c r="I2027">
        <v>4499951.0958000002</v>
      </c>
      <c r="J2027" t="s">
        <v>204</v>
      </c>
      <c r="K2027">
        <v>3149.9657670600004</v>
      </c>
    </row>
    <row r="2028" spans="1:11" x14ac:dyDescent="0.2">
      <c r="A2028" t="s">
        <v>248</v>
      </c>
      <c r="B2028" t="s">
        <v>198</v>
      </c>
      <c r="C2028" t="s">
        <v>209</v>
      </c>
      <c r="D2028" t="s">
        <v>190</v>
      </c>
      <c r="E2028">
        <v>150487</v>
      </c>
      <c r="F2028">
        <v>19.270800000000001</v>
      </c>
      <c r="G2028">
        <v>44896</v>
      </c>
      <c r="H2028">
        <v>44896</v>
      </c>
      <c r="I2028">
        <v>2900004.8796000001</v>
      </c>
      <c r="J2028" t="s">
        <v>188</v>
      </c>
      <c r="K2028">
        <v>2030.0034157200002</v>
      </c>
    </row>
    <row r="2029" spans="1:11" x14ac:dyDescent="0.2">
      <c r="A2029" t="s">
        <v>248</v>
      </c>
      <c r="B2029" t="s">
        <v>185</v>
      </c>
      <c r="C2029" t="s">
        <v>214</v>
      </c>
      <c r="D2029" t="s">
        <v>190</v>
      </c>
      <c r="E2029">
        <v>194209</v>
      </c>
      <c r="F2029">
        <v>28.834900000000001</v>
      </c>
      <c r="G2029">
        <v>44896</v>
      </c>
      <c r="H2029">
        <v>44896</v>
      </c>
      <c r="I2029">
        <v>5599997.0941000003</v>
      </c>
      <c r="J2029" t="s">
        <v>215</v>
      </c>
      <c r="K2029">
        <v>5039.9973846900002</v>
      </c>
    </row>
    <row r="2030" spans="1:11" x14ac:dyDescent="0.2">
      <c r="A2030" t="s">
        <v>248</v>
      </c>
      <c r="B2030" t="s">
        <v>185</v>
      </c>
      <c r="C2030" t="s">
        <v>245</v>
      </c>
      <c r="D2030" t="s">
        <v>190</v>
      </c>
      <c r="E2030">
        <v>79211</v>
      </c>
      <c r="F2030">
        <v>53.0227</v>
      </c>
      <c r="G2030">
        <v>44897</v>
      </c>
      <c r="H2030">
        <v>44896</v>
      </c>
      <c r="I2030">
        <v>4199981.0897000004</v>
      </c>
      <c r="J2030" t="s">
        <v>188</v>
      </c>
      <c r="K2030">
        <v>2939.9867627900007</v>
      </c>
    </row>
    <row r="2031" spans="1:11" x14ac:dyDescent="0.2">
      <c r="A2031" t="s">
        <v>248</v>
      </c>
      <c r="B2031" t="s">
        <v>185</v>
      </c>
      <c r="C2031" t="s">
        <v>209</v>
      </c>
      <c r="D2031" t="s">
        <v>187</v>
      </c>
      <c r="E2031">
        <v>444625</v>
      </c>
      <c r="F2031">
        <v>20.916499999999999</v>
      </c>
      <c r="G2031">
        <v>44897</v>
      </c>
      <c r="H2031">
        <v>44896</v>
      </c>
      <c r="I2031">
        <v>9299998.8125</v>
      </c>
      <c r="J2031" t="s">
        <v>188</v>
      </c>
      <c r="K2031">
        <v>6509.9991687500005</v>
      </c>
    </row>
    <row r="2032" spans="1:11" x14ac:dyDescent="0.2">
      <c r="A2032" t="s">
        <v>248</v>
      </c>
      <c r="B2032" t="s">
        <v>185</v>
      </c>
      <c r="C2032" t="s">
        <v>244</v>
      </c>
      <c r="D2032" t="s">
        <v>190</v>
      </c>
      <c r="E2032">
        <v>90774</v>
      </c>
      <c r="F2032">
        <v>27.541</v>
      </c>
      <c r="G2032">
        <v>44897</v>
      </c>
      <c r="H2032">
        <v>44896</v>
      </c>
      <c r="I2032">
        <v>2500006.7340000002</v>
      </c>
      <c r="J2032" t="s">
        <v>207</v>
      </c>
      <c r="K2032">
        <v>1750.0047138000002</v>
      </c>
    </row>
    <row r="2033" spans="1:11" x14ac:dyDescent="0.2">
      <c r="A2033" t="s">
        <v>248</v>
      </c>
      <c r="B2033" t="s">
        <v>198</v>
      </c>
      <c r="C2033" t="s">
        <v>244</v>
      </c>
      <c r="D2033" t="s">
        <v>190</v>
      </c>
      <c r="E2033">
        <v>239185</v>
      </c>
      <c r="F2033">
        <v>25.921399999999998</v>
      </c>
      <c r="G2033">
        <v>44898</v>
      </c>
      <c r="H2033">
        <v>44896</v>
      </c>
      <c r="I2033">
        <v>6200010.0589999994</v>
      </c>
      <c r="J2033" t="s">
        <v>207</v>
      </c>
      <c r="K2033">
        <v>4340.0070412999994</v>
      </c>
    </row>
    <row r="2034" spans="1:11" x14ac:dyDescent="0.2">
      <c r="A2034" t="s">
        <v>248</v>
      </c>
      <c r="B2034" t="s">
        <v>198</v>
      </c>
      <c r="C2034" t="s">
        <v>246</v>
      </c>
      <c r="D2034" t="s">
        <v>200</v>
      </c>
      <c r="E2034">
        <v>15083</v>
      </c>
      <c r="F2034">
        <v>139.23349999999999</v>
      </c>
      <c r="G2034">
        <v>44899</v>
      </c>
      <c r="H2034">
        <v>44896</v>
      </c>
      <c r="I2034">
        <v>2100058.8805</v>
      </c>
      <c r="J2034" t="s">
        <v>204</v>
      </c>
      <c r="K2034">
        <v>1470.04121635</v>
      </c>
    </row>
    <row r="2035" spans="1:11" x14ac:dyDescent="0.2">
      <c r="A2035" t="s">
        <v>248</v>
      </c>
      <c r="B2035" t="s">
        <v>185</v>
      </c>
      <c r="C2035" t="s">
        <v>232</v>
      </c>
      <c r="D2035" t="s">
        <v>190</v>
      </c>
      <c r="E2035">
        <v>73008</v>
      </c>
      <c r="F2035">
        <v>26.0244</v>
      </c>
      <c r="G2035">
        <v>44899</v>
      </c>
      <c r="H2035">
        <v>44896</v>
      </c>
      <c r="I2035">
        <v>1899989.3951999999</v>
      </c>
      <c r="J2035" t="s">
        <v>204</v>
      </c>
      <c r="K2035">
        <v>1329.9925766400002</v>
      </c>
    </row>
    <row r="2036" spans="1:11" x14ac:dyDescent="0.2">
      <c r="A2036" t="s">
        <v>248</v>
      </c>
      <c r="B2036" t="s">
        <v>198</v>
      </c>
      <c r="C2036" t="s">
        <v>224</v>
      </c>
      <c r="D2036" t="s">
        <v>200</v>
      </c>
      <c r="E2036">
        <v>11492</v>
      </c>
      <c r="F2036">
        <v>174.0361</v>
      </c>
      <c r="G2036">
        <v>44899</v>
      </c>
      <c r="H2036">
        <v>44896</v>
      </c>
      <c r="I2036">
        <v>2000022.8612000002</v>
      </c>
      <c r="J2036" t="s">
        <v>204</v>
      </c>
      <c r="K2036">
        <v>1400.0160028400001</v>
      </c>
    </row>
    <row r="2037" spans="1:11" x14ac:dyDescent="0.2">
      <c r="A2037" t="s">
        <v>248</v>
      </c>
      <c r="B2037" t="s">
        <v>185</v>
      </c>
      <c r="C2037" t="s">
        <v>222</v>
      </c>
      <c r="D2037" t="s">
        <v>192</v>
      </c>
      <c r="E2037">
        <v>537557</v>
      </c>
      <c r="F2037">
        <v>17.3005</v>
      </c>
      <c r="G2037">
        <v>44900</v>
      </c>
      <c r="H2037">
        <v>44896</v>
      </c>
      <c r="I2037">
        <v>9300004.8784999996</v>
      </c>
      <c r="J2037" t="s">
        <v>193</v>
      </c>
      <c r="K2037">
        <v>7440.0039028000001</v>
      </c>
    </row>
    <row r="2038" spans="1:11" x14ac:dyDescent="0.2">
      <c r="A2038" t="s">
        <v>248</v>
      </c>
      <c r="B2038" t="s">
        <v>198</v>
      </c>
      <c r="C2038" t="s">
        <v>114</v>
      </c>
      <c r="D2038" t="s">
        <v>190</v>
      </c>
      <c r="E2038">
        <v>475113</v>
      </c>
      <c r="F2038">
        <v>13.26</v>
      </c>
      <c r="G2038">
        <v>44900</v>
      </c>
      <c r="H2038">
        <v>44896</v>
      </c>
      <c r="I2038">
        <v>6299998.3799999999</v>
      </c>
      <c r="J2038" t="s">
        <v>215</v>
      </c>
      <c r="K2038">
        <v>5669.9985420000003</v>
      </c>
    </row>
    <row r="2039" spans="1:11" x14ac:dyDescent="0.2">
      <c r="A2039" t="s">
        <v>248</v>
      </c>
      <c r="B2039" t="s">
        <v>185</v>
      </c>
      <c r="C2039" t="s">
        <v>112</v>
      </c>
      <c r="D2039" t="s">
        <v>200</v>
      </c>
      <c r="E2039">
        <v>47278</v>
      </c>
      <c r="F2039">
        <v>44.4178</v>
      </c>
      <c r="G2039">
        <v>44900</v>
      </c>
      <c r="H2039">
        <v>44896</v>
      </c>
      <c r="I2039">
        <v>2099984.7483999999</v>
      </c>
      <c r="J2039" t="s">
        <v>188</v>
      </c>
      <c r="K2039">
        <v>1469.98932388</v>
      </c>
    </row>
    <row r="2040" spans="1:11" x14ac:dyDescent="0.2">
      <c r="A2040" t="s">
        <v>248</v>
      </c>
      <c r="B2040" t="s">
        <v>185</v>
      </c>
      <c r="C2040" t="s">
        <v>221</v>
      </c>
      <c r="D2040" t="s">
        <v>200</v>
      </c>
      <c r="E2040">
        <v>246869</v>
      </c>
      <c r="F2040">
        <v>36.861600000000003</v>
      </c>
      <c r="G2040">
        <v>44900</v>
      </c>
      <c r="H2040">
        <v>44896</v>
      </c>
      <c r="I2040">
        <v>9099986.3304000013</v>
      </c>
      <c r="J2040" t="s">
        <v>207</v>
      </c>
      <c r="K2040">
        <v>6369.9904312800008</v>
      </c>
    </row>
    <row r="2041" spans="1:11" x14ac:dyDescent="0.2">
      <c r="A2041" t="s">
        <v>248</v>
      </c>
      <c r="B2041" t="s">
        <v>185</v>
      </c>
      <c r="C2041" t="s">
        <v>235</v>
      </c>
      <c r="D2041" t="s">
        <v>190</v>
      </c>
      <c r="E2041">
        <v>253729</v>
      </c>
      <c r="F2041">
        <v>14.976599999999999</v>
      </c>
      <c r="G2041">
        <v>44903</v>
      </c>
      <c r="H2041">
        <v>44896</v>
      </c>
      <c r="I2041">
        <v>3799997.7413999997</v>
      </c>
      <c r="J2041" t="s">
        <v>204</v>
      </c>
      <c r="K2041">
        <v>2659.9984189799998</v>
      </c>
    </row>
    <row r="2042" spans="1:11" x14ac:dyDescent="0.2">
      <c r="A2042" t="s">
        <v>248</v>
      </c>
      <c r="B2042" t="s">
        <v>198</v>
      </c>
      <c r="C2042" t="s">
        <v>236</v>
      </c>
      <c r="D2042" t="s">
        <v>187</v>
      </c>
      <c r="E2042">
        <v>256184</v>
      </c>
      <c r="F2042">
        <v>7.0262000000000002</v>
      </c>
      <c r="G2042">
        <v>44904</v>
      </c>
      <c r="H2042">
        <v>44896</v>
      </c>
      <c r="I2042">
        <v>1800000.0208000001</v>
      </c>
      <c r="J2042" t="s">
        <v>215</v>
      </c>
      <c r="K2042">
        <v>1620.0000187200001</v>
      </c>
    </row>
    <row r="2043" spans="1:11" x14ac:dyDescent="0.2">
      <c r="A2043" t="s">
        <v>248</v>
      </c>
      <c r="B2043" t="s">
        <v>198</v>
      </c>
      <c r="C2043" t="s">
        <v>234</v>
      </c>
      <c r="D2043" t="s">
        <v>190</v>
      </c>
      <c r="E2043">
        <v>30330</v>
      </c>
      <c r="F2043">
        <v>98.911600000000007</v>
      </c>
      <c r="G2043">
        <v>44905</v>
      </c>
      <c r="H2043">
        <v>44896</v>
      </c>
      <c r="I2043">
        <v>2999988.8280000002</v>
      </c>
      <c r="J2043" t="s">
        <v>204</v>
      </c>
      <c r="K2043">
        <v>2099.9921796000003</v>
      </c>
    </row>
    <row r="2044" spans="1:11" x14ac:dyDescent="0.2">
      <c r="A2044" t="s">
        <v>248</v>
      </c>
      <c r="B2044" t="s">
        <v>185</v>
      </c>
      <c r="C2044" t="s">
        <v>230</v>
      </c>
      <c r="D2044" t="s">
        <v>190</v>
      </c>
      <c r="E2044">
        <v>59112</v>
      </c>
      <c r="F2044">
        <v>111.65170000000001</v>
      </c>
      <c r="G2044">
        <v>44905</v>
      </c>
      <c r="H2044">
        <v>44896</v>
      </c>
      <c r="I2044">
        <v>6599955.2904000003</v>
      </c>
      <c r="J2044" t="s">
        <v>188</v>
      </c>
      <c r="K2044">
        <v>4619.9687032800002</v>
      </c>
    </row>
    <row r="2045" spans="1:11" x14ac:dyDescent="0.2">
      <c r="A2045" t="s">
        <v>248</v>
      </c>
      <c r="B2045" t="s">
        <v>198</v>
      </c>
      <c r="C2045" t="s">
        <v>226</v>
      </c>
      <c r="D2045" t="s">
        <v>192</v>
      </c>
      <c r="E2045">
        <v>113892</v>
      </c>
      <c r="F2045">
        <v>51.8035</v>
      </c>
      <c r="G2045">
        <v>44905</v>
      </c>
      <c r="H2045">
        <v>44896</v>
      </c>
      <c r="I2045">
        <v>5900004.2220000001</v>
      </c>
      <c r="J2045" t="s">
        <v>188</v>
      </c>
      <c r="K2045">
        <v>4130.0029554000002</v>
      </c>
    </row>
    <row r="2046" spans="1:11" x14ac:dyDescent="0.2">
      <c r="A2046" t="s">
        <v>248</v>
      </c>
      <c r="B2046" t="s">
        <v>198</v>
      </c>
      <c r="C2046" t="s">
        <v>208</v>
      </c>
      <c r="D2046" t="s">
        <v>187</v>
      </c>
      <c r="E2046">
        <v>65814</v>
      </c>
      <c r="F2046">
        <v>66.855199999999996</v>
      </c>
      <c r="G2046">
        <v>44907</v>
      </c>
      <c r="H2046">
        <v>44896</v>
      </c>
      <c r="I2046">
        <v>4400008.1327999998</v>
      </c>
      <c r="J2046" t="s">
        <v>188</v>
      </c>
      <c r="K2046">
        <v>3080.00569296</v>
      </c>
    </row>
    <row r="2047" spans="1:11" x14ac:dyDescent="0.2">
      <c r="A2047" t="s">
        <v>248</v>
      </c>
      <c r="B2047" t="s">
        <v>198</v>
      </c>
      <c r="C2047" t="s">
        <v>211</v>
      </c>
      <c r="D2047" t="s">
        <v>192</v>
      </c>
      <c r="E2047">
        <v>335463</v>
      </c>
      <c r="F2047">
        <v>12.818099999999999</v>
      </c>
      <c r="G2047">
        <v>44907</v>
      </c>
      <c r="H2047">
        <v>44896</v>
      </c>
      <c r="I2047">
        <v>4299998.2802999998</v>
      </c>
      <c r="J2047" t="s">
        <v>207</v>
      </c>
      <c r="K2047">
        <v>3009.9987962099999</v>
      </c>
    </row>
    <row r="2048" spans="1:11" x14ac:dyDescent="0.2">
      <c r="A2048" t="s">
        <v>248</v>
      </c>
      <c r="B2048" t="s">
        <v>185</v>
      </c>
      <c r="C2048" t="s">
        <v>206</v>
      </c>
      <c r="D2048" t="s">
        <v>200</v>
      </c>
      <c r="E2048">
        <v>79343</v>
      </c>
      <c r="F2048">
        <v>90.745800000000003</v>
      </c>
      <c r="G2048">
        <v>44910</v>
      </c>
      <c r="H2048">
        <v>44896</v>
      </c>
      <c r="I2048">
        <v>7200044.0093999999</v>
      </c>
      <c r="J2048" t="s">
        <v>207</v>
      </c>
      <c r="K2048">
        <v>5040.03080658</v>
      </c>
    </row>
    <row r="2049" spans="1:11" x14ac:dyDescent="0.2">
      <c r="A2049" t="s">
        <v>248</v>
      </c>
      <c r="B2049" t="s">
        <v>185</v>
      </c>
      <c r="C2049" t="s">
        <v>112</v>
      </c>
      <c r="D2049" t="s">
        <v>190</v>
      </c>
      <c r="E2049">
        <v>25234</v>
      </c>
      <c r="F2049">
        <v>43.591500000000003</v>
      </c>
      <c r="G2049">
        <v>44910</v>
      </c>
      <c r="H2049">
        <v>44896</v>
      </c>
      <c r="I2049">
        <v>1099987.9110000001</v>
      </c>
      <c r="J2049" t="s">
        <v>188</v>
      </c>
      <c r="K2049">
        <v>769.99153770000009</v>
      </c>
    </row>
    <row r="2050" spans="1:11" x14ac:dyDescent="0.2">
      <c r="A2050" t="s">
        <v>248</v>
      </c>
      <c r="B2050" t="s">
        <v>198</v>
      </c>
      <c r="C2050" t="s">
        <v>209</v>
      </c>
      <c r="D2050" t="s">
        <v>187</v>
      </c>
      <c r="E2050">
        <v>242714</v>
      </c>
      <c r="F2050">
        <v>20.6004</v>
      </c>
      <c r="G2050">
        <v>44910</v>
      </c>
      <c r="H2050">
        <v>44896</v>
      </c>
      <c r="I2050">
        <v>5000005.4856000002</v>
      </c>
      <c r="J2050" t="s">
        <v>188</v>
      </c>
      <c r="K2050">
        <v>3500.0038399200002</v>
      </c>
    </row>
    <row r="2051" spans="1:11" x14ac:dyDescent="0.2">
      <c r="A2051" t="s">
        <v>248</v>
      </c>
      <c r="B2051" t="s">
        <v>198</v>
      </c>
      <c r="C2051" t="s">
        <v>245</v>
      </c>
      <c r="D2051" t="s">
        <v>190</v>
      </c>
      <c r="E2051">
        <v>135536</v>
      </c>
      <c r="F2051">
        <v>53.122300000000003</v>
      </c>
      <c r="G2051">
        <v>44910</v>
      </c>
      <c r="H2051">
        <v>44896</v>
      </c>
      <c r="I2051">
        <v>7199984.0528000006</v>
      </c>
      <c r="J2051" t="s">
        <v>188</v>
      </c>
      <c r="K2051">
        <v>5039.9888369600012</v>
      </c>
    </row>
    <row r="2052" spans="1:11" x14ac:dyDescent="0.2">
      <c r="A2052" t="s">
        <v>248</v>
      </c>
      <c r="B2052" t="s">
        <v>198</v>
      </c>
      <c r="C2052" t="s">
        <v>186</v>
      </c>
      <c r="D2052" t="s">
        <v>200</v>
      </c>
      <c r="E2052">
        <v>361138</v>
      </c>
      <c r="F2052">
        <v>22.152200000000001</v>
      </c>
      <c r="G2052">
        <v>44911</v>
      </c>
      <c r="H2052">
        <v>44896</v>
      </c>
      <c r="I2052">
        <v>8000001.2036000006</v>
      </c>
      <c r="J2052" t="s">
        <v>188</v>
      </c>
      <c r="K2052">
        <v>5600.0008425200003</v>
      </c>
    </row>
    <row r="2053" spans="1:11" x14ac:dyDescent="0.2">
      <c r="A2053" t="s">
        <v>248</v>
      </c>
      <c r="B2053" t="s">
        <v>185</v>
      </c>
      <c r="C2053" t="s">
        <v>205</v>
      </c>
      <c r="D2053" t="s">
        <v>190</v>
      </c>
      <c r="E2053">
        <v>254607</v>
      </c>
      <c r="F2053">
        <v>18.852599999999999</v>
      </c>
      <c r="G2053">
        <v>44911</v>
      </c>
      <c r="H2053">
        <v>44896</v>
      </c>
      <c r="I2053">
        <v>4800003.9282</v>
      </c>
      <c r="J2053" t="s">
        <v>193</v>
      </c>
      <c r="K2053">
        <v>3840.00314256</v>
      </c>
    </row>
    <row r="2054" spans="1:11" x14ac:dyDescent="0.2">
      <c r="A2054" t="s">
        <v>248</v>
      </c>
      <c r="B2054" t="s">
        <v>198</v>
      </c>
      <c r="C2054" t="s">
        <v>211</v>
      </c>
      <c r="D2054" t="s">
        <v>190</v>
      </c>
      <c r="E2054">
        <v>151391</v>
      </c>
      <c r="F2054">
        <v>13.210800000000001</v>
      </c>
      <c r="G2054">
        <v>44911</v>
      </c>
      <c r="H2054">
        <v>44896</v>
      </c>
      <c r="I2054">
        <v>1999996.2228000001</v>
      </c>
      <c r="J2054" t="s">
        <v>207</v>
      </c>
      <c r="K2054">
        <v>1399.9973559600003</v>
      </c>
    </row>
    <row r="2055" spans="1:11" x14ac:dyDescent="0.2">
      <c r="A2055" t="s">
        <v>248</v>
      </c>
      <c r="B2055" t="s">
        <v>198</v>
      </c>
      <c r="C2055" t="s">
        <v>218</v>
      </c>
      <c r="D2055" t="s">
        <v>190</v>
      </c>
      <c r="E2055">
        <v>150127</v>
      </c>
      <c r="F2055">
        <v>59.949399999999997</v>
      </c>
      <c r="G2055">
        <v>44911</v>
      </c>
      <c r="H2055">
        <v>44896</v>
      </c>
      <c r="I2055">
        <v>9000023.5737999994</v>
      </c>
      <c r="J2055" t="s">
        <v>204</v>
      </c>
      <c r="K2055">
        <v>6300.0165016600004</v>
      </c>
    </row>
    <row r="2056" spans="1:11" x14ac:dyDescent="0.2">
      <c r="A2056" t="s">
        <v>248</v>
      </c>
      <c r="B2056" t="s">
        <v>198</v>
      </c>
      <c r="C2056" t="s">
        <v>203</v>
      </c>
      <c r="D2056" t="s">
        <v>187</v>
      </c>
      <c r="E2056">
        <v>51112</v>
      </c>
      <c r="F2056">
        <v>111.5197</v>
      </c>
      <c r="G2056">
        <v>44912</v>
      </c>
      <c r="H2056">
        <v>44896</v>
      </c>
      <c r="I2056">
        <v>5699994.9063999997</v>
      </c>
      <c r="J2056" t="s">
        <v>204</v>
      </c>
      <c r="K2056">
        <v>3989.9964344799996</v>
      </c>
    </row>
    <row r="2057" spans="1:11" x14ac:dyDescent="0.2">
      <c r="A2057" t="s">
        <v>248</v>
      </c>
      <c r="B2057" t="s">
        <v>185</v>
      </c>
      <c r="C2057" t="s">
        <v>227</v>
      </c>
      <c r="D2057" t="s">
        <v>190</v>
      </c>
      <c r="E2057">
        <v>36383</v>
      </c>
      <c r="F2057">
        <v>140.17519999999999</v>
      </c>
      <c r="G2057">
        <v>44913</v>
      </c>
      <c r="H2057">
        <v>44896</v>
      </c>
      <c r="I2057">
        <v>5099994.3015999999</v>
      </c>
      <c r="J2057" t="s">
        <v>204</v>
      </c>
      <c r="K2057">
        <v>3569.9960111199998</v>
      </c>
    </row>
    <row r="2058" spans="1:11" x14ac:dyDescent="0.2">
      <c r="A2058" t="s">
        <v>248</v>
      </c>
      <c r="B2058" t="s">
        <v>198</v>
      </c>
      <c r="C2058" t="s">
        <v>224</v>
      </c>
      <c r="D2058" t="s">
        <v>190</v>
      </c>
      <c r="E2058">
        <v>44358</v>
      </c>
      <c r="F2058">
        <v>182.6062</v>
      </c>
      <c r="G2058">
        <v>44913</v>
      </c>
      <c r="H2058">
        <v>44896</v>
      </c>
      <c r="I2058">
        <v>8100045.8196</v>
      </c>
      <c r="J2058" t="s">
        <v>204</v>
      </c>
      <c r="K2058">
        <v>5670.03207372</v>
      </c>
    </row>
    <row r="2059" spans="1:11" x14ac:dyDescent="0.2">
      <c r="A2059" t="s">
        <v>248</v>
      </c>
      <c r="B2059" t="s">
        <v>198</v>
      </c>
      <c r="C2059" t="s">
        <v>238</v>
      </c>
      <c r="D2059" t="s">
        <v>190</v>
      </c>
      <c r="E2059">
        <v>28422</v>
      </c>
      <c r="F2059">
        <v>242.77330000000001</v>
      </c>
      <c r="G2059">
        <v>44914</v>
      </c>
      <c r="H2059">
        <v>44896</v>
      </c>
      <c r="I2059">
        <v>6900102.7325999998</v>
      </c>
      <c r="J2059" t="s">
        <v>204</v>
      </c>
      <c r="K2059">
        <v>4830.0719128199999</v>
      </c>
    </row>
    <row r="2060" spans="1:11" x14ac:dyDescent="0.2">
      <c r="A2060" t="s">
        <v>248</v>
      </c>
      <c r="B2060" t="s">
        <v>185</v>
      </c>
      <c r="C2060" t="s">
        <v>236</v>
      </c>
      <c r="D2060" t="s">
        <v>200</v>
      </c>
      <c r="E2060">
        <v>1339526</v>
      </c>
      <c r="F2060">
        <v>6.8681000000000001</v>
      </c>
      <c r="G2060">
        <v>44914</v>
      </c>
      <c r="H2060">
        <v>44896</v>
      </c>
      <c r="I2060">
        <v>9199998.5206000004</v>
      </c>
      <c r="J2060" t="s">
        <v>215</v>
      </c>
      <c r="K2060">
        <v>8279.9986685400017</v>
      </c>
    </row>
    <row r="2061" spans="1:11" x14ac:dyDescent="0.2">
      <c r="A2061" t="s">
        <v>248</v>
      </c>
      <c r="B2061" t="s">
        <v>185</v>
      </c>
      <c r="C2061" t="s">
        <v>205</v>
      </c>
      <c r="D2061" t="s">
        <v>192</v>
      </c>
      <c r="E2061">
        <v>48006</v>
      </c>
      <c r="F2061">
        <v>18.747800000000002</v>
      </c>
      <c r="G2061">
        <v>44917</v>
      </c>
      <c r="H2061">
        <v>44896</v>
      </c>
      <c r="I2061">
        <v>900006.88680000009</v>
      </c>
      <c r="J2061" t="s">
        <v>193</v>
      </c>
      <c r="K2061">
        <v>720.00550944000008</v>
      </c>
    </row>
    <row r="2062" spans="1:11" x14ac:dyDescent="0.2">
      <c r="A2062" t="s">
        <v>248</v>
      </c>
      <c r="B2062" t="s">
        <v>185</v>
      </c>
      <c r="C2062" t="s">
        <v>210</v>
      </c>
      <c r="D2062" t="s">
        <v>192</v>
      </c>
      <c r="E2062">
        <v>89713</v>
      </c>
      <c r="F2062">
        <v>28.981400000000001</v>
      </c>
      <c r="G2062">
        <v>44917</v>
      </c>
      <c r="H2062">
        <v>44896</v>
      </c>
      <c r="I2062">
        <v>2600008.3382000001</v>
      </c>
      <c r="J2062" t="s">
        <v>204</v>
      </c>
      <c r="K2062">
        <v>1820.0058367400002</v>
      </c>
    </row>
    <row r="2063" spans="1:11" x14ac:dyDescent="0.2">
      <c r="A2063" t="s">
        <v>248</v>
      </c>
      <c r="B2063" t="s">
        <v>198</v>
      </c>
      <c r="C2063" t="s">
        <v>206</v>
      </c>
      <c r="D2063" t="s">
        <v>192</v>
      </c>
      <c r="E2063">
        <v>14199</v>
      </c>
      <c r="F2063">
        <v>91.557299999999998</v>
      </c>
      <c r="G2063">
        <v>44918</v>
      </c>
      <c r="H2063">
        <v>44896</v>
      </c>
      <c r="I2063">
        <v>1300022.1026999999</v>
      </c>
      <c r="J2063" t="s">
        <v>207</v>
      </c>
      <c r="K2063">
        <v>910.01547188999996</v>
      </c>
    </row>
    <row r="2064" spans="1:11" x14ac:dyDescent="0.2">
      <c r="A2064" t="s">
        <v>248</v>
      </c>
      <c r="B2064" t="s">
        <v>198</v>
      </c>
      <c r="C2064" t="s">
        <v>201</v>
      </c>
      <c r="D2064" t="s">
        <v>190</v>
      </c>
      <c r="E2064">
        <v>194830</v>
      </c>
      <c r="F2064">
        <v>37.9818</v>
      </c>
      <c r="G2064">
        <v>44918</v>
      </c>
      <c r="H2064">
        <v>44896</v>
      </c>
      <c r="I2064">
        <v>7399994.0939999996</v>
      </c>
      <c r="J2064" t="s">
        <v>188</v>
      </c>
      <c r="K2064">
        <v>5179.9958658000005</v>
      </c>
    </row>
    <row r="2065" spans="1:11" x14ac:dyDescent="0.2">
      <c r="A2065" t="s">
        <v>248</v>
      </c>
      <c r="B2065" t="s">
        <v>198</v>
      </c>
      <c r="C2065" t="s">
        <v>216</v>
      </c>
      <c r="D2065" t="s">
        <v>200</v>
      </c>
      <c r="E2065">
        <v>244921</v>
      </c>
      <c r="F2065">
        <v>16.331800000000001</v>
      </c>
      <c r="G2065">
        <v>44919</v>
      </c>
      <c r="H2065">
        <v>44896</v>
      </c>
      <c r="I2065">
        <v>4000000.7878000005</v>
      </c>
      <c r="J2065" t="s">
        <v>215</v>
      </c>
      <c r="K2065">
        <v>3600.0007090200011</v>
      </c>
    </row>
    <row r="2066" spans="1:11" x14ac:dyDescent="0.2">
      <c r="A2066" t="s">
        <v>248</v>
      </c>
      <c r="B2066" t="s">
        <v>185</v>
      </c>
      <c r="C2066" t="s">
        <v>230</v>
      </c>
      <c r="D2066" t="s">
        <v>187</v>
      </c>
      <c r="E2066">
        <v>86607</v>
      </c>
      <c r="F2066">
        <v>114.309</v>
      </c>
      <c r="G2066">
        <v>44919</v>
      </c>
      <c r="H2066">
        <v>44896</v>
      </c>
      <c r="I2066">
        <v>9899959.5629999992</v>
      </c>
      <c r="J2066" t="s">
        <v>188</v>
      </c>
      <c r="K2066">
        <v>6929.9716941000006</v>
      </c>
    </row>
    <row r="2067" spans="1:11" x14ac:dyDescent="0.2">
      <c r="A2067" t="s">
        <v>248</v>
      </c>
      <c r="B2067" t="s">
        <v>198</v>
      </c>
      <c r="C2067" t="s">
        <v>206</v>
      </c>
      <c r="D2067" t="s">
        <v>190</v>
      </c>
      <c r="E2067">
        <v>62915</v>
      </c>
      <c r="F2067">
        <v>103.3147</v>
      </c>
      <c r="G2067">
        <v>44919</v>
      </c>
      <c r="H2067">
        <v>44896</v>
      </c>
      <c r="I2067">
        <v>6500044.3504999997</v>
      </c>
      <c r="J2067" t="s">
        <v>207</v>
      </c>
      <c r="K2067">
        <v>4550.0310453499997</v>
      </c>
    </row>
    <row r="2068" spans="1:11" x14ac:dyDescent="0.2">
      <c r="A2068" t="s">
        <v>248</v>
      </c>
      <c r="B2068" t="s">
        <v>198</v>
      </c>
      <c r="C2068" t="s">
        <v>223</v>
      </c>
      <c r="D2068" t="s">
        <v>187</v>
      </c>
      <c r="E2068">
        <v>85496</v>
      </c>
      <c r="F2068">
        <v>85.384500000000003</v>
      </c>
      <c r="G2068">
        <v>44919</v>
      </c>
      <c r="H2068">
        <v>44896</v>
      </c>
      <c r="I2068">
        <v>7300033.2120000003</v>
      </c>
      <c r="J2068" t="s">
        <v>204</v>
      </c>
      <c r="K2068">
        <v>5110.0232484000007</v>
      </c>
    </row>
    <row r="2069" spans="1:11" x14ac:dyDescent="0.2">
      <c r="A2069" t="s">
        <v>248</v>
      </c>
      <c r="B2069" t="s">
        <v>198</v>
      </c>
      <c r="C2069" t="s">
        <v>222</v>
      </c>
      <c r="D2069" t="s">
        <v>190</v>
      </c>
      <c r="E2069">
        <v>359095</v>
      </c>
      <c r="F2069">
        <v>17.822600000000001</v>
      </c>
      <c r="G2069">
        <v>44924</v>
      </c>
      <c r="H2069">
        <v>44896</v>
      </c>
      <c r="I2069">
        <v>6400006.5470000003</v>
      </c>
      <c r="J2069" t="s">
        <v>193</v>
      </c>
      <c r="K2069">
        <v>5120.0052376000003</v>
      </c>
    </row>
    <row r="2070" spans="1:11" x14ac:dyDescent="0.2">
      <c r="A2070" t="s">
        <v>248</v>
      </c>
      <c r="B2070" t="s">
        <v>185</v>
      </c>
      <c r="C2070" t="s">
        <v>236</v>
      </c>
      <c r="D2070" t="s">
        <v>192</v>
      </c>
      <c r="E2070">
        <v>1306738</v>
      </c>
      <c r="F2070">
        <v>6.6577999999999999</v>
      </c>
      <c r="G2070">
        <v>44926</v>
      </c>
      <c r="H2070">
        <v>44896</v>
      </c>
      <c r="I2070">
        <v>8700000.2564000003</v>
      </c>
      <c r="J2070" t="s">
        <v>215</v>
      </c>
      <c r="K2070">
        <v>7830.0002307600007</v>
      </c>
    </row>
    <row r="2071" spans="1:11" x14ac:dyDescent="0.2">
      <c r="A2071" t="s">
        <v>248</v>
      </c>
      <c r="B2071" t="s">
        <v>185</v>
      </c>
      <c r="C2071" t="s">
        <v>195</v>
      </c>
      <c r="D2071" t="s">
        <v>190</v>
      </c>
      <c r="E2071">
        <v>29442</v>
      </c>
      <c r="F2071">
        <v>122.273</v>
      </c>
      <c r="G2071">
        <v>44926</v>
      </c>
      <c r="H2071">
        <v>44896</v>
      </c>
      <c r="I2071">
        <v>3599961.6659999997</v>
      </c>
      <c r="J2071" t="s">
        <v>196</v>
      </c>
      <c r="K2071">
        <v>3239.9654994000002</v>
      </c>
    </row>
    <row r="2072" spans="1:11" x14ac:dyDescent="0.2">
      <c r="A2072" t="s">
        <v>248</v>
      </c>
      <c r="B2072" t="s">
        <v>185</v>
      </c>
      <c r="C2072" t="s">
        <v>238</v>
      </c>
      <c r="D2072" t="s">
        <v>192</v>
      </c>
      <c r="E2072">
        <v>6192</v>
      </c>
      <c r="F2072">
        <v>209.94049999999999</v>
      </c>
      <c r="G2072">
        <v>44927</v>
      </c>
      <c r="H2072">
        <v>44927</v>
      </c>
      <c r="I2072">
        <v>1299951.5759999999</v>
      </c>
      <c r="J2072" t="s">
        <v>204</v>
      </c>
      <c r="K2072">
        <v>909.96610320000002</v>
      </c>
    </row>
    <row r="2073" spans="1:11" x14ac:dyDescent="0.2">
      <c r="A2073" t="s">
        <v>248</v>
      </c>
      <c r="B2073" t="s">
        <v>185</v>
      </c>
      <c r="C2073" t="s">
        <v>223</v>
      </c>
      <c r="D2073" t="s">
        <v>190</v>
      </c>
      <c r="E2073">
        <v>52898</v>
      </c>
      <c r="F2073">
        <v>86.960400000000007</v>
      </c>
      <c r="G2073">
        <v>44928</v>
      </c>
      <c r="H2073">
        <v>44927</v>
      </c>
      <c r="I2073">
        <v>4600031.2392000007</v>
      </c>
      <c r="J2073" t="s">
        <v>204</v>
      </c>
      <c r="K2073">
        <v>3220.0218674400007</v>
      </c>
    </row>
    <row r="2074" spans="1:11" x14ac:dyDescent="0.2">
      <c r="A2074" t="s">
        <v>248</v>
      </c>
      <c r="B2074" t="s">
        <v>185</v>
      </c>
      <c r="C2074" t="s">
        <v>235</v>
      </c>
      <c r="D2074" t="s">
        <v>200</v>
      </c>
      <c r="E2074">
        <v>71699</v>
      </c>
      <c r="F2074">
        <v>15.342000000000001</v>
      </c>
      <c r="G2074">
        <v>44928</v>
      </c>
      <c r="H2074">
        <v>44927</v>
      </c>
      <c r="I2074">
        <v>1100006.058</v>
      </c>
      <c r="J2074" t="s">
        <v>204</v>
      </c>
      <c r="K2074">
        <v>770.0042406</v>
      </c>
    </row>
    <row r="2075" spans="1:11" x14ac:dyDescent="0.2">
      <c r="A2075" t="s">
        <v>248</v>
      </c>
      <c r="B2075" t="s">
        <v>185</v>
      </c>
      <c r="C2075" t="s">
        <v>222</v>
      </c>
      <c r="D2075" t="s">
        <v>187</v>
      </c>
      <c r="E2075">
        <v>484641</v>
      </c>
      <c r="F2075">
        <v>16.7134</v>
      </c>
      <c r="G2075">
        <v>44931</v>
      </c>
      <c r="H2075">
        <v>44927</v>
      </c>
      <c r="I2075">
        <v>8099998.8893999998</v>
      </c>
      <c r="J2075" t="s">
        <v>193</v>
      </c>
      <c r="K2075">
        <v>6479.99911152</v>
      </c>
    </row>
    <row r="2076" spans="1:11" x14ac:dyDescent="0.2">
      <c r="A2076" t="s">
        <v>248</v>
      </c>
      <c r="B2076" t="s">
        <v>185</v>
      </c>
      <c r="C2076" t="s">
        <v>245</v>
      </c>
      <c r="D2076" t="s">
        <v>190</v>
      </c>
      <c r="E2076">
        <v>86874</v>
      </c>
      <c r="F2076">
        <v>56.403399999999998</v>
      </c>
      <c r="G2076">
        <v>44932</v>
      </c>
      <c r="H2076">
        <v>44927</v>
      </c>
      <c r="I2076">
        <v>4899988.9715999998</v>
      </c>
      <c r="J2076" t="s">
        <v>188</v>
      </c>
      <c r="K2076">
        <v>3429.9922801200005</v>
      </c>
    </row>
    <row r="2077" spans="1:11" x14ac:dyDescent="0.2">
      <c r="A2077" t="s">
        <v>248</v>
      </c>
      <c r="B2077" t="s">
        <v>198</v>
      </c>
      <c r="C2077" t="s">
        <v>202</v>
      </c>
      <c r="D2077" t="s">
        <v>190</v>
      </c>
      <c r="E2077">
        <v>1199871</v>
      </c>
      <c r="F2077">
        <v>4.3338000000000001</v>
      </c>
      <c r="G2077">
        <v>44933</v>
      </c>
      <c r="H2077">
        <v>44927</v>
      </c>
      <c r="I2077">
        <v>5200000.9397999998</v>
      </c>
      <c r="J2077" t="s">
        <v>193</v>
      </c>
      <c r="K2077">
        <v>4160.0007518399998</v>
      </c>
    </row>
    <row r="2078" spans="1:11" x14ac:dyDescent="0.2">
      <c r="A2078" t="s">
        <v>248</v>
      </c>
      <c r="B2078" t="s">
        <v>185</v>
      </c>
      <c r="C2078" t="s">
        <v>203</v>
      </c>
      <c r="D2078" t="s">
        <v>200</v>
      </c>
      <c r="E2078">
        <v>18629</v>
      </c>
      <c r="F2078">
        <v>107.3613</v>
      </c>
      <c r="G2078">
        <v>44934</v>
      </c>
      <c r="H2078">
        <v>44927</v>
      </c>
      <c r="I2078">
        <v>2000033.6577000001</v>
      </c>
      <c r="J2078" t="s">
        <v>204</v>
      </c>
      <c r="K2078">
        <v>1400.0235603900001</v>
      </c>
    </row>
    <row r="2079" spans="1:11" x14ac:dyDescent="0.2">
      <c r="A2079" t="s">
        <v>248</v>
      </c>
      <c r="B2079" t="s">
        <v>185</v>
      </c>
      <c r="C2079" t="s">
        <v>245</v>
      </c>
      <c r="D2079" t="s">
        <v>190</v>
      </c>
      <c r="E2079">
        <v>34088</v>
      </c>
      <c r="F2079">
        <v>58.671900000000001</v>
      </c>
      <c r="G2079">
        <v>44935</v>
      </c>
      <c r="H2079">
        <v>44927</v>
      </c>
      <c r="I2079">
        <v>2000007.7272000001</v>
      </c>
      <c r="J2079" t="s">
        <v>188</v>
      </c>
      <c r="K2079">
        <v>1400.0054090400001</v>
      </c>
    </row>
    <row r="2080" spans="1:11" x14ac:dyDescent="0.2">
      <c r="A2080" t="s">
        <v>248</v>
      </c>
      <c r="B2080" t="s">
        <v>185</v>
      </c>
      <c r="C2080" t="s">
        <v>218</v>
      </c>
      <c r="D2080" t="s">
        <v>187</v>
      </c>
      <c r="E2080">
        <v>128641</v>
      </c>
      <c r="F2080">
        <v>68.407600000000002</v>
      </c>
      <c r="G2080">
        <v>44938</v>
      </c>
      <c r="H2080">
        <v>44927</v>
      </c>
      <c r="I2080">
        <v>8800022.0715999994</v>
      </c>
      <c r="J2080" t="s">
        <v>204</v>
      </c>
      <c r="K2080">
        <v>6160.0154501200004</v>
      </c>
    </row>
    <row r="2081" spans="1:11" x14ac:dyDescent="0.2">
      <c r="A2081" t="s">
        <v>248</v>
      </c>
      <c r="B2081" t="s">
        <v>185</v>
      </c>
      <c r="C2081" t="s">
        <v>225</v>
      </c>
      <c r="D2081" t="s">
        <v>190</v>
      </c>
      <c r="E2081">
        <v>17169</v>
      </c>
      <c r="F2081">
        <v>93.19</v>
      </c>
      <c r="G2081">
        <v>44938</v>
      </c>
      <c r="H2081">
        <v>44927</v>
      </c>
      <c r="I2081">
        <v>1599979.1099999999</v>
      </c>
      <c r="J2081" t="s">
        <v>188</v>
      </c>
      <c r="K2081">
        <v>1119.985377</v>
      </c>
    </row>
    <row r="2082" spans="1:11" x14ac:dyDescent="0.2">
      <c r="A2082" t="s">
        <v>248</v>
      </c>
      <c r="B2082" t="s">
        <v>198</v>
      </c>
      <c r="C2082" t="s">
        <v>209</v>
      </c>
      <c r="D2082" t="s">
        <v>192</v>
      </c>
      <c r="E2082">
        <v>60413</v>
      </c>
      <c r="F2082">
        <v>21.518699999999999</v>
      </c>
      <c r="G2082">
        <v>44938</v>
      </c>
      <c r="H2082">
        <v>44927</v>
      </c>
      <c r="I2082">
        <v>1300009.2230999998</v>
      </c>
      <c r="J2082" t="s">
        <v>188</v>
      </c>
      <c r="K2082">
        <v>910.00645616999998</v>
      </c>
    </row>
    <row r="2083" spans="1:11" x14ac:dyDescent="0.2">
      <c r="A2083" t="s">
        <v>248</v>
      </c>
      <c r="B2083" t="s">
        <v>198</v>
      </c>
      <c r="C2083" t="s">
        <v>189</v>
      </c>
      <c r="D2083" t="s">
        <v>187</v>
      </c>
      <c r="E2083">
        <v>183685</v>
      </c>
      <c r="F2083">
        <v>31.031400000000001</v>
      </c>
      <c r="G2083">
        <v>44938</v>
      </c>
      <c r="H2083">
        <v>44927</v>
      </c>
      <c r="I2083">
        <v>5700002.7089999998</v>
      </c>
      <c r="J2083" t="s">
        <v>188</v>
      </c>
      <c r="K2083">
        <v>3990.0018963000002</v>
      </c>
    </row>
    <row r="2084" spans="1:11" x14ac:dyDescent="0.2">
      <c r="A2084" t="s">
        <v>248</v>
      </c>
      <c r="B2084" t="s">
        <v>185</v>
      </c>
      <c r="C2084" t="s">
        <v>189</v>
      </c>
      <c r="D2084" t="s">
        <v>192</v>
      </c>
      <c r="E2084">
        <v>288851</v>
      </c>
      <c r="F2084">
        <v>28.388300000000001</v>
      </c>
      <c r="G2084">
        <v>44939</v>
      </c>
      <c r="H2084">
        <v>44927</v>
      </c>
      <c r="I2084">
        <v>8199988.8432999998</v>
      </c>
      <c r="J2084" t="s">
        <v>188</v>
      </c>
      <c r="K2084">
        <v>5739.9921903100003</v>
      </c>
    </row>
    <row r="2085" spans="1:11" x14ac:dyDescent="0.2">
      <c r="A2085" t="s">
        <v>248</v>
      </c>
      <c r="B2085" t="s">
        <v>185</v>
      </c>
      <c r="C2085" t="s">
        <v>197</v>
      </c>
      <c r="D2085" t="s">
        <v>190</v>
      </c>
      <c r="E2085">
        <v>23687</v>
      </c>
      <c r="F2085">
        <v>173.0883</v>
      </c>
      <c r="G2085">
        <v>44940</v>
      </c>
      <c r="H2085">
        <v>44927</v>
      </c>
      <c r="I2085">
        <v>4099942.5621000002</v>
      </c>
      <c r="J2085" t="s">
        <v>188</v>
      </c>
      <c r="K2085">
        <v>2869.95979347</v>
      </c>
    </row>
    <row r="2086" spans="1:11" x14ac:dyDescent="0.2">
      <c r="A2086" t="s">
        <v>248</v>
      </c>
      <c r="B2086" t="s">
        <v>185</v>
      </c>
      <c r="C2086" t="s">
        <v>219</v>
      </c>
      <c r="D2086" t="s">
        <v>192</v>
      </c>
      <c r="E2086">
        <v>103601</v>
      </c>
      <c r="F2086">
        <v>55.983800000000002</v>
      </c>
      <c r="G2086">
        <v>44942</v>
      </c>
      <c r="H2086">
        <v>44927</v>
      </c>
      <c r="I2086">
        <v>5799977.6638000002</v>
      </c>
      <c r="J2086" t="s">
        <v>188</v>
      </c>
      <c r="K2086">
        <v>4059.9843646600002</v>
      </c>
    </row>
    <row r="2087" spans="1:11" x14ac:dyDescent="0.2">
      <c r="A2087" t="s">
        <v>248</v>
      </c>
      <c r="B2087" t="s">
        <v>185</v>
      </c>
      <c r="C2087" t="s">
        <v>246</v>
      </c>
      <c r="D2087" t="s">
        <v>187</v>
      </c>
      <c r="E2087">
        <v>18763</v>
      </c>
      <c r="F2087">
        <v>122.58199999999999</v>
      </c>
      <c r="G2087">
        <v>44945</v>
      </c>
      <c r="H2087">
        <v>44927</v>
      </c>
      <c r="I2087">
        <v>2300006.0660000001</v>
      </c>
      <c r="J2087" t="s">
        <v>204</v>
      </c>
      <c r="K2087">
        <v>1610.0042462000001</v>
      </c>
    </row>
    <row r="2088" spans="1:11" x14ac:dyDescent="0.2">
      <c r="A2088" t="s">
        <v>248</v>
      </c>
      <c r="B2088" t="s">
        <v>198</v>
      </c>
      <c r="C2088" t="s">
        <v>237</v>
      </c>
      <c r="D2088" t="s">
        <v>190</v>
      </c>
      <c r="E2088">
        <v>143540</v>
      </c>
      <c r="F2088">
        <v>17.416799999999999</v>
      </c>
      <c r="G2088">
        <v>44945</v>
      </c>
      <c r="H2088">
        <v>44927</v>
      </c>
      <c r="I2088">
        <v>2500007.4719999996</v>
      </c>
      <c r="J2088" t="s">
        <v>204</v>
      </c>
      <c r="K2088">
        <v>1750.0052303999998</v>
      </c>
    </row>
    <row r="2089" spans="1:11" x14ac:dyDescent="0.2">
      <c r="A2089" t="s">
        <v>248</v>
      </c>
      <c r="B2089" t="s">
        <v>185</v>
      </c>
      <c r="C2089" t="s">
        <v>234</v>
      </c>
      <c r="D2089" t="s">
        <v>192</v>
      </c>
      <c r="E2089">
        <v>30453</v>
      </c>
      <c r="F2089">
        <v>91.944199999999995</v>
      </c>
      <c r="G2089">
        <v>44945</v>
      </c>
      <c r="H2089">
        <v>44927</v>
      </c>
      <c r="I2089">
        <v>2799976.7226</v>
      </c>
      <c r="J2089" t="s">
        <v>204</v>
      </c>
      <c r="K2089">
        <v>1959.9837058200003</v>
      </c>
    </row>
    <row r="2090" spans="1:11" x14ac:dyDescent="0.2">
      <c r="A2090" t="s">
        <v>248</v>
      </c>
      <c r="B2090" t="s">
        <v>185</v>
      </c>
      <c r="C2090" t="s">
        <v>206</v>
      </c>
      <c r="D2090" t="s">
        <v>200</v>
      </c>
      <c r="E2090">
        <v>62076</v>
      </c>
      <c r="F2090">
        <v>101.4888</v>
      </c>
      <c r="G2090">
        <v>44945</v>
      </c>
      <c r="H2090">
        <v>44927</v>
      </c>
      <c r="I2090">
        <v>6300018.7488000002</v>
      </c>
      <c r="J2090" t="s">
        <v>207</v>
      </c>
      <c r="K2090">
        <v>4410.0131241600002</v>
      </c>
    </row>
    <row r="2091" spans="1:11" x14ac:dyDescent="0.2">
      <c r="A2091" t="s">
        <v>248</v>
      </c>
      <c r="B2091" t="s">
        <v>198</v>
      </c>
      <c r="C2091" t="s">
        <v>203</v>
      </c>
      <c r="D2091" t="s">
        <v>187</v>
      </c>
      <c r="E2091">
        <v>40537</v>
      </c>
      <c r="F2091">
        <v>103.6097</v>
      </c>
      <c r="G2091">
        <v>44945</v>
      </c>
      <c r="H2091">
        <v>44927</v>
      </c>
      <c r="I2091">
        <v>4200026.4089000002</v>
      </c>
      <c r="J2091" t="s">
        <v>204</v>
      </c>
      <c r="K2091">
        <v>2940.0184862300002</v>
      </c>
    </row>
    <row r="2092" spans="1:11" x14ac:dyDescent="0.2">
      <c r="A2092" t="s">
        <v>248</v>
      </c>
      <c r="B2092" t="s">
        <v>185</v>
      </c>
      <c r="C2092" t="s">
        <v>202</v>
      </c>
      <c r="D2092" t="s">
        <v>190</v>
      </c>
      <c r="E2092">
        <v>1793159</v>
      </c>
      <c r="F2092">
        <v>4.4614000000000003</v>
      </c>
      <c r="G2092">
        <v>44945</v>
      </c>
      <c r="H2092">
        <v>44927</v>
      </c>
      <c r="I2092">
        <v>7999999.5626000008</v>
      </c>
      <c r="J2092" t="s">
        <v>193</v>
      </c>
      <c r="K2092">
        <v>6399.9996500800007</v>
      </c>
    </row>
    <row r="2093" spans="1:11" x14ac:dyDescent="0.2">
      <c r="A2093" t="s">
        <v>248</v>
      </c>
      <c r="B2093" t="s">
        <v>198</v>
      </c>
      <c r="C2093" t="s">
        <v>211</v>
      </c>
      <c r="D2093" t="s">
        <v>200</v>
      </c>
      <c r="E2093">
        <v>215477</v>
      </c>
      <c r="F2093">
        <v>13.922599999999999</v>
      </c>
      <c r="G2093">
        <v>44949</v>
      </c>
      <c r="H2093">
        <v>44927</v>
      </c>
      <c r="I2093">
        <v>3000000.0801999997</v>
      </c>
      <c r="J2093" t="s">
        <v>207</v>
      </c>
      <c r="K2093">
        <v>2100.0000561399997</v>
      </c>
    </row>
    <row r="2094" spans="1:11" x14ac:dyDescent="0.2">
      <c r="A2094" t="s">
        <v>248</v>
      </c>
      <c r="B2094" t="s">
        <v>198</v>
      </c>
      <c r="C2094" t="s">
        <v>208</v>
      </c>
      <c r="D2094" t="s">
        <v>192</v>
      </c>
      <c r="E2094">
        <v>18367</v>
      </c>
      <c r="F2094">
        <v>65.334299999999999</v>
      </c>
      <c r="G2094">
        <v>44949</v>
      </c>
      <c r="H2094">
        <v>44927</v>
      </c>
      <c r="I2094">
        <v>1199995.0881000001</v>
      </c>
      <c r="J2094" t="s">
        <v>188</v>
      </c>
      <c r="K2094">
        <v>839.99656167000012</v>
      </c>
    </row>
    <row r="2095" spans="1:11" x14ac:dyDescent="0.2">
      <c r="A2095" t="s">
        <v>248</v>
      </c>
      <c r="B2095" t="s">
        <v>198</v>
      </c>
      <c r="C2095" t="s">
        <v>233</v>
      </c>
      <c r="D2095" t="s">
        <v>190</v>
      </c>
      <c r="E2095">
        <v>11828</v>
      </c>
      <c r="F2095">
        <v>84.546199999999999</v>
      </c>
      <c r="G2095">
        <v>44952</v>
      </c>
      <c r="H2095">
        <v>44927</v>
      </c>
      <c r="I2095">
        <v>1000012.4536</v>
      </c>
      <c r="J2095" t="s">
        <v>204</v>
      </c>
      <c r="K2095">
        <v>700.00871752000012</v>
      </c>
    </row>
    <row r="2096" spans="1:11" x14ac:dyDescent="0.2">
      <c r="A2096" t="s">
        <v>248</v>
      </c>
      <c r="B2096" t="s">
        <v>185</v>
      </c>
      <c r="C2096" t="s">
        <v>203</v>
      </c>
      <c r="D2096" t="s">
        <v>187</v>
      </c>
      <c r="E2096">
        <v>81567</v>
      </c>
      <c r="F2096">
        <v>109.11279999999999</v>
      </c>
      <c r="G2096">
        <v>44952</v>
      </c>
      <c r="H2096">
        <v>44927</v>
      </c>
      <c r="I2096">
        <v>8900003.7576000001</v>
      </c>
      <c r="J2096" t="s">
        <v>204</v>
      </c>
      <c r="K2096">
        <v>6230.0026303200002</v>
      </c>
    </row>
    <row r="2097" spans="1:11" x14ac:dyDescent="0.2">
      <c r="A2097" t="s">
        <v>248</v>
      </c>
      <c r="B2097" t="s">
        <v>198</v>
      </c>
      <c r="C2097" t="s">
        <v>206</v>
      </c>
      <c r="D2097" t="s">
        <v>192</v>
      </c>
      <c r="E2097">
        <v>15244</v>
      </c>
      <c r="F2097">
        <v>98.397300000000001</v>
      </c>
      <c r="G2097">
        <v>44952</v>
      </c>
      <c r="H2097">
        <v>44927</v>
      </c>
      <c r="I2097">
        <v>1499968.4412</v>
      </c>
      <c r="J2097" t="s">
        <v>207</v>
      </c>
      <c r="K2097">
        <v>1049.9779088400001</v>
      </c>
    </row>
    <row r="2098" spans="1:11" x14ac:dyDescent="0.2">
      <c r="A2098" t="s">
        <v>248</v>
      </c>
      <c r="B2098" t="s">
        <v>185</v>
      </c>
      <c r="C2098" t="s">
        <v>220</v>
      </c>
      <c r="D2098" t="s">
        <v>190</v>
      </c>
      <c r="E2098">
        <v>23513</v>
      </c>
      <c r="F2098">
        <v>165.86680000000001</v>
      </c>
      <c r="G2098">
        <v>44952</v>
      </c>
      <c r="H2098">
        <v>44927</v>
      </c>
      <c r="I2098">
        <v>3900026.0684000002</v>
      </c>
      <c r="J2098" t="s">
        <v>188</v>
      </c>
      <c r="K2098">
        <v>2730.0182478800002</v>
      </c>
    </row>
    <row r="2099" spans="1:11" x14ac:dyDescent="0.2">
      <c r="A2099" t="s">
        <v>248</v>
      </c>
      <c r="B2099" t="s">
        <v>185</v>
      </c>
      <c r="C2099" t="s">
        <v>239</v>
      </c>
      <c r="D2099" t="s">
        <v>190</v>
      </c>
      <c r="E2099">
        <v>118640</v>
      </c>
      <c r="F2099">
        <v>16.014800000000001</v>
      </c>
      <c r="G2099">
        <v>44952</v>
      </c>
      <c r="H2099">
        <v>44927</v>
      </c>
      <c r="I2099">
        <v>1899995.8720000002</v>
      </c>
      <c r="J2099" t="s">
        <v>188</v>
      </c>
      <c r="K2099">
        <v>1329.9971104000003</v>
      </c>
    </row>
    <row r="2100" spans="1:11" x14ac:dyDescent="0.2">
      <c r="A2100" t="s">
        <v>248</v>
      </c>
      <c r="B2100" t="s">
        <v>198</v>
      </c>
      <c r="C2100" t="s">
        <v>245</v>
      </c>
      <c r="D2100" t="s">
        <v>187</v>
      </c>
      <c r="E2100">
        <v>104227</v>
      </c>
      <c r="F2100">
        <v>54.688200000000002</v>
      </c>
      <c r="G2100">
        <v>44952</v>
      </c>
      <c r="H2100">
        <v>44927</v>
      </c>
      <c r="I2100">
        <v>5699987.0214</v>
      </c>
      <c r="J2100" t="s">
        <v>188</v>
      </c>
      <c r="K2100">
        <v>3989.9909149800005</v>
      </c>
    </row>
    <row r="2101" spans="1:11" x14ac:dyDescent="0.2">
      <c r="A2101" t="s">
        <v>248</v>
      </c>
      <c r="B2101" t="s">
        <v>198</v>
      </c>
      <c r="C2101" t="s">
        <v>203</v>
      </c>
      <c r="D2101" t="s">
        <v>192</v>
      </c>
      <c r="E2101">
        <v>20572</v>
      </c>
      <c r="F2101">
        <v>106.9432</v>
      </c>
      <c r="G2101">
        <v>44952</v>
      </c>
      <c r="H2101">
        <v>44927</v>
      </c>
      <c r="I2101">
        <v>2200035.5104</v>
      </c>
      <c r="J2101" t="s">
        <v>204</v>
      </c>
      <c r="K2101">
        <v>1540.0248572800001</v>
      </c>
    </row>
    <row r="2102" spans="1:11" x14ac:dyDescent="0.2">
      <c r="A2102" t="s">
        <v>248</v>
      </c>
      <c r="B2102" t="s">
        <v>185</v>
      </c>
      <c r="C2102" t="s">
        <v>232</v>
      </c>
      <c r="D2102" t="s">
        <v>192</v>
      </c>
      <c r="E2102">
        <v>289191</v>
      </c>
      <c r="F2102">
        <v>25.9344</v>
      </c>
      <c r="G2102">
        <v>44952</v>
      </c>
      <c r="H2102">
        <v>44927</v>
      </c>
      <c r="I2102">
        <v>7499995.0703999996</v>
      </c>
      <c r="J2102" t="s">
        <v>204</v>
      </c>
      <c r="K2102">
        <v>5249.9965492800002</v>
      </c>
    </row>
    <row r="2103" spans="1:11" x14ac:dyDescent="0.2">
      <c r="A2103" t="s">
        <v>248</v>
      </c>
      <c r="B2103" t="s">
        <v>198</v>
      </c>
      <c r="C2103" t="s">
        <v>231</v>
      </c>
      <c r="D2103" t="s">
        <v>190</v>
      </c>
      <c r="E2103">
        <v>416460</v>
      </c>
      <c r="F2103">
        <v>23.771799999999999</v>
      </c>
      <c r="G2103">
        <v>44953</v>
      </c>
      <c r="H2103">
        <v>44927</v>
      </c>
      <c r="I2103">
        <v>9900003.8279999997</v>
      </c>
      <c r="J2103" t="s">
        <v>188</v>
      </c>
      <c r="K2103">
        <v>6930.0026796000011</v>
      </c>
    </row>
    <row r="2104" spans="1:11" x14ac:dyDescent="0.2">
      <c r="A2104" t="s">
        <v>248</v>
      </c>
      <c r="B2104" t="s">
        <v>185</v>
      </c>
      <c r="C2104" t="s">
        <v>197</v>
      </c>
      <c r="D2104" t="s">
        <v>192</v>
      </c>
      <c r="E2104">
        <v>38819</v>
      </c>
      <c r="F2104">
        <v>157.13910000000001</v>
      </c>
      <c r="G2104">
        <v>44953</v>
      </c>
      <c r="H2104">
        <v>44927</v>
      </c>
      <c r="I2104">
        <v>6099982.7229000004</v>
      </c>
      <c r="J2104" t="s">
        <v>188</v>
      </c>
      <c r="K2104">
        <v>4269.98790603</v>
      </c>
    </row>
    <row r="2105" spans="1:11" x14ac:dyDescent="0.2">
      <c r="A2105" t="s">
        <v>248</v>
      </c>
      <c r="B2105" t="s">
        <v>198</v>
      </c>
      <c r="C2105" t="s">
        <v>243</v>
      </c>
      <c r="D2105" t="s">
        <v>190</v>
      </c>
      <c r="E2105">
        <v>1462642</v>
      </c>
      <c r="F2105">
        <v>5.8113999999999999</v>
      </c>
      <c r="G2105">
        <v>44954</v>
      </c>
      <c r="H2105">
        <v>44927</v>
      </c>
      <c r="I2105">
        <v>8499997.718799999</v>
      </c>
      <c r="J2105" t="s">
        <v>215</v>
      </c>
      <c r="K2105">
        <v>7649.9979469199989</v>
      </c>
    </row>
    <row r="2106" spans="1:11" x14ac:dyDescent="0.2">
      <c r="A2106" t="s">
        <v>248</v>
      </c>
      <c r="B2106" t="s">
        <v>198</v>
      </c>
      <c r="C2106" t="s">
        <v>234</v>
      </c>
      <c r="D2106" t="s">
        <v>190</v>
      </c>
      <c r="E2106">
        <v>70350</v>
      </c>
      <c r="F2106">
        <v>102.3454</v>
      </c>
      <c r="G2106">
        <v>44955</v>
      </c>
      <c r="H2106">
        <v>44927</v>
      </c>
      <c r="I2106">
        <v>7199998.8899999997</v>
      </c>
      <c r="J2106" t="s">
        <v>204</v>
      </c>
      <c r="K2106">
        <v>5039.9992229999998</v>
      </c>
    </row>
    <row r="2107" spans="1:11" x14ac:dyDescent="0.2">
      <c r="A2107" t="s">
        <v>248</v>
      </c>
      <c r="B2107" t="s">
        <v>185</v>
      </c>
      <c r="C2107" t="s">
        <v>231</v>
      </c>
      <c r="D2107" t="s">
        <v>190</v>
      </c>
      <c r="E2107">
        <v>127726</v>
      </c>
      <c r="F2107">
        <v>21.921900000000001</v>
      </c>
      <c r="G2107">
        <v>44956</v>
      </c>
      <c r="H2107">
        <v>44927</v>
      </c>
      <c r="I2107">
        <v>2799996.5994000002</v>
      </c>
      <c r="J2107" t="s">
        <v>188</v>
      </c>
      <c r="K2107">
        <v>1959.9976195800004</v>
      </c>
    </row>
    <row r="2108" spans="1:11" x14ac:dyDescent="0.2">
      <c r="A2108" t="s">
        <v>248</v>
      </c>
      <c r="B2108" t="s">
        <v>185</v>
      </c>
      <c r="C2108" t="s">
        <v>228</v>
      </c>
      <c r="D2108" t="s">
        <v>187</v>
      </c>
      <c r="E2108">
        <v>69484</v>
      </c>
      <c r="F2108">
        <v>28.7837</v>
      </c>
      <c r="G2108">
        <v>44959</v>
      </c>
      <c r="H2108">
        <v>44958</v>
      </c>
      <c r="I2108">
        <v>2000006.6107999999</v>
      </c>
      <c r="J2108" t="s">
        <v>204</v>
      </c>
      <c r="K2108">
        <v>1400.00462756</v>
      </c>
    </row>
    <row r="2109" spans="1:11" x14ac:dyDescent="0.2">
      <c r="A2109" t="s">
        <v>248</v>
      </c>
      <c r="B2109" t="s">
        <v>198</v>
      </c>
      <c r="C2109" t="s">
        <v>214</v>
      </c>
      <c r="D2109" t="s">
        <v>190</v>
      </c>
      <c r="E2109">
        <v>70996</v>
      </c>
      <c r="F2109">
        <v>29.5791</v>
      </c>
      <c r="G2109">
        <v>44959</v>
      </c>
      <c r="H2109">
        <v>44958</v>
      </c>
      <c r="I2109">
        <v>2099997.7836000002</v>
      </c>
      <c r="J2109" t="s">
        <v>215</v>
      </c>
      <c r="K2109">
        <v>1889.9980052400001</v>
      </c>
    </row>
    <row r="2110" spans="1:11" x14ac:dyDescent="0.2">
      <c r="A2110" t="s">
        <v>248</v>
      </c>
      <c r="B2110" t="s">
        <v>185</v>
      </c>
      <c r="C2110" t="s">
        <v>233</v>
      </c>
      <c r="D2110" t="s">
        <v>190</v>
      </c>
      <c r="E2110">
        <v>39059</v>
      </c>
      <c r="F2110">
        <v>89.607100000000003</v>
      </c>
      <c r="G2110">
        <v>44959</v>
      </c>
      <c r="H2110">
        <v>44958</v>
      </c>
      <c r="I2110">
        <v>3499963.7189000002</v>
      </c>
      <c r="J2110" t="s">
        <v>204</v>
      </c>
      <c r="K2110">
        <v>2449.9746032300004</v>
      </c>
    </row>
    <row r="2111" spans="1:11" x14ac:dyDescent="0.2">
      <c r="A2111" t="s">
        <v>248</v>
      </c>
      <c r="B2111" t="s">
        <v>185</v>
      </c>
      <c r="C2111" t="s">
        <v>227</v>
      </c>
      <c r="D2111" t="s">
        <v>200</v>
      </c>
      <c r="E2111">
        <v>42522</v>
      </c>
      <c r="F2111">
        <v>152.8613</v>
      </c>
      <c r="G2111">
        <v>44959</v>
      </c>
      <c r="H2111">
        <v>44958</v>
      </c>
      <c r="I2111">
        <v>6499968.1985999998</v>
      </c>
      <c r="J2111" t="s">
        <v>204</v>
      </c>
      <c r="K2111">
        <v>4549.9777390199997</v>
      </c>
    </row>
    <row r="2112" spans="1:11" x14ac:dyDescent="0.2">
      <c r="A2112" t="s">
        <v>248</v>
      </c>
      <c r="B2112" t="s">
        <v>185</v>
      </c>
      <c r="C2112" t="s">
        <v>206</v>
      </c>
      <c r="D2112" t="s">
        <v>187</v>
      </c>
      <c r="E2112">
        <v>109964</v>
      </c>
      <c r="F2112">
        <v>90.938999999999993</v>
      </c>
      <c r="G2112">
        <v>44959</v>
      </c>
      <c r="H2112">
        <v>44958</v>
      </c>
      <c r="I2112">
        <v>10000016.195999999</v>
      </c>
      <c r="J2112" t="s">
        <v>207</v>
      </c>
      <c r="K2112">
        <v>7000.0113371999996</v>
      </c>
    </row>
    <row r="2113" spans="1:11" x14ac:dyDescent="0.2">
      <c r="A2113" t="s">
        <v>248</v>
      </c>
      <c r="B2113" t="s">
        <v>185</v>
      </c>
      <c r="C2113" t="s">
        <v>239</v>
      </c>
      <c r="D2113" t="s">
        <v>187</v>
      </c>
      <c r="E2113">
        <v>339452</v>
      </c>
      <c r="F2113">
        <v>16.497199999999999</v>
      </c>
      <c r="G2113">
        <v>44959</v>
      </c>
      <c r="H2113">
        <v>44958</v>
      </c>
      <c r="I2113">
        <v>5600007.5344000002</v>
      </c>
      <c r="J2113" t="s">
        <v>188</v>
      </c>
      <c r="K2113">
        <v>3920.0052740800002</v>
      </c>
    </row>
    <row r="2114" spans="1:11" x14ac:dyDescent="0.2">
      <c r="A2114" t="s">
        <v>248</v>
      </c>
      <c r="B2114" t="s">
        <v>185</v>
      </c>
      <c r="C2114" t="s">
        <v>238</v>
      </c>
      <c r="D2114" t="s">
        <v>192</v>
      </c>
      <c r="E2114">
        <v>34773</v>
      </c>
      <c r="F2114">
        <v>232.94149999999999</v>
      </c>
      <c r="G2114">
        <v>44960</v>
      </c>
      <c r="H2114">
        <v>44958</v>
      </c>
      <c r="I2114">
        <v>8100074.7794999992</v>
      </c>
      <c r="J2114" t="s">
        <v>204</v>
      </c>
      <c r="K2114">
        <v>5670.0523456499996</v>
      </c>
    </row>
    <row r="2115" spans="1:11" x14ac:dyDescent="0.2">
      <c r="A2115" t="s">
        <v>248</v>
      </c>
      <c r="B2115" t="s">
        <v>185</v>
      </c>
      <c r="C2115" t="s">
        <v>220</v>
      </c>
      <c r="D2115" t="s">
        <v>190</v>
      </c>
      <c r="E2115">
        <v>17481</v>
      </c>
      <c r="F2115">
        <v>177.3398</v>
      </c>
      <c r="G2115">
        <v>44961</v>
      </c>
      <c r="H2115">
        <v>44958</v>
      </c>
      <c r="I2115">
        <v>3100077.0438000001</v>
      </c>
      <c r="J2115" t="s">
        <v>188</v>
      </c>
      <c r="K2115">
        <v>2170.0539306600003</v>
      </c>
    </row>
    <row r="2116" spans="1:11" x14ac:dyDescent="0.2">
      <c r="A2116" t="s">
        <v>248</v>
      </c>
      <c r="B2116" t="s">
        <v>198</v>
      </c>
      <c r="C2116" t="s">
        <v>242</v>
      </c>
      <c r="D2116" t="s">
        <v>190</v>
      </c>
      <c r="E2116">
        <v>29157</v>
      </c>
      <c r="F2116">
        <v>246.93539999999999</v>
      </c>
      <c r="G2116">
        <v>44962</v>
      </c>
      <c r="H2116">
        <v>44958</v>
      </c>
      <c r="I2116">
        <v>7199895.4578</v>
      </c>
      <c r="J2116" t="s">
        <v>207</v>
      </c>
      <c r="K2116">
        <v>5039.9268204600003</v>
      </c>
    </row>
    <row r="2117" spans="1:11" x14ac:dyDescent="0.2">
      <c r="A2117" t="s">
        <v>248</v>
      </c>
      <c r="B2117" t="s">
        <v>185</v>
      </c>
      <c r="C2117" t="s">
        <v>201</v>
      </c>
      <c r="D2117" t="s">
        <v>192</v>
      </c>
      <c r="E2117">
        <v>85939</v>
      </c>
      <c r="F2117">
        <v>39.563099999999999</v>
      </c>
      <c r="G2117">
        <v>44962</v>
      </c>
      <c r="H2117">
        <v>44958</v>
      </c>
      <c r="I2117">
        <v>3400013.2508999999</v>
      </c>
      <c r="J2117" t="s">
        <v>188</v>
      </c>
      <c r="K2117">
        <v>2380.00927563</v>
      </c>
    </row>
    <row r="2118" spans="1:11" x14ac:dyDescent="0.2">
      <c r="A2118" t="s">
        <v>248</v>
      </c>
      <c r="B2118" t="s">
        <v>198</v>
      </c>
      <c r="C2118" t="s">
        <v>206</v>
      </c>
      <c r="D2118" t="s">
        <v>190</v>
      </c>
      <c r="E2118">
        <v>29197</v>
      </c>
      <c r="F2118">
        <v>92.475099999999998</v>
      </c>
      <c r="G2118">
        <v>44963</v>
      </c>
      <c r="H2118">
        <v>44958</v>
      </c>
      <c r="I2118">
        <v>2699995.4947000002</v>
      </c>
      <c r="J2118" t="s">
        <v>207</v>
      </c>
      <c r="K2118">
        <v>1889.9968462900003</v>
      </c>
    </row>
    <row r="2119" spans="1:11" x14ac:dyDescent="0.2">
      <c r="A2119" t="s">
        <v>248</v>
      </c>
      <c r="B2119" t="s">
        <v>198</v>
      </c>
      <c r="C2119" t="s">
        <v>224</v>
      </c>
      <c r="D2119" t="s">
        <v>190</v>
      </c>
      <c r="E2119">
        <v>25623</v>
      </c>
      <c r="F2119">
        <v>199.04150000000001</v>
      </c>
      <c r="G2119">
        <v>44963</v>
      </c>
      <c r="H2119">
        <v>44958</v>
      </c>
      <c r="I2119">
        <v>5100040.3545000004</v>
      </c>
      <c r="J2119" t="s">
        <v>204</v>
      </c>
      <c r="K2119">
        <v>3570.0282481500003</v>
      </c>
    </row>
    <row r="2120" spans="1:11" x14ac:dyDescent="0.2">
      <c r="A2120" t="s">
        <v>248</v>
      </c>
      <c r="B2120" t="s">
        <v>185</v>
      </c>
      <c r="C2120" t="s">
        <v>209</v>
      </c>
      <c r="D2120" t="s">
        <v>187</v>
      </c>
      <c r="E2120">
        <v>56783</v>
      </c>
      <c r="F2120">
        <v>21.133099999999999</v>
      </c>
      <c r="G2120">
        <v>44966</v>
      </c>
      <c r="H2120">
        <v>44958</v>
      </c>
      <c r="I2120">
        <v>1200000.8173</v>
      </c>
      <c r="J2120" t="s">
        <v>188</v>
      </c>
      <c r="K2120">
        <v>840.00057211000012</v>
      </c>
    </row>
    <row r="2121" spans="1:11" x14ac:dyDescent="0.2">
      <c r="A2121" t="s">
        <v>248</v>
      </c>
      <c r="B2121" t="s">
        <v>185</v>
      </c>
      <c r="C2121" t="s">
        <v>245</v>
      </c>
      <c r="D2121" t="s">
        <v>190</v>
      </c>
      <c r="E2121">
        <v>26242</v>
      </c>
      <c r="F2121">
        <v>53.349200000000003</v>
      </c>
      <c r="G2121">
        <v>44966</v>
      </c>
      <c r="H2121">
        <v>44958</v>
      </c>
      <c r="I2121">
        <v>1399989.7064</v>
      </c>
      <c r="J2121" t="s">
        <v>188</v>
      </c>
      <c r="K2121">
        <v>979.99279448000016</v>
      </c>
    </row>
    <row r="2122" spans="1:11" x14ac:dyDescent="0.2">
      <c r="A2122" t="s">
        <v>248</v>
      </c>
      <c r="B2122" t="s">
        <v>198</v>
      </c>
      <c r="C2122" t="s">
        <v>233</v>
      </c>
      <c r="D2122" t="s">
        <v>190</v>
      </c>
      <c r="E2122">
        <v>79824</v>
      </c>
      <c r="F2122">
        <v>92.704099999999997</v>
      </c>
      <c r="G2122">
        <v>44966</v>
      </c>
      <c r="H2122">
        <v>44958</v>
      </c>
      <c r="I2122">
        <v>7400012.0784</v>
      </c>
      <c r="J2122" t="s">
        <v>204</v>
      </c>
      <c r="K2122">
        <v>5180.0084548800005</v>
      </c>
    </row>
    <row r="2123" spans="1:11" x14ac:dyDescent="0.2">
      <c r="A2123" t="s">
        <v>248</v>
      </c>
      <c r="B2123" t="s">
        <v>185</v>
      </c>
      <c r="C2123" t="s">
        <v>211</v>
      </c>
      <c r="D2123" t="s">
        <v>200</v>
      </c>
      <c r="E2123">
        <v>405939</v>
      </c>
      <c r="F2123">
        <v>14.5342</v>
      </c>
      <c r="G2123">
        <v>44966</v>
      </c>
      <c r="H2123">
        <v>44958</v>
      </c>
      <c r="I2123">
        <v>5899998.6138000004</v>
      </c>
      <c r="J2123" t="s">
        <v>207</v>
      </c>
      <c r="K2123">
        <v>4129.9990296599999</v>
      </c>
    </row>
    <row r="2124" spans="1:11" x14ac:dyDescent="0.2">
      <c r="A2124" t="s">
        <v>248</v>
      </c>
      <c r="B2124" t="s">
        <v>185</v>
      </c>
      <c r="C2124" t="s">
        <v>239</v>
      </c>
      <c r="D2124" t="s">
        <v>200</v>
      </c>
      <c r="E2124">
        <v>284947</v>
      </c>
      <c r="F2124">
        <v>15.0905</v>
      </c>
      <c r="G2124">
        <v>44967</v>
      </c>
      <c r="H2124">
        <v>44958</v>
      </c>
      <c r="I2124">
        <v>4299992.7034999998</v>
      </c>
      <c r="J2124" t="s">
        <v>188</v>
      </c>
      <c r="K2124">
        <v>3009.99489245</v>
      </c>
    </row>
    <row r="2125" spans="1:11" x14ac:dyDescent="0.2">
      <c r="A2125" t="s">
        <v>248</v>
      </c>
      <c r="B2125" t="s">
        <v>198</v>
      </c>
      <c r="C2125" t="s">
        <v>246</v>
      </c>
      <c r="D2125" t="s">
        <v>187</v>
      </c>
      <c r="E2125">
        <v>77781</v>
      </c>
      <c r="F2125">
        <v>120.8522</v>
      </c>
      <c r="G2125">
        <v>44968</v>
      </c>
      <c r="H2125">
        <v>44958</v>
      </c>
      <c r="I2125">
        <v>9400004.9682</v>
      </c>
      <c r="J2125" t="s">
        <v>204</v>
      </c>
      <c r="K2125">
        <v>6580.0034777400006</v>
      </c>
    </row>
    <row r="2126" spans="1:11" x14ac:dyDescent="0.2">
      <c r="A2126" t="s">
        <v>248</v>
      </c>
      <c r="B2126" t="s">
        <v>185</v>
      </c>
      <c r="C2126" t="s">
        <v>214</v>
      </c>
      <c r="D2126" t="s">
        <v>190</v>
      </c>
      <c r="E2126">
        <v>224362</v>
      </c>
      <c r="F2126">
        <v>26.7425</v>
      </c>
      <c r="G2126">
        <v>44968</v>
      </c>
      <c r="H2126">
        <v>44958</v>
      </c>
      <c r="I2126">
        <v>6000000.7850000001</v>
      </c>
      <c r="J2126" t="s">
        <v>215</v>
      </c>
      <c r="K2126">
        <v>5400.0007065</v>
      </c>
    </row>
    <row r="2127" spans="1:11" x14ac:dyDescent="0.2">
      <c r="A2127" t="s">
        <v>248</v>
      </c>
      <c r="B2127" t="s">
        <v>198</v>
      </c>
      <c r="C2127" t="s">
        <v>237</v>
      </c>
      <c r="D2127" t="s">
        <v>187</v>
      </c>
      <c r="E2127">
        <v>539903</v>
      </c>
      <c r="F2127">
        <v>17.040099999999999</v>
      </c>
      <c r="G2127">
        <v>44969</v>
      </c>
      <c r="H2127">
        <v>44958</v>
      </c>
      <c r="I2127">
        <v>9200001.1102999989</v>
      </c>
      <c r="J2127" t="s">
        <v>204</v>
      </c>
      <c r="K2127">
        <v>6440.0007772099998</v>
      </c>
    </row>
    <row r="2128" spans="1:11" x14ac:dyDescent="0.2">
      <c r="A2128" t="s">
        <v>248</v>
      </c>
      <c r="B2128" t="s">
        <v>198</v>
      </c>
      <c r="C2128" t="s">
        <v>217</v>
      </c>
      <c r="D2128" t="s">
        <v>200</v>
      </c>
      <c r="E2128">
        <v>222930</v>
      </c>
      <c r="F2128">
        <v>9.42</v>
      </c>
      <c r="G2128">
        <v>44969</v>
      </c>
      <c r="H2128">
        <v>44958</v>
      </c>
      <c r="I2128">
        <v>2100000.6</v>
      </c>
      <c r="J2128" t="s">
        <v>215</v>
      </c>
      <c r="K2128">
        <v>1890.0005400000002</v>
      </c>
    </row>
    <row r="2129" spans="1:11" x14ac:dyDescent="0.2">
      <c r="A2129" t="s">
        <v>248</v>
      </c>
      <c r="B2129" t="s">
        <v>185</v>
      </c>
      <c r="C2129" t="s">
        <v>186</v>
      </c>
      <c r="D2129" t="s">
        <v>190</v>
      </c>
      <c r="E2129">
        <v>273479</v>
      </c>
      <c r="F2129">
        <v>23.767800000000001</v>
      </c>
      <c r="G2129">
        <v>44973</v>
      </c>
      <c r="H2129">
        <v>44958</v>
      </c>
      <c r="I2129">
        <v>6499994.1762000006</v>
      </c>
      <c r="J2129" t="s">
        <v>188</v>
      </c>
      <c r="K2129">
        <v>4549.9959233400004</v>
      </c>
    </row>
    <row r="2130" spans="1:11" x14ac:dyDescent="0.2">
      <c r="A2130" t="s">
        <v>248</v>
      </c>
      <c r="B2130" t="s">
        <v>198</v>
      </c>
      <c r="C2130" t="s">
        <v>112</v>
      </c>
      <c r="D2130" t="s">
        <v>212</v>
      </c>
      <c r="E2130">
        <v>211664</v>
      </c>
      <c r="F2130">
        <v>41.575299999999999</v>
      </c>
      <c r="G2130">
        <v>44974</v>
      </c>
      <c r="H2130">
        <v>44958</v>
      </c>
      <c r="I2130">
        <v>8799994.2992000002</v>
      </c>
      <c r="J2130" t="s">
        <v>188</v>
      </c>
      <c r="K2130">
        <v>6159.9960094400003</v>
      </c>
    </row>
    <row r="2131" spans="1:11" x14ac:dyDescent="0.2">
      <c r="A2131" t="s">
        <v>248</v>
      </c>
      <c r="B2131" t="s">
        <v>185</v>
      </c>
      <c r="C2131" t="s">
        <v>112</v>
      </c>
      <c r="D2131" t="s">
        <v>190</v>
      </c>
      <c r="E2131">
        <v>31287</v>
      </c>
      <c r="F2131">
        <v>41.5505</v>
      </c>
      <c r="G2131">
        <v>44974</v>
      </c>
      <c r="H2131">
        <v>44958</v>
      </c>
      <c r="I2131">
        <v>1299990.4935000001</v>
      </c>
      <c r="J2131" t="s">
        <v>188</v>
      </c>
      <c r="K2131">
        <v>909.99334545000011</v>
      </c>
    </row>
    <row r="2132" spans="1:11" x14ac:dyDescent="0.2">
      <c r="A2132" t="s">
        <v>248</v>
      </c>
      <c r="B2132" t="s">
        <v>185</v>
      </c>
      <c r="C2132" t="s">
        <v>202</v>
      </c>
      <c r="D2132" t="s">
        <v>190</v>
      </c>
      <c r="E2132">
        <v>824822</v>
      </c>
      <c r="F2132">
        <v>4.1220999999999997</v>
      </c>
      <c r="G2132">
        <v>44975</v>
      </c>
      <c r="H2132">
        <v>44958</v>
      </c>
      <c r="I2132">
        <v>3399998.7661999995</v>
      </c>
      <c r="J2132" t="s">
        <v>193</v>
      </c>
      <c r="K2132">
        <v>2719.9990129599996</v>
      </c>
    </row>
    <row r="2133" spans="1:11" x14ac:dyDescent="0.2">
      <c r="A2133" t="s">
        <v>248</v>
      </c>
      <c r="B2133" t="s">
        <v>185</v>
      </c>
      <c r="C2133" t="s">
        <v>205</v>
      </c>
      <c r="D2133" t="s">
        <v>200</v>
      </c>
      <c r="E2133">
        <v>319375</v>
      </c>
      <c r="F2133">
        <v>18.473600000000001</v>
      </c>
      <c r="G2133">
        <v>44976</v>
      </c>
      <c r="H2133">
        <v>44958</v>
      </c>
      <c r="I2133">
        <v>5900006</v>
      </c>
      <c r="J2133" t="s">
        <v>193</v>
      </c>
      <c r="K2133">
        <v>4720.0048000000006</v>
      </c>
    </row>
    <row r="2134" spans="1:11" x14ac:dyDescent="0.2">
      <c r="A2134" t="s">
        <v>248</v>
      </c>
      <c r="B2134" t="s">
        <v>198</v>
      </c>
      <c r="C2134" t="s">
        <v>112</v>
      </c>
      <c r="D2134" t="s">
        <v>192</v>
      </c>
      <c r="E2134">
        <v>27396</v>
      </c>
      <c r="F2134">
        <v>43.802199999999999</v>
      </c>
      <c r="G2134">
        <v>44980</v>
      </c>
      <c r="H2134">
        <v>44958</v>
      </c>
      <c r="I2134">
        <v>1200005.0711999999</v>
      </c>
      <c r="J2134" t="s">
        <v>188</v>
      </c>
      <c r="K2134">
        <v>840.00354983999989</v>
      </c>
    </row>
    <row r="2135" spans="1:11" x14ac:dyDescent="0.2">
      <c r="A2135" t="s">
        <v>248</v>
      </c>
      <c r="B2135" t="s">
        <v>185</v>
      </c>
      <c r="C2135" t="s">
        <v>244</v>
      </c>
      <c r="D2135" t="s">
        <v>192</v>
      </c>
      <c r="E2135">
        <v>354804</v>
      </c>
      <c r="F2135">
        <v>24.802399999999999</v>
      </c>
      <c r="G2135">
        <v>44980</v>
      </c>
      <c r="H2135">
        <v>44958</v>
      </c>
      <c r="I2135">
        <v>8799990.7295999993</v>
      </c>
      <c r="J2135" t="s">
        <v>207</v>
      </c>
      <c r="K2135">
        <v>6159.9935107199999</v>
      </c>
    </row>
    <row r="2136" spans="1:11" x14ac:dyDescent="0.2">
      <c r="A2136" t="s">
        <v>248</v>
      </c>
      <c r="B2136" t="s">
        <v>185</v>
      </c>
      <c r="C2136" t="s">
        <v>233</v>
      </c>
      <c r="D2136" t="s">
        <v>190</v>
      </c>
      <c r="E2136">
        <v>56620</v>
      </c>
      <c r="F2136">
        <v>79.476699999999994</v>
      </c>
      <c r="G2136">
        <v>44980</v>
      </c>
      <c r="H2136">
        <v>44958</v>
      </c>
      <c r="I2136">
        <v>4499970.7539999997</v>
      </c>
      <c r="J2136" t="s">
        <v>204</v>
      </c>
      <c r="K2136">
        <v>3149.9795277999997</v>
      </c>
    </row>
    <row r="2137" spans="1:11" x14ac:dyDescent="0.2">
      <c r="A2137" t="s">
        <v>248</v>
      </c>
      <c r="B2137" t="s">
        <v>198</v>
      </c>
      <c r="C2137" t="s">
        <v>210</v>
      </c>
      <c r="D2137" t="s">
        <v>190</v>
      </c>
      <c r="E2137">
        <v>25831</v>
      </c>
      <c r="F2137">
        <v>30.970099999999999</v>
      </c>
      <c r="G2137">
        <v>44980</v>
      </c>
      <c r="H2137">
        <v>44958</v>
      </c>
      <c r="I2137">
        <v>799988.6531</v>
      </c>
      <c r="J2137" t="s">
        <v>204</v>
      </c>
      <c r="K2137">
        <v>559.99205717000007</v>
      </c>
    </row>
    <row r="2138" spans="1:11" x14ac:dyDescent="0.2">
      <c r="A2138" t="s">
        <v>248</v>
      </c>
      <c r="B2138" t="s">
        <v>198</v>
      </c>
      <c r="C2138" t="s">
        <v>208</v>
      </c>
      <c r="D2138" t="s">
        <v>190</v>
      </c>
      <c r="E2138">
        <v>54955</v>
      </c>
      <c r="F2138">
        <v>60.048699999999997</v>
      </c>
      <c r="G2138">
        <v>44982</v>
      </c>
      <c r="H2138">
        <v>44958</v>
      </c>
      <c r="I2138">
        <v>3299976.3084999998</v>
      </c>
      <c r="J2138" t="s">
        <v>188</v>
      </c>
      <c r="K2138">
        <v>2309.9834159500001</v>
      </c>
    </row>
    <row r="2139" spans="1:11" x14ac:dyDescent="0.2">
      <c r="A2139" t="s">
        <v>248</v>
      </c>
      <c r="B2139" t="s">
        <v>185</v>
      </c>
      <c r="C2139" t="s">
        <v>202</v>
      </c>
      <c r="D2139" t="s">
        <v>190</v>
      </c>
      <c r="E2139">
        <v>1118926</v>
      </c>
      <c r="F2139">
        <v>3.7536</v>
      </c>
      <c r="G2139">
        <v>44983</v>
      </c>
      <c r="H2139">
        <v>44958</v>
      </c>
      <c r="I2139">
        <v>4200000.6336000003</v>
      </c>
      <c r="J2139" t="s">
        <v>193</v>
      </c>
      <c r="K2139">
        <v>3360.0005068800006</v>
      </c>
    </row>
    <row r="2140" spans="1:11" x14ac:dyDescent="0.2">
      <c r="A2140" t="s">
        <v>248</v>
      </c>
      <c r="B2140" t="s">
        <v>198</v>
      </c>
      <c r="C2140" t="s">
        <v>197</v>
      </c>
      <c r="D2140" t="s">
        <v>190</v>
      </c>
      <c r="E2140">
        <v>15496</v>
      </c>
      <c r="F2140">
        <v>167.78270000000001</v>
      </c>
      <c r="G2140">
        <v>44984</v>
      </c>
      <c r="H2140">
        <v>44958</v>
      </c>
      <c r="I2140">
        <v>2599960.7192000002</v>
      </c>
      <c r="J2140" t="s">
        <v>188</v>
      </c>
      <c r="K2140">
        <v>1819.9725034400003</v>
      </c>
    </row>
    <row r="2141" spans="1:11" x14ac:dyDescent="0.2">
      <c r="A2141" t="s">
        <v>248</v>
      </c>
      <c r="B2141" t="s">
        <v>198</v>
      </c>
      <c r="C2141" t="s">
        <v>244</v>
      </c>
      <c r="D2141" t="s">
        <v>190</v>
      </c>
      <c r="E2141">
        <v>250851</v>
      </c>
      <c r="F2141">
        <v>27.905000000000001</v>
      </c>
      <c r="G2141">
        <v>44984</v>
      </c>
      <c r="H2141">
        <v>44958</v>
      </c>
      <c r="I2141">
        <v>6999997.1550000003</v>
      </c>
      <c r="J2141" t="s">
        <v>207</v>
      </c>
      <c r="K2141">
        <v>4899.9980085000007</v>
      </c>
    </row>
    <row r="2142" spans="1:11" x14ac:dyDescent="0.2">
      <c r="A2142" t="s">
        <v>248</v>
      </c>
      <c r="B2142" t="s">
        <v>185</v>
      </c>
      <c r="C2142" t="s">
        <v>208</v>
      </c>
      <c r="D2142" t="s">
        <v>190</v>
      </c>
      <c r="E2142">
        <v>140061</v>
      </c>
      <c r="F2142">
        <v>59.9739</v>
      </c>
      <c r="G2142">
        <v>44984</v>
      </c>
      <c r="H2142">
        <v>44958</v>
      </c>
      <c r="I2142">
        <v>8400004.4079</v>
      </c>
      <c r="J2142" t="s">
        <v>188</v>
      </c>
      <c r="K2142">
        <v>5880.0030855300001</v>
      </c>
    </row>
    <row r="2143" spans="1:11" x14ac:dyDescent="0.2">
      <c r="A2143" t="s">
        <v>248</v>
      </c>
      <c r="B2143" t="s">
        <v>185</v>
      </c>
      <c r="C2143" t="s">
        <v>210</v>
      </c>
      <c r="D2143" t="s">
        <v>190</v>
      </c>
      <c r="E2143">
        <v>76814</v>
      </c>
      <c r="F2143">
        <v>28.640599999999999</v>
      </c>
      <c r="G2143">
        <v>44984</v>
      </c>
      <c r="H2143">
        <v>44958</v>
      </c>
      <c r="I2143">
        <v>2199999.0483999997</v>
      </c>
      <c r="J2143" t="s">
        <v>204</v>
      </c>
      <c r="K2143">
        <v>1539.99933388</v>
      </c>
    </row>
    <row r="2144" spans="1:11" x14ac:dyDescent="0.2">
      <c r="A2144" t="s">
        <v>248</v>
      </c>
      <c r="B2144" t="s">
        <v>185</v>
      </c>
      <c r="C2144" t="s">
        <v>197</v>
      </c>
      <c r="D2144" t="s">
        <v>200</v>
      </c>
      <c r="E2144">
        <v>42731</v>
      </c>
      <c r="F2144">
        <v>149.773</v>
      </c>
      <c r="G2144">
        <v>44984</v>
      </c>
      <c r="H2144">
        <v>44958</v>
      </c>
      <c r="I2144">
        <v>6399950.0630000001</v>
      </c>
      <c r="J2144" t="s">
        <v>188</v>
      </c>
      <c r="K2144">
        <v>4479.9650441000003</v>
      </c>
    </row>
    <row r="2145" spans="1:11" x14ac:dyDescent="0.2">
      <c r="A2145" t="s">
        <v>248</v>
      </c>
      <c r="B2145" t="s">
        <v>198</v>
      </c>
      <c r="C2145" t="s">
        <v>231</v>
      </c>
      <c r="D2145" t="s">
        <v>190</v>
      </c>
      <c r="E2145">
        <v>379170</v>
      </c>
      <c r="F2145">
        <v>22.681100000000001</v>
      </c>
      <c r="G2145">
        <v>44984</v>
      </c>
      <c r="H2145">
        <v>44958</v>
      </c>
      <c r="I2145">
        <v>8599992.6870000008</v>
      </c>
      <c r="J2145" t="s">
        <v>188</v>
      </c>
      <c r="K2145">
        <v>6019.9948809000007</v>
      </c>
    </row>
    <row r="2146" spans="1:11" x14ac:dyDescent="0.2">
      <c r="A2146" t="s">
        <v>248</v>
      </c>
      <c r="B2146" t="s">
        <v>198</v>
      </c>
      <c r="C2146" t="s">
        <v>219</v>
      </c>
      <c r="D2146" t="s">
        <v>190</v>
      </c>
      <c r="E2146">
        <v>107342</v>
      </c>
      <c r="F2146">
        <v>54.032699999999998</v>
      </c>
      <c r="G2146">
        <v>44984</v>
      </c>
      <c r="H2146">
        <v>44958</v>
      </c>
      <c r="I2146">
        <v>5799978.0833999999</v>
      </c>
      <c r="J2146" t="s">
        <v>188</v>
      </c>
      <c r="K2146">
        <v>4059.9846583800004</v>
      </c>
    </row>
    <row r="2147" spans="1:11" x14ac:dyDescent="0.2">
      <c r="A2147" t="s">
        <v>248</v>
      </c>
      <c r="B2147" t="s">
        <v>198</v>
      </c>
      <c r="C2147" t="s">
        <v>239</v>
      </c>
      <c r="D2147" t="s">
        <v>190</v>
      </c>
      <c r="E2147">
        <v>58139</v>
      </c>
      <c r="F2147">
        <v>15.4801</v>
      </c>
      <c r="G2147">
        <v>44984</v>
      </c>
      <c r="H2147">
        <v>44958</v>
      </c>
      <c r="I2147">
        <v>899997.53390000004</v>
      </c>
      <c r="J2147" t="s">
        <v>188</v>
      </c>
      <c r="K2147">
        <v>629.99827373000005</v>
      </c>
    </row>
    <row r="2148" spans="1:11" x14ac:dyDescent="0.2">
      <c r="A2148" t="s">
        <v>249</v>
      </c>
      <c r="B2148" t="s">
        <v>185</v>
      </c>
      <c r="C2148" t="s">
        <v>211</v>
      </c>
      <c r="D2148" t="s">
        <v>192</v>
      </c>
      <c r="E2148">
        <v>393082</v>
      </c>
      <c r="F2148">
        <v>13.4832</v>
      </c>
      <c r="G2148">
        <v>44623</v>
      </c>
      <c r="H2148">
        <v>44621</v>
      </c>
      <c r="I2148">
        <v>5300003.2224000003</v>
      </c>
      <c r="J2148" t="s">
        <v>207</v>
      </c>
      <c r="K2148">
        <v>4240.0025779200005</v>
      </c>
    </row>
    <row r="2149" spans="1:11" x14ac:dyDescent="0.2">
      <c r="A2149" t="s">
        <v>249</v>
      </c>
      <c r="B2149" t="s">
        <v>198</v>
      </c>
      <c r="C2149" t="s">
        <v>216</v>
      </c>
      <c r="D2149" t="s">
        <v>187</v>
      </c>
      <c r="E2149">
        <v>144954</v>
      </c>
      <c r="F2149">
        <v>15.867100000000001</v>
      </c>
      <c r="G2149">
        <v>44623</v>
      </c>
      <c r="H2149">
        <v>44621</v>
      </c>
      <c r="I2149">
        <v>2299999.6134000001</v>
      </c>
      <c r="J2149" t="s">
        <v>215</v>
      </c>
      <c r="K2149">
        <v>2299.9996134000003</v>
      </c>
    </row>
    <row r="2150" spans="1:11" x14ac:dyDescent="0.2">
      <c r="A2150" t="s">
        <v>249</v>
      </c>
      <c r="B2150" t="s">
        <v>185</v>
      </c>
      <c r="C2150" t="s">
        <v>244</v>
      </c>
      <c r="D2150" t="s">
        <v>190</v>
      </c>
      <c r="E2150">
        <v>123879</v>
      </c>
      <c r="F2150">
        <v>26.6388</v>
      </c>
      <c r="G2150">
        <v>44624</v>
      </c>
      <c r="H2150">
        <v>44621</v>
      </c>
      <c r="I2150">
        <v>3299987.9051999999</v>
      </c>
      <c r="J2150" t="s">
        <v>207</v>
      </c>
      <c r="K2150">
        <v>2639.99032416</v>
      </c>
    </row>
    <row r="2151" spans="1:11" x14ac:dyDescent="0.2">
      <c r="A2151" t="s">
        <v>249</v>
      </c>
      <c r="B2151" t="s">
        <v>198</v>
      </c>
      <c r="C2151" t="s">
        <v>199</v>
      </c>
      <c r="D2151" t="s">
        <v>190</v>
      </c>
      <c r="E2151">
        <v>1566269</v>
      </c>
      <c r="F2151">
        <v>3.1922999999999999</v>
      </c>
      <c r="G2151">
        <v>44624</v>
      </c>
      <c r="H2151">
        <v>44621</v>
      </c>
      <c r="I2151">
        <v>5000000.5286999997</v>
      </c>
      <c r="J2151" t="s">
        <v>193</v>
      </c>
      <c r="K2151">
        <v>4500.0004758300001</v>
      </c>
    </row>
    <row r="2152" spans="1:11" x14ac:dyDescent="0.2">
      <c r="A2152" t="s">
        <v>249</v>
      </c>
      <c r="B2152" t="s">
        <v>185</v>
      </c>
      <c r="C2152" t="s">
        <v>205</v>
      </c>
      <c r="D2152" t="s">
        <v>187</v>
      </c>
      <c r="E2152">
        <v>357356</v>
      </c>
      <c r="F2152">
        <v>16.79</v>
      </c>
      <c r="G2152">
        <v>44626</v>
      </c>
      <c r="H2152">
        <v>44621</v>
      </c>
      <c r="I2152">
        <v>6000007.2399999993</v>
      </c>
      <c r="J2152" t="s">
        <v>193</v>
      </c>
      <c r="K2152">
        <v>5400.0065159999995</v>
      </c>
    </row>
    <row r="2153" spans="1:11" x14ac:dyDescent="0.2">
      <c r="A2153" t="s">
        <v>249</v>
      </c>
      <c r="B2153" t="s">
        <v>185</v>
      </c>
      <c r="C2153" t="s">
        <v>233</v>
      </c>
      <c r="D2153" t="s">
        <v>190</v>
      </c>
      <c r="E2153">
        <v>87605</v>
      </c>
      <c r="F2153">
        <v>89.036100000000005</v>
      </c>
      <c r="G2153">
        <v>44626</v>
      </c>
      <c r="H2153">
        <v>44621</v>
      </c>
      <c r="I2153">
        <v>7800007.5405000001</v>
      </c>
      <c r="J2153" t="s">
        <v>204</v>
      </c>
      <c r="K2153">
        <v>6240.0060324000005</v>
      </c>
    </row>
    <row r="2154" spans="1:11" x14ac:dyDescent="0.2">
      <c r="A2154" t="s">
        <v>249</v>
      </c>
      <c r="B2154" t="s">
        <v>185</v>
      </c>
      <c r="C2154" t="s">
        <v>224</v>
      </c>
      <c r="D2154" t="s">
        <v>190</v>
      </c>
      <c r="E2154">
        <v>34709</v>
      </c>
      <c r="F2154">
        <v>193.03129999999999</v>
      </c>
      <c r="G2154">
        <v>44626</v>
      </c>
      <c r="H2154">
        <v>44621</v>
      </c>
      <c r="I2154">
        <v>6699923.3916999996</v>
      </c>
      <c r="J2154" t="s">
        <v>204</v>
      </c>
      <c r="K2154">
        <v>5359.9387133600003</v>
      </c>
    </row>
    <row r="2155" spans="1:11" x14ac:dyDescent="0.2">
      <c r="A2155" t="s">
        <v>249</v>
      </c>
      <c r="B2155" t="s">
        <v>198</v>
      </c>
      <c r="C2155" t="s">
        <v>205</v>
      </c>
      <c r="D2155" t="s">
        <v>187</v>
      </c>
      <c r="E2155">
        <v>207096</v>
      </c>
      <c r="F2155">
        <v>16.900400000000001</v>
      </c>
      <c r="G2155">
        <v>44627</v>
      </c>
      <c r="H2155">
        <v>44621</v>
      </c>
      <c r="I2155">
        <v>3500005.2384000001</v>
      </c>
      <c r="J2155" t="s">
        <v>193</v>
      </c>
      <c r="K2155">
        <v>3150.0047145600006</v>
      </c>
    </row>
    <row r="2156" spans="1:11" x14ac:dyDescent="0.2">
      <c r="A2156" t="s">
        <v>249</v>
      </c>
      <c r="B2156" t="s">
        <v>198</v>
      </c>
      <c r="C2156" t="s">
        <v>231</v>
      </c>
      <c r="D2156" t="s">
        <v>190</v>
      </c>
      <c r="E2156">
        <v>213696</v>
      </c>
      <c r="F2156">
        <v>21.058</v>
      </c>
      <c r="G2156">
        <v>44627</v>
      </c>
      <c r="H2156">
        <v>44621</v>
      </c>
      <c r="I2156">
        <v>4500010.3679999998</v>
      </c>
      <c r="J2156" t="s">
        <v>188</v>
      </c>
      <c r="K2156">
        <v>3600.0082944000001</v>
      </c>
    </row>
    <row r="2157" spans="1:11" x14ac:dyDescent="0.2">
      <c r="A2157" t="s">
        <v>249</v>
      </c>
      <c r="B2157" t="s">
        <v>185</v>
      </c>
      <c r="C2157" t="s">
        <v>220</v>
      </c>
      <c r="D2157" t="s">
        <v>190</v>
      </c>
      <c r="E2157">
        <v>53351</v>
      </c>
      <c r="F2157">
        <v>155.57390000000001</v>
      </c>
      <c r="G2157">
        <v>44630</v>
      </c>
      <c r="H2157">
        <v>44621</v>
      </c>
      <c r="I2157">
        <v>8300023.1389000006</v>
      </c>
      <c r="J2157" t="s">
        <v>188</v>
      </c>
      <c r="K2157">
        <v>6640.0185111200008</v>
      </c>
    </row>
    <row r="2158" spans="1:11" x14ac:dyDescent="0.2">
      <c r="A2158" t="s">
        <v>249</v>
      </c>
      <c r="B2158" t="s">
        <v>198</v>
      </c>
      <c r="C2158" t="s">
        <v>214</v>
      </c>
      <c r="D2158" t="s">
        <v>200</v>
      </c>
      <c r="E2158">
        <v>236187</v>
      </c>
      <c r="F2158">
        <v>25.827000000000002</v>
      </c>
      <c r="G2158">
        <v>44630</v>
      </c>
      <c r="H2158">
        <v>44621</v>
      </c>
      <c r="I2158">
        <v>6100001.6490000002</v>
      </c>
      <c r="J2158" t="s">
        <v>215</v>
      </c>
      <c r="K2158">
        <v>6100.0016490000007</v>
      </c>
    </row>
    <row r="2159" spans="1:11" x14ac:dyDescent="0.2">
      <c r="A2159" t="s">
        <v>249</v>
      </c>
      <c r="B2159" t="s">
        <v>198</v>
      </c>
      <c r="C2159" t="s">
        <v>237</v>
      </c>
      <c r="D2159" t="s">
        <v>200</v>
      </c>
      <c r="E2159">
        <v>379745</v>
      </c>
      <c r="F2159">
        <v>16.853400000000001</v>
      </c>
      <c r="G2159">
        <v>44630</v>
      </c>
      <c r="H2159">
        <v>44621</v>
      </c>
      <c r="I2159">
        <v>6399994.3830000004</v>
      </c>
      <c r="J2159" t="s">
        <v>204</v>
      </c>
      <c r="K2159">
        <v>5119.9955064000005</v>
      </c>
    </row>
    <row r="2160" spans="1:11" x14ac:dyDescent="0.2">
      <c r="A2160" t="s">
        <v>249</v>
      </c>
      <c r="B2160" t="s">
        <v>198</v>
      </c>
      <c r="C2160" t="s">
        <v>199</v>
      </c>
      <c r="D2160" t="s">
        <v>190</v>
      </c>
      <c r="E2160">
        <v>1453535</v>
      </c>
      <c r="F2160">
        <v>3.0958999999999999</v>
      </c>
      <c r="G2160">
        <v>44630</v>
      </c>
      <c r="H2160">
        <v>44621</v>
      </c>
      <c r="I2160">
        <v>4499999.0065000001</v>
      </c>
      <c r="J2160" t="s">
        <v>193</v>
      </c>
      <c r="K2160">
        <v>4049.99910585</v>
      </c>
    </row>
    <row r="2161" spans="1:11" x14ac:dyDescent="0.2">
      <c r="A2161" t="s">
        <v>249</v>
      </c>
      <c r="B2161" t="s">
        <v>185</v>
      </c>
      <c r="C2161" t="s">
        <v>209</v>
      </c>
      <c r="D2161" t="s">
        <v>192</v>
      </c>
      <c r="E2161">
        <v>282580</v>
      </c>
      <c r="F2161">
        <v>19.817399999999999</v>
      </c>
      <c r="G2161">
        <v>44630</v>
      </c>
      <c r="H2161">
        <v>44621</v>
      </c>
      <c r="I2161">
        <v>5600000.892</v>
      </c>
      <c r="J2161" t="s">
        <v>188</v>
      </c>
      <c r="K2161">
        <v>4480.0007136000004</v>
      </c>
    </row>
    <row r="2162" spans="1:11" x14ac:dyDescent="0.2">
      <c r="A2162" t="s">
        <v>249</v>
      </c>
      <c r="B2162" t="s">
        <v>185</v>
      </c>
      <c r="C2162" t="s">
        <v>240</v>
      </c>
      <c r="D2162" t="s">
        <v>212</v>
      </c>
      <c r="E2162">
        <v>506480</v>
      </c>
      <c r="F2162">
        <v>7.7001999999999997</v>
      </c>
      <c r="G2162">
        <v>44631</v>
      </c>
      <c r="H2162">
        <v>44621</v>
      </c>
      <c r="I2162">
        <v>3899997.2959999996</v>
      </c>
      <c r="J2162" t="s">
        <v>241</v>
      </c>
      <c r="K2162">
        <v>3899.9972959999996</v>
      </c>
    </row>
    <row r="2163" spans="1:11" x14ac:dyDescent="0.2">
      <c r="A2163" t="s">
        <v>249</v>
      </c>
      <c r="B2163" t="s">
        <v>198</v>
      </c>
      <c r="C2163" t="s">
        <v>237</v>
      </c>
      <c r="D2163" t="s">
        <v>190</v>
      </c>
      <c r="E2163">
        <v>182317</v>
      </c>
      <c r="F2163">
        <v>17.5518</v>
      </c>
      <c r="G2163">
        <v>44632</v>
      </c>
      <c r="H2163">
        <v>44621</v>
      </c>
      <c r="I2163">
        <v>3199991.5205999999</v>
      </c>
      <c r="J2163" t="s">
        <v>204</v>
      </c>
      <c r="K2163">
        <v>2559.9932164800002</v>
      </c>
    </row>
    <row r="2164" spans="1:11" x14ac:dyDescent="0.2">
      <c r="A2164" t="s">
        <v>249</v>
      </c>
      <c r="B2164" t="s">
        <v>185</v>
      </c>
      <c r="C2164" t="s">
        <v>244</v>
      </c>
      <c r="D2164" t="s">
        <v>192</v>
      </c>
      <c r="E2164">
        <v>186982</v>
      </c>
      <c r="F2164">
        <v>26.740600000000001</v>
      </c>
      <c r="G2164">
        <v>44632</v>
      </c>
      <c r="H2164">
        <v>44621</v>
      </c>
      <c r="I2164">
        <v>5000010.8692000005</v>
      </c>
      <c r="J2164" t="s">
        <v>207</v>
      </c>
      <c r="K2164">
        <v>4000.0086953600007</v>
      </c>
    </row>
    <row r="2165" spans="1:11" x14ac:dyDescent="0.2">
      <c r="A2165" t="s">
        <v>249</v>
      </c>
      <c r="B2165" t="s">
        <v>185</v>
      </c>
      <c r="C2165" t="s">
        <v>197</v>
      </c>
      <c r="D2165" t="s">
        <v>200</v>
      </c>
      <c r="E2165">
        <v>43342</v>
      </c>
      <c r="F2165">
        <v>159.19970000000001</v>
      </c>
      <c r="G2165">
        <v>44632</v>
      </c>
      <c r="H2165">
        <v>44621</v>
      </c>
      <c r="I2165">
        <v>6900033.3974000001</v>
      </c>
      <c r="J2165" t="s">
        <v>188</v>
      </c>
      <c r="K2165">
        <v>5520.02671792</v>
      </c>
    </row>
    <row r="2166" spans="1:11" x14ac:dyDescent="0.2">
      <c r="A2166" t="s">
        <v>249</v>
      </c>
      <c r="B2166" t="s">
        <v>185</v>
      </c>
      <c r="C2166" t="s">
        <v>231</v>
      </c>
      <c r="D2166" t="s">
        <v>212</v>
      </c>
      <c r="E2166">
        <v>87331</v>
      </c>
      <c r="F2166">
        <v>22.901399999999999</v>
      </c>
      <c r="G2166">
        <v>44633</v>
      </c>
      <c r="H2166">
        <v>44621</v>
      </c>
      <c r="I2166">
        <v>2000002.1634</v>
      </c>
      <c r="J2166" t="s">
        <v>188</v>
      </c>
      <c r="K2166">
        <v>1600.0017307200001</v>
      </c>
    </row>
    <row r="2167" spans="1:11" x14ac:dyDescent="0.2">
      <c r="A2167" t="s">
        <v>249</v>
      </c>
      <c r="B2167" t="s">
        <v>185</v>
      </c>
      <c r="C2167" t="s">
        <v>236</v>
      </c>
      <c r="D2167" t="s">
        <v>190</v>
      </c>
      <c r="E2167">
        <v>403538</v>
      </c>
      <c r="F2167">
        <v>6.1951999999999998</v>
      </c>
      <c r="G2167">
        <v>44634</v>
      </c>
      <c r="H2167">
        <v>44621</v>
      </c>
      <c r="I2167">
        <v>2499998.6176</v>
      </c>
      <c r="J2167" t="s">
        <v>215</v>
      </c>
      <c r="K2167">
        <v>2499.9986176000002</v>
      </c>
    </row>
    <row r="2168" spans="1:11" x14ac:dyDescent="0.2">
      <c r="A2168" t="s">
        <v>249</v>
      </c>
      <c r="B2168" t="s">
        <v>185</v>
      </c>
      <c r="C2168" t="s">
        <v>195</v>
      </c>
      <c r="D2168" t="s">
        <v>190</v>
      </c>
      <c r="E2168">
        <v>60767</v>
      </c>
      <c r="F2168">
        <v>105.3203</v>
      </c>
      <c r="G2168">
        <v>44634</v>
      </c>
      <c r="H2168">
        <v>44621</v>
      </c>
      <c r="I2168">
        <v>6399998.6700999998</v>
      </c>
      <c r="J2168" t="s">
        <v>196</v>
      </c>
      <c r="K2168">
        <v>6399.9986700999998</v>
      </c>
    </row>
    <row r="2169" spans="1:11" x14ac:dyDescent="0.2">
      <c r="A2169" t="s">
        <v>249</v>
      </c>
      <c r="B2169" t="s">
        <v>198</v>
      </c>
      <c r="C2169" t="s">
        <v>220</v>
      </c>
      <c r="D2169" t="s">
        <v>190</v>
      </c>
      <c r="E2169">
        <v>24663</v>
      </c>
      <c r="F2169">
        <v>166.24379999999999</v>
      </c>
      <c r="G2169">
        <v>44634</v>
      </c>
      <c r="H2169">
        <v>44621</v>
      </c>
      <c r="I2169">
        <v>4100070.8393999999</v>
      </c>
      <c r="J2169" t="s">
        <v>188</v>
      </c>
      <c r="K2169">
        <v>3280.0566715200002</v>
      </c>
    </row>
    <row r="2170" spans="1:11" x14ac:dyDescent="0.2">
      <c r="A2170" t="s">
        <v>249</v>
      </c>
      <c r="B2170" t="s">
        <v>185</v>
      </c>
      <c r="C2170" t="s">
        <v>114</v>
      </c>
      <c r="D2170" t="s">
        <v>190</v>
      </c>
      <c r="E2170">
        <v>48501</v>
      </c>
      <c r="F2170">
        <v>14.432700000000001</v>
      </c>
      <c r="G2170">
        <v>44637</v>
      </c>
      <c r="H2170">
        <v>44621</v>
      </c>
      <c r="I2170">
        <v>700000.38270000007</v>
      </c>
      <c r="J2170" t="s">
        <v>215</v>
      </c>
      <c r="K2170">
        <v>700.00038270000005</v>
      </c>
    </row>
    <row r="2171" spans="1:11" x14ac:dyDescent="0.2">
      <c r="A2171" t="s">
        <v>249</v>
      </c>
      <c r="B2171" t="s">
        <v>198</v>
      </c>
      <c r="C2171" t="s">
        <v>194</v>
      </c>
      <c r="D2171" t="s">
        <v>190</v>
      </c>
      <c r="E2171">
        <v>83958</v>
      </c>
      <c r="F2171">
        <v>52.407299999999999</v>
      </c>
      <c r="G2171">
        <v>44637</v>
      </c>
      <c r="H2171">
        <v>44621</v>
      </c>
      <c r="I2171">
        <v>4400012.0933999997</v>
      </c>
      <c r="J2171" t="s">
        <v>188</v>
      </c>
      <c r="K2171">
        <v>3520.00967472</v>
      </c>
    </row>
    <row r="2172" spans="1:11" x14ac:dyDescent="0.2">
      <c r="A2172" t="s">
        <v>249</v>
      </c>
      <c r="B2172" t="s">
        <v>198</v>
      </c>
      <c r="C2172" t="s">
        <v>236</v>
      </c>
      <c r="D2172" t="s">
        <v>192</v>
      </c>
      <c r="E2172">
        <v>535564</v>
      </c>
      <c r="F2172">
        <v>6.9085999999999999</v>
      </c>
      <c r="G2172">
        <v>44638</v>
      </c>
      <c r="H2172">
        <v>44621</v>
      </c>
      <c r="I2172">
        <v>3699997.4504</v>
      </c>
      <c r="J2172" t="s">
        <v>215</v>
      </c>
      <c r="K2172">
        <v>3699.9974504000002</v>
      </c>
    </row>
    <row r="2173" spans="1:11" x14ac:dyDescent="0.2">
      <c r="A2173" t="s">
        <v>249</v>
      </c>
      <c r="B2173" t="s">
        <v>185</v>
      </c>
      <c r="C2173" t="s">
        <v>222</v>
      </c>
      <c r="D2173" t="s">
        <v>200</v>
      </c>
      <c r="E2173">
        <v>311607</v>
      </c>
      <c r="F2173">
        <v>15.404</v>
      </c>
      <c r="G2173">
        <v>44640</v>
      </c>
      <c r="H2173">
        <v>44621</v>
      </c>
      <c r="I2173">
        <v>4799994.2280000001</v>
      </c>
      <c r="J2173" t="s">
        <v>193</v>
      </c>
      <c r="K2173">
        <v>4319.9948052</v>
      </c>
    </row>
    <row r="2174" spans="1:11" x14ac:dyDescent="0.2">
      <c r="A2174" t="s">
        <v>249</v>
      </c>
      <c r="B2174" t="s">
        <v>185</v>
      </c>
      <c r="C2174" t="s">
        <v>199</v>
      </c>
      <c r="D2174" t="s">
        <v>190</v>
      </c>
      <c r="E2174">
        <v>2101664</v>
      </c>
      <c r="F2174">
        <v>2.8073000000000001</v>
      </c>
      <c r="G2174">
        <v>44641</v>
      </c>
      <c r="H2174">
        <v>44621</v>
      </c>
      <c r="I2174">
        <v>5900001.3472000007</v>
      </c>
      <c r="J2174" t="s">
        <v>193</v>
      </c>
      <c r="K2174">
        <v>5310.0012124800005</v>
      </c>
    </row>
    <row r="2175" spans="1:11" x14ac:dyDescent="0.2">
      <c r="A2175" t="s">
        <v>249</v>
      </c>
      <c r="B2175" t="s">
        <v>198</v>
      </c>
      <c r="C2175" t="s">
        <v>226</v>
      </c>
      <c r="D2175" t="s">
        <v>190</v>
      </c>
      <c r="E2175">
        <v>79702</v>
      </c>
      <c r="F2175">
        <v>56.4604</v>
      </c>
      <c r="G2175">
        <v>44641</v>
      </c>
      <c r="H2175">
        <v>44621</v>
      </c>
      <c r="I2175">
        <v>4500006.8008000003</v>
      </c>
      <c r="J2175" t="s">
        <v>188</v>
      </c>
      <c r="K2175">
        <v>3600.0054406400004</v>
      </c>
    </row>
    <row r="2176" spans="1:11" x14ac:dyDescent="0.2">
      <c r="A2176" t="s">
        <v>249</v>
      </c>
      <c r="B2176" t="s">
        <v>185</v>
      </c>
      <c r="C2176" t="s">
        <v>221</v>
      </c>
      <c r="D2176" t="s">
        <v>200</v>
      </c>
      <c r="E2176">
        <v>121716</v>
      </c>
      <c r="F2176">
        <v>40.257599999999996</v>
      </c>
      <c r="G2176">
        <v>44644</v>
      </c>
      <c r="H2176">
        <v>44621</v>
      </c>
      <c r="I2176">
        <v>4899994.0415999992</v>
      </c>
      <c r="J2176" t="s">
        <v>207</v>
      </c>
      <c r="K2176">
        <v>3919.9952332799994</v>
      </c>
    </row>
    <row r="2177" spans="1:11" x14ac:dyDescent="0.2">
      <c r="A2177" t="s">
        <v>249</v>
      </c>
      <c r="B2177" t="s">
        <v>185</v>
      </c>
      <c r="C2177" t="s">
        <v>228</v>
      </c>
      <c r="D2177" t="s">
        <v>187</v>
      </c>
      <c r="E2177">
        <v>123996</v>
      </c>
      <c r="F2177">
        <v>30.646100000000001</v>
      </c>
      <c r="G2177">
        <v>44644</v>
      </c>
      <c r="H2177">
        <v>44621</v>
      </c>
      <c r="I2177">
        <v>3799993.8155999999</v>
      </c>
      <c r="J2177" t="s">
        <v>204</v>
      </c>
      <c r="K2177">
        <v>3039.9950524800001</v>
      </c>
    </row>
    <row r="2178" spans="1:11" x14ac:dyDescent="0.2">
      <c r="A2178" t="s">
        <v>249</v>
      </c>
      <c r="B2178" t="s">
        <v>198</v>
      </c>
      <c r="C2178" t="s">
        <v>216</v>
      </c>
      <c r="D2178" t="s">
        <v>200</v>
      </c>
      <c r="E2178">
        <v>474026</v>
      </c>
      <c r="F2178">
        <v>17.9315</v>
      </c>
      <c r="G2178">
        <v>44644</v>
      </c>
      <c r="H2178">
        <v>44621</v>
      </c>
      <c r="I2178">
        <v>8499997.2190000005</v>
      </c>
      <c r="J2178" t="s">
        <v>215</v>
      </c>
      <c r="K2178">
        <v>8499.9972190000008</v>
      </c>
    </row>
    <row r="2179" spans="1:11" x14ac:dyDescent="0.2">
      <c r="A2179" t="s">
        <v>249</v>
      </c>
      <c r="B2179" t="s">
        <v>198</v>
      </c>
      <c r="C2179" t="s">
        <v>224</v>
      </c>
      <c r="D2179" t="s">
        <v>192</v>
      </c>
      <c r="E2179">
        <v>47223</v>
      </c>
      <c r="F2179">
        <v>201.1748</v>
      </c>
      <c r="G2179">
        <v>44644</v>
      </c>
      <c r="H2179">
        <v>44621</v>
      </c>
      <c r="I2179">
        <v>9500077.5803999994</v>
      </c>
      <c r="J2179" t="s">
        <v>204</v>
      </c>
      <c r="K2179">
        <v>7600.06206432</v>
      </c>
    </row>
    <row r="2180" spans="1:11" x14ac:dyDescent="0.2">
      <c r="A2180" t="s">
        <v>249</v>
      </c>
      <c r="B2180" t="s">
        <v>185</v>
      </c>
      <c r="C2180" t="s">
        <v>226</v>
      </c>
      <c r="D2180" t="s">
        <v>187</v>
      </c>
      <c r="E2180">
        <v>190452</v>
      </c>
      <c r="F2180">
        <v>49.881399999999999</v>
      </c>
      <c r="G2180">
        <v>44644</v>
      </c>
      <c r="H2180">
        <v>44621</v>
      </c>
      <c r="I2180">
        <v>9500012.3927999996</v>
      </c>
      <c r="J2180" t="s">
        <v>188</v>
      </c>
      <c r="K2180">
        <v>7600.0099142400004</v>
      </c>
    </row>
    <row r="2181" spans="1:11" x14ac:dyDescent="0.2">
      <c r="A2181" t="s">
        <v>249</v>
      </c>
      <c r="B2181" t="s">
        <v>185</v>
      </c>
      <c r="C2181" t="s">
        <v>217</v>
      </c>
      <c r="D2181" t="s">
        <v>190</v>
      </c>
      <c r="E2181">
        <v>644808</v>
      </c>
      <c r="F2181">
        <v>9.3050999999999995</v>
      </c>
      <c r="G2181">
        <v>44644</v>
      </c>
      <c r="H2181">
        <v>44621</v>
      </c>
      <c r="I2181">
        <v>6000002.9207999995</v>
      </c>
      <c r="J2181" t="s">
        <v>215</v>
      </c>
      <c r="K2181">
        <v>6000.0029207999996</v>
      </c>
    </row>
    <row r="2182" spans="1:11" x14ac:dyDescent="0.2">
      <c r="A2182" t="s">
        <v>249</v>
      </c>
      <c r="B2182" t="s">
        <v>198</v>
      </c>
      <c r="C2182" t="s">
        <v>234</v>
      </c>
      <c r="D2182" t="s">
        <v>200</v>
      </c>
      <c r="E2182">
        <v>80088</v>
      </c>
      <c r="F2182">
        <v>99.889899999999997</v>
      </c>
      <c r="G2182">
        <v>44644</v>
      </c>
      <c r="H2182">
        <v>44621</v>
      </c>
      <c r="I2182">
        <v>7999982.3111999994</v>
      </c>
      <c r="J2182" t="s">
        <v>204</v>
      </c>
      <c r="K2182">
        <v>6399.9858489600001</v>
      </c>
    </row>
    <row r="2183" spans="1:11" x14ac:dyDescent="0.2">
      <c r="A2183" t="s">
        <v>249</v>
      </c>
      <c r="B2183" t="s">
        <v>185</v>
      </c>
      <c r="C2183" t="s">
        <v>199</v>
      </c>
      <c r="D2183" t="s">
        <v>192</v>
      </c>
      <c r="E2183">
        <v>258006</v>
      </c>
      <c r="F2183">
        <v>3.1006999999999998</v>
      </c>
      <c r="G2183">
        <v>44645</v>
      </c>
      <c r="H2183">
        <v>44621</v>
      </c>
      <c r="I2183">
        <v>799999.20419999992</v>
      </c>
      <c r="J2183" t="s">
        <v>193</v>
      </c>
      <c r="K2183">
        <v>719.99928377999993</v>
      </c>
    </row>
    <row r="2184" spans="1:11" x14ac:dyDescent="0.2">
      <c r="A2184" t="s">
        <v>249</v>
      </c>
      <c r="B2184" t="s">
        <v>185</v>
      </c>
      <c r="C2184" t="s">
        <v>214</v>
      </c>
      <c r="D2184" t="s">
        <v>187</v>
      </c>
      <c r="E2184">
        <v>203174</v>
      </c>
      <c r="F2184">
        <v>29.531400000000001</v>
      </c>
      <c r="G2184">
        <v>44646</v>
      </c>
      <c r="H2184">
        <v>44621</v>
      </c>
      <c r="I2184">
        <v>6000012.6636000006</v>
      </c>
      <c r="J2184" t="s">
        <v>215</v>
      </c>
      <c r="K2184">
        <v>6000.0126636000014</v>
      </c>
    </row>
    <row r="2185" spans="1:11" x14ac:dyDescent="0.2">
      <c r="A2185" t="s">
        <v>249</v>
      </c>
      <c r="B2185" t="s">
        <v>198</v>
      </c>
      <c r="C2185" t="s">
        <v>238</v>
      </c>
      <c r="D2185" t="s">
        <v>190</v>
      </c>
      <c r="E2185">
        <v>33535</v>
      </c>
      <c r="F2185">
        <v>226.6275</v>
      </c>
      <c r="G2185">
        <v>44646</v>
      </c>
      <c r="H2185">
        <v>44621</v>
      </c>
      <c r="I2185">
        <v>7599953.2125000004</v>
      </c>
      <c r="J2185" t="s">
        <v>204</v>
      </c>
      <c r="K2185">
        <v>6079.9625700000006</v>
      </c>
    </row>
    <row r="2186" spans="1:11" x14ac:dyDescent="0.2">
      <c r="A2186" t="s">
        <v>249</v>
      </c>
      <c r="B2186" t="s">
        <v>198</v>
      </c>
      <c r="C2186" t="s">
        <v>194</v>
      </c>
      <c r="D2186" t="s">
        <v>212</v>
      </c>
      <c r="E2186">
        <v>80818</v>
      </c>
      <c r="F2186">
        <v>49.493899999999996</v>
      </c>
      <c r="G2186">
        <v>44646</v>
      </c>
      <c r="H2186">
        <v>44621</v>
      </c>
      <c r="I2186">
        <v>3999998.0101999999</v>
      </c>
      <c r="J2186" t="s">
        <v>188</v>
      </c>
      <c r="K2186">
        <v>3199.9984081600001</v>
      </c>
    </row>
    <row r="2187" spans="1:11" x14ac:dyDescent="0.2">
      <c r="A2187" t="s">
        <v>249</v>
      </c>
      <c r="B2187" t="s">
        <v>198</v>
      </c>
      <c r="C2187" t="s">
        <v>217</v>
      </c>
      <c r="D2187" t="s">
        <v>200</v>
      </c>
      <c r="E2187">
        <v>723186</v>
      </c>
      <c r="F2187">
        <v>8.4349000000000007</v>
      </c>
      <c r="G2187">
        <v>44646</v>
      </c>
      <c r="H2187">
        <v>44621</v>
      </c>
      <c r="I2187">
        <v>6100001.5914000003</v>
      </c>
      <c r="J2187" t="s">
        <v>215</v>
      </c>
      <c r="K2187">
        <v>6100.0015914000005</v>
      </c>
    </row>
    <row r="2188" spans="1:11" x14ac:dyDescent="0.2">
      <c r="A2188" t="s">
        <v>249</v>
      </c>
      <c r="B2188" t="s">
        <v>185</v>
      </c>
      <c r="C2188" t="s">
        <v>231</v>
      </c>
      <c r="D2188" t="s">
        <v>190</v>
      </c>
      <c r="E2188">
        <v>468472</v>
      </c>
      <c r="F2188">
        <v>21.346</v>
      </c>
      <c r="G2188">
        <v>44646</v>
      </c>
      <c r="H2188">
        <v>44621</v>
      </c>
      <c r="I2188">
        <v>10000003.312000001</v>
      </c>
      <c r="J2188" t="s">
        <v>188</v>
      </c>
      <c r="K2188">
        <v>8000.002649600001</v>
      </c>
    </row>
    <row r="2189" spans="1:11" x14ac:dyDescent="0.2">
      <c r="A2189" t="s">
        <v>249</v>
      </c>
      <c r="B2189" t="s">
        <v>185</v>
      </c>
      <c r="C2189" t="s">
        <v>232</v>
      </c>
      <c r="D2189" t="s">
        <v>190</v>
      </c>
      <c r="E2189">
        <v>326260</v>
      </c>
      <c r="F2189">
        <v>23.6008</v>
      </c>
      <c r="G2189">
        <v>44647</v>
      </c>
      <c r="H2189">
        <v>44621</v>
      </c>
      <c r="I2189">
        <v>7699997.0079999994</v>
      </c>
      <c r="J2189" t="s">
        <v>204</v>
      </c>
      <c r="K2189">
        <v>6159.9976064000002</v>
      </c>
    </row>
    <row r="2190" spans="1:11" x14ac:dyDescent="0.2">
      <c r="A2190" t="s">
        <v>249</v>
      </c>
      <c r="B2190" t="s">
        <v>198</v>
      </c>
      <c r="C2190" t="s">
        <v>228</v>
      </c>
      <c r="D2190" t="s">
        <v>190</v>
      </c>
      <c r="E2190">
        <v>101579</v>
      </c>
      <c r="F2190">
        <v>30.5182</v>
      </c>
      <c r="G2190">
        <v>44648</v>
      </c>
      <c r="H2190">
        <v>44621</v>
      </c>
      <c r="I2190">
        <v>3100008.2378000002</v>
      </c>
      <c r="J2190" t="s">
        <v>204</v>
      </c>
      <c r="K2190">
        <v>2480.0065902400002</v>
      </c>
    </row>
    <row r="2191" spans="1:11" x14ac:dyDescent="0.2">
      <c r="A2191" t="s">
        <v>249</v>
      </c>
      <c r="B2191" t="s">
        <v>198</v>
      </c>
      <c r="C2191" t="s">
        <v>202</v>
      </c>
      <c r="D2191" t="s">
        <v>200</v>
      </c>
      <c r="E2191">
        <v>1147819</v>
      </c>
      <c r="F2191">
        <v>4.0076000000000001</v>
      </c>
      <c r="G2191">
        <v>44648</v>
      </c>
      <c r="H2191">
        <v>44621</v>
      </c>
      <c r="I2191">
        <v>4599999.4243999999</v>
      </c>
      <c r="J2191" t="s">
        <v>193</v>
      </c>
      <c r="K2191">
        <v>4139.9994819600006</v>
      </c>
    </row>
    <row r="2192" spans="1:11" x14ac:dyDescent="0.2">
      <c r="A2192" t="s">
        <v>249</v>
      </c>
      <c r="B2192" t="s">
        <v>198</v>
      </c>
      <c r="C2192" t="s">
        <v>217</v>
      </c>
      <c r="D2192" t="s">
        <v>212</v>
      </c>
      <c r="E2192">
        <v>553613</v>
      </c>
      <c r="F2192">
        <v>9.7540999999999993</v>
      </c>
      <c r="G2192">
        <v>44651</v>
      </c>
      <c r="H2192">
        <v>44621</v>
      </c>
      <c r="I2192">
        <v>5399996.5632999996</v>
      </c>
      <c r="J2192" t="s">
        <v>215</v>
      </c>
      <c r="K2192">
        <v>5399.9965632999993</v>
      </c>
    </row>
    <row r="2193" spans="1:11" x14ac:dyDescent="0.2">
      <c r="A2193" t="s">
        <v>249</v>
      </c>
      <c r="B2193" t="s">
        <v>198</v>
      </c>
      <c r="C2193" t="s">
        <v>223</v>
      </c>
      <c r="D2193" t="s">
        <v>192</v>
      </c>
      <c r="E2193">
        <v>30405</v>
      </c>
      <c r="F2193">
        <v>85.513000000000005</v>
      </c>
      <c r="G2193">
        <v>44651</v>
      </c>
      <c r="H2193">
        <v>44621</v>
      </c>
      <c r="I2193">
        <v>2600022.7650000001</v>
      </c>
      <c r="J2193" t="s">
        <v>204</v>
      </c>
      <c r="K2193">
        <v>2080.0182120000004</v>
      </c>
    </row>
    <row r="2194" spans="1:11" x14ac:dyDescent="0.2">
      <c r="A2194" t="s">
        <v>249</v>
      </c>
      <c r="B2194" t="s">
        <v>198</v>
      </c>
      <c r="C2194" t="s">
        <v>213</v>
      </c>
      <c r="D2194" t="s">
        <v>190</v>
      </c>
      <c r="E2194">
        <v>72511</v>
      </c>
      <c r="F2194">
        <v>71.713700000000003</v>
      </c>
      <c r="G2194">
        <v>44651</v>
      </c>
      <c r="H2194">
        <v>44621</v>
      </c>
      <c r="I2194">
        <v>5200032.1007000003</v>
      </c>
      <c r="J2194" t="s">
        <v>188</v>
      </c>
      <c r="K2194">
        <v>4160.0256805600002</v>
      </c>
    </row>
    <row r="2195" spans="1:11" x14ac:dyDescent="0.2">
      <c r="A2195" t="s">
        <v>249</v>
      </c>
      <c r="B2195" t="s">
        <v>185</v>
      </c>
      <c r="C2195" t="s">
        <v>223</v>
      </c>
      <c r="D2195" t="s">
        <v>190</v>
      </c>
      <c r="E2195">
        <v>23825</v>
      </c>
      <c r="F2195">
        <v>92.339299999999994</v>
      </c>
      <c r="G2195">
        <v>44651</v>
      </c>
      <c r="H2195">
        <v>44621</v>
      </c>
      <c r="I2195">
        <v>2199983.8224999998</v>
      </c>
      <c r="J2195" t="s">
        <v>204</v>
      </c>
      <c r="K2195">
        <v>1759.9870579999999</v>
      </c>
    </row>
    <row r="2196" spans="1:11" x14ac:dyDescent="0.2">
      <c r="A2196" t="s">
        <v>249</v>
      </c>
      <c r="B2196" t="s">
        <v>198</v>
      </c>
      <c r="C2196" t="s">
        <v>201</v>
      </c>
      <c r="D2196" t="s">
        <v>190</v>
      </c>
      <c r="E2196">
        <v>65260</v>
      </c>
      <c r="F2196">
        <v>39.840699999999998</v>
      </c>
      <c r="G2196">
        <v>44651</v>
      </c>
      <c r="H2196">
        <v>44621</v>
      </c>
      <c r="I2196">
        <v>2600004.0819999999</v>
      </c>
      <c r="J2196" t="s">
        <v>188</v>
      </c>
      <c r="K2196">
        <v>2080.0032655999998</v>
      </c>
    </row>
    <row r="2197" spans="1:11" x14ac:dyDescent="0.2">
      <c r="A2197" t="s">
        <v>249</v>
      </c>
      <c r="B2197" t="s">
        <v>198</v>
      </c>
      <c r="C2197" t="s">
        <v>191</v>
      </c>
      <c r="D2197" t="s">
        <v>187</v>
      </c>
      <c r="E2197">
        <v>434486</v>
      </c>
      <c r="F2197">
        <v>6.4443999999999999</v>
      </c>
      <c r="G2197">
        <v>44651</v>
      </c>
      <c r="H2197">
        <v>44621</v>
      </c>
      <c r="I2197">
        <v>2800001.5784</v>
      </c>
      <c r="J2197" t="s">
        <v>193</v>
      </c>
      <c r="K2197">
        <v>2520.00142056</v>
      </c>
    </row>
    <row r="2198" spans="1:11" x14ac:dyDescent="0.2">
      <c r="A2198" t="s">
        <v>249</v>
      </c>
      <c r="B2198" t="s">
        <v>185</v>
      </c>
      <c r="C2198" t="s">
        <v>205</v>
      </c>
      <c r="D2198" t="s">
        <v>200</v>
      </c>
      <c r="E2198">
        <v>268341</v>
      </c>
      <c r="F2198">
        <v>17.515000000000001</v>
      </c>
      <c r="G2198">
        <v>44652</v>
      </c>
      <c r="H2198">
        <v>44652</v>
      </c>
      <c r="I2198">
        <v>4699992.6150000002</v>
      </c>
      <c r="J2198" t="s">
        <v>193</v>
      </c>
      <c r="K2198">
        <v>4229.9933535000009</v>
      </c>
    </row>
    <row r="2199" spans="1:11" x14ac:dyDescent="0.2">
      <c r="A2199" t="s">
        <v>249</v>
      </c>
      <c r="B2199" t="s">
        <v>198</v>
      </c>
      <c r="C2199" t="s">
        <v>201</v>
      </c>
      <c r="D2199" t="s">
        <v>187</v>
      </c>
      <c r="E2199">
        <v>256449</v>
      </c>
      <c r="F2199">
        <v>37.044400000000003</v>
      </c>
      <c r="G2199">
        <v>44653</v>
      </c>
      <c r="H2199">
        <v>44652</v>
      </c>
      <c r="I2199">
        <v>9499999.3355999999</v>
      </c>
      <c r="J2199" t="s">
        <v>188</v>
      </c>
      <c r="K2199">
        <v>7599.9994684800004</v>
      </c>
    </row>
    <row r="2200" spans="1:11" x14ac:dyDescent="0.2">
      <c r="A2200" t="s">
        <v>249</v>
      </c>
      <c r="B2200" t="s">
        <v>198</v>
      </c>
      <c r="C2200" t="s">
        <v>217</v>
      </c>
      <c r="D2200" t="s">
        <v>190</v>
      </c>
      <c r="E2200">
        <v>236958</v>
      </c>
      <c r="F2200">
        <v>8.4403000000000006</v>
      </c>
      <c r="G2200">
        <v>44653</v>
      </c>
      <c r="H2200">
        <v>44652</v>
      </c>
      <c r="I2200">
        <v>1999996.6074000001</v>
      </c>
      <c r="J2200" t="s">
        <v>215</v>
      </c>
      <c r="K2200">
        <v>1999.9966074000001</v>
      </c>
    </row>
    <row r="2201" spans="1:11" x14ac:dyDescent="0.2">
      <c r="A2201" t="s">
        <v>249</v>
      </c>
      <c r="B2201" t="s">
        <v>198</v>
      </c>
      <c r="C2201" t="s">
        <v>195</v>
      </c>
      <c r="D2201" t="s">
        <v>200</v>
      </c>
      <c r="E2201">
        <v>37124</v>
      </c>
      <c r="F2201">
        <v>121.21559999999999</v>
      </c>
      <c r="G2201">
        <v>44654</v>
      </c>
      <c r="H2201">
        <v>44652</v>
      </c>
      <c r="I2201">
        <v>4500007.9343999997</v>
      </c>
      <c r="J2201" t="s">
        <v>196</v>
      </c>
      <c r="K2201">
        <v>4500.0079343999996</v>
      </c>
    </row>
    <row r="2202" spans="1:11" x14ac:dyDescent="0.2">
      <c r="A2202" t="s">
        <v>249</v>
      </c>
      <c r="B2202" t="s">
        <v>198</v>
      </c>
      <c r="C2202" t="s">
        <v>219</v>
      </c>
      <c r="D2202" t="s">
        <v>187</v>
      </c>
      <c r="E2202">
        <v>36858</v>
      </c>
      <c r="F2202">
        <v>48.8367</v>
      </c>
      <c r="G2202">
        <v>44654</v>
      </c>
      <c r="H2202">
        <v>44652</v>
      </c>
      <c r="I2202">
        <v>1800023.0885999999</v>
      </c>
      <c r="J2202" t="s">
        <v>188</v>
      </c>
      <c r="K2202">
        <v>1440.01847088</v>
      </c>
    </row>
    <row r="2203" spans="1:11" x14ac:dyDescent="0.2">
      <c r="A2203" t="s">
        <v>249</v>
      </c>
      <c r="B2203" t="s">
        <v>185</v>
      </c>
      <c r="C2203" t="s">
        <v>202</v>
      </c>
      <c r="D2203" t="s">
        <v>190</v>
      </c>
      <c r="E2203">
        <v>1541822</v>
      </c>
      <c r="F2203">
        <v>3.8915000000000002</v>
      </c>
      <c r="G2203">
        <v>44654</v>
      </c>
      <c r="H2203">
        <v>44652</v>
      </c>
      <c r="I2203">
        <v>6000000.3130000001</v>
      </c>
      <c r="J2203" t="s">
        <v>193</v>
      </c>
      <c r="K2203">
        <v>5400.0002817000004</v>
      </c>
    </row>
    <row r="2204" spans="1:11" x14ac:dyDescent="0.2">
      <c r="A2204" t="s">
        <v>249</v>
      </c>
      <c r="B2204" t="s">
        <v>185</v>
      </c>
      <c r="C2204" t="s">
        <v>112</v>
      </c>
      <c r="D2204" t="s">
        <v>190</v>
      </c>
      <c r="E2204">
        <v>166020</v>
      </c>
      <c r="F2204">
        <v>40.356499999999997</v>
      </c>
      <c r="G2204">
        <v>44658</v>
      </c>
      <c r="H2204">
        <v>44652</v>
      </c>
      <c r="I2204">
        <v>6699986.1299999999</v>
      </c>
      <c r="J2204" t="s">
        <v>188</v>
      </c>
      <c r="K2204">
        <v>5359.9889039999998</v>
      </c>
    </row>
    <row r="2205" spans="1:11" x14ac:dyDescent="0.2">
      <c r="A2205" t="s">
        <v>249</v>
      </c>
      <c r="B2205" t="s">
        <v>185</v>
      </c>
      <c r="C2205" t="s">
        <v>209</v>
      </c>
      <c r="D2205" t="s">
        <v>190</v>
      </c>
      <c r="E2205">
        <v>393934</v>
      </c>
      <c r="F2205">
        <v>21.069500000000001</v>
      </c>
      <c r="G2205">
        <v>44658</v>
      </c>
      <c r="H2205">
        <v>44652</v>
      </c>
      <c r="I2205">
        <v>8299992.4130000006</v>
      </c>
      <c r="J2205" t="s">
        <v>188</v>
      </c>
      <c r="K2205">
        <v>6639.9939304000009</v>
      </c>
    </row>
    <row r="2206" spans="1:11" x14ac:dyDescent="0.2">
      <c r="A2206" t="s">
        <v>249</v>
      </c>
      <c r="B2206" t="s">
        <v>185</v>
      </c>
      <c r="C2206" t="s">
        <v>194</v>
      </c>
      <c r="D2206" t="s">
        <v>190</v>
      </c>
      <c r="E2206">
        <v>66067</v>
      </c>
      <c r="F2206">
        <v>45.4084</v>
      </c>
      <c r="G2206">
        <v>44658</v>
      </c>
      <c r="H2206">
        <v>44652</v>
      </c>
      <c r="I2206">
        <v>2999996.7628000001</v>
      </c>
      <c r="J2206" t="s">
        <v>188</v>
      </c>
      <c r="K2206">
        <v>2399.9974102400001</v>
      </c>
    </row>
    <row r="2207" spans="1:11" x14ac:dyDescent="0.2">
      <c r="A2207" t="s">
        <v>249</v>
      </c>
      <c r="B2207" t="s">
        <v>185</v>
      </c>
      <c r="C2207" t="s">
        <v>229</v>
      </c>
      <c r="D2207" t="s">
        <v>187</v>
      </c>
      <c r="E2207">
        <v>35560</v>
      </c>
      <c r="F2207">
        <v>109.6725</v>
      </c>
      <c r="G2207">
        <v>44659</v>
      </c>
      <c r="H2207">
        <v>44652</v>
      </c>
      <c r="I2207">
        <v>3899954.1</v>
      </c>
      <c r="J2207" t="s">
        <v>188</v>
      </c>
      <c r="K2207">
        <v>3119.9632800000004</v>
      </c>
    </row>
    <row r="2208" spans="1:11" x14ac:dyDescent="0.2">
      <c r="A2208" t="s">
        <v>249</v>
      </c>
      <c r="B2208" t="s">
        <v>185</v>
      </c>
      <c r="C2208" t="s">
        <v>112</v>
      </c>
      <c r="D2208" t="s">
        <v>187</v>
      </c>
      <c r="E2208">
        <v>78438</v>
      </c>
      <c r="F2208">
        <v>39.521900000000002</v>
      </c>
      <c r="G2208">
        <v>44660</v>
      </c>
      <c r="H2208">
        <v>44652</v>
      </c>
      <c r="I2208">
        <v>3100018.7922</v>
      </c>
      <c r="J2208" t="s">
        <v>188</v>
      </c>
      <c r="K2208">
        <v>2480.0150337600003</v>
      </c>
    </row>
    <row r="2209" spans="1:11" x14ac:dyDescent="0.2">
      <c r="A2209" t="s">
        <v>249</v>
      </c>
      <c r="B2209" t="s">
        <v>185</v>
      </c>
      <c r="C2209" t="s">
        <v>228</v>
      </c>
      <c r="D2209" t="s">
        <v>190</v>
      </c>
      <c r="E2209">
        <v>223839</v>
      </c>
      <c r="F2209">
        <v>28.591999999999999</v>
      </c>
      <c r="G2209">
        <v>44661</v>
      </c>
      <c r="H2209">
        <v>44652</v>
      </c>
      <c r="I2209">
        <v>6400004.6880000001</v>
      </c>
      <c r="J2209" t="s">
        <v>204</v>
      </c>
      <c r="K2209">
        <v>5120.0037504000002</v>
      </c>
    </row>
    <row r="2210" spans="1:11" x14ac:dyDescent="0.2">
      <c r="A2210" t="s">
        <v>249</v>
      </c>
      <c r="B2210" t="s">
        <v>185</v>
      </c>
      <c r="C2210" t="s">
        <v>191</v>
      </c>
      <c r="D2210" t="s">
        <v>187</v>
      </c>
      <c r="E2210">
        <v>1459479</v>
      </c>
      <c r="F2210">
        <v>6.2351000000000001</v>
      </c>
      <c r="G2210">
        <v>44662</v>
      </c>
      <c r="H2210">
        <v>44652</v>
      </c>
      <c r="I2210">
        <v>9099997.5129000004</v>
      </c>
      <c r="J2210" t="s">
        <v>193</v>
      </c>
      <c r="K2210">
        <v>8189.9977616100005</v>
      </c>
    </row>
    <row r="2211" spans="1:11" x14ac:dyDescent="0.2">
      <c r="A2211" t="s">
        <v>249</v>
      </c>
      <c r="B2211" t="s">
        <v>198</v>
      </c>
      <c r="C2211" t="s">
        <v>238</v>
      </c>
      <c r="D2211" t="s">
        <v>190</v>
      </c>
      <c r="E2211">
        <v>21870</v>
      </c>
      <c r="F2211">
        <v>214.9015</v>
      </c>
      <c r="G2211">
        <v>44665</v>
      </c>
      <c r="H2211">
        <v>44652</v>
      </c>
      <c r="I2211">
        <v>4699895.8049999997</v>
      </c>
      <c r="J2211" t="s">
        <v>204</v>
      </c>
      <c r="K2211">
        <v>3759.9166439999999</v>
      </c>
    </row>
    <row r="2212" spans="1:11" x14ac:dyDescent="0.2">
      <c r="A2212" t="s">
        <v>249</v>
      </c>
      <c r="B2212" t="s">
        <v>185</v>
      </c>
      <c r="C2212" t="s">
        <v>213</v>
      </c>
      <c r="D2212" t="s">
        <v>212</v>
      </c>
      <c r="E2212">
        <v>55317</v>
      </c>
      <c r="F2212">
        <v>72.311099999999996</v>
      </c>
      <c r="G2212">
        <v>44665</v>
      </c>
      <c r="H2212">
        <v>44652</v>
      </c>
      <c r="I2212">
        <v>4000033.1187</v>
      </c>
      <c r="J2212" t="s">
        <v>188</v>
      </c>
      <c r="K2212">
        <v>3200.02649496</v>
      </c>
    </row>
    <row r="2213" spans="1:11" x14ac:dyDescent="0.2">
      <c r="A2213" t="s">
        <v>249</v>
      </c>
      <c r="B2213" t="s">
        <v>198</v>
      </c>
      <c r="C2213" t="s">
        <v>194</v>
      </c>
      <c r="D2213" t="s">
        <v>192</v>
      </c>
      <c r="E2213">
        <v>104771</v>
      </c>
      <c r="F2213">
        <v>46.768700000000003</v>
      </c>
      <c r="G2213">
        <v>44665</v>
      </c>
      <c r="H2213">
        <v>44652</v>
      </c>
      <c r="I2213">
        <v>4900003.4676999999</v>
      </c>
      <c r="J2213" t="s">
        <v>188</v>
      </c>
      <c r="K2213">
        <v>3920.0027741600002</v>
      </c>
    </row>
    <row r="2214" spans="1:11" x14ac:dyDescent="0.2">
      <c r="A2214" t="s">
        <v>249</v>
      </c>
      <c r="B2214" t="s">
        <v>185</v>
      </c>
      <c r="C2214" t="s">
        <v>239</v>
      </c>
      <c r="D2214" t="s">
        <v>187</v>
      </c>
      <c r="E2214">
        <v>441749</v>
      </c>
      <c r="F2214">
        <v>14.9406</v>
      </c>
      <c r="G2214">
        <v>44665</v>
      </c>
      <c r="H2214">
        <v>44652</v>
      </c>
      <c r="I2214">
        <v>6599995.1093999995</v>
      </c>
      <c r="J2214" t="s">
        <v>188</v>
      </c>
      <c r="K2214">
        <v>5279.9960875199995</v>
      </c>
    </row>
    <row r="2215" spans="1:11" x14ac:dyDescent="0.2">
      <c r="A2215" t="s">
        <v>249</v>
      </c>
      <c r="B2215" t="s">
        <v>185</v>
      </c>
      <c r="C2215" t="s">
        <v>236</v>
      </c>
      <c r="D2215" t="s">
        <v>192</v>
      </c>
      <c r="E2215">
        <v>411248</v>
      </c>
      <c r="F2215">
        <v>7.0517000000000003</v>
      </c>
      <c r="G2215">
        <v>44665</v>
      </c>
      <c r="H2215">
        <v>44652</v>
      </c>
      <c r="I2215">
        <v>2899997.5216000001</v>
      </c>
      <c r="J2215" t="s">
        <v>215</v>
      </c>
      <c r="K2215">
        <v>2899.9975216000003</v>
      </c>
    </row>
    <row r="2216" spans="1:11" x14ac:dyDescent="0.2">
      <c r="A2216" t="s">
        <v>249</v>
      </c>
      <c r="B2216" t="s">
        <v>185</v>
      </c>
      <c r="C2216" t="s">
        <v>219</v>
      </c>
      <c r="D2216" t="s">
        <v>212</v>
      </c>
      <c r="E2216">
        <v>114455</v>
      </c>
      <c r="F2216">
        <v>57.6646</v>
      </c>
      <c r="G2216">
        <v>44666</v>
      </c>
      <c r="H2216">
        <v>44652</v>
      </c>
      <c r="I2216">
        <v>6600001.7929999996</v>
      </c>
      <c r="J2216" t="s">
        <v>188</v>
      </c>
      <c r="K2216">
        <v>5280.0014344000001</v>
      </c>
    </row>
    <row r="2217" spans="1:11" x14ac:dyDescent="0.2">
      <c r="A2217" t="s">
        <v>249</v>
      </c>
      <c r="B2217" t="s">
        <v>185</v>
      </c>
      <c r="C2217" t="s">
        <v>202</v>
      </c>
      <c r="D2217" t="s">
        <v>192</v>
      </c>
      <c r="E2217">
        <v>544168</v>
      </c>
      <c r="F2217">
        <v>4.4104000000000001</v>
      </c>
      <c r="G2217">
        <v>44666</v>
      </c>
      <c r="H2217">
        <v>44652</v>
      </c>
      <c r="I2217">
        <v>2399998.5471999999</v>
      </c>
      <c r="J2217" t="s">
        <v>193</v>
      </c>
      <c r="K2217">
        <v>2159.99869248</v>
      </c>
    </row>
    <row r="2218" spans="1:11" x14ac:dyDescent="0.2">
      <c r="A2218" t="s">
        <v>249</v>
      </c>
      <c r="B2218" t="s">
        <v>198</v>
      </c>
      <c r="C2218" t="s">
        <v>231</v>
      </c>
      <c r="D2218" t="s">
        <v>200</v>
      </c>
      <c r="E2218">
        <v>379795</v>
      </c>
      <c r="F2218">
        <v>23.433700000000002</v>
      </c>
      <c r="G2218">
        <v>44666</v>
      </c>
      <c r="H2218">
        <v>44652</v>
      </c>
      <c r="I2218">
        <v>8900002.091500001</v>
      </c>
      <c r="J2218" t="s">
        <v>188</v>
      </c>
      <c r="K2218">
        <v>7120.0016732000013</v>
      </c>
    </row>
    <row r="2219" spans="1:11" x14ac:dyDescent="0.2">
      <c r="A2219" t="s">
        <v>249</v>
      </c>
      <c r="B2219" t="s">
        <v>185</v>
      </c>
      <c r="C2219" t="s">
        <v>230</v>
      </c>
      <c r="D2219" t="s">
        <v>187</v>
      </c>
      <c r="E2219">
        <v>42167</v>
      </c>
      <c r="F2219">
        <v>123.32</v>
      </c>
      <c r="G2219">
        <v>44666</v>
      </c>
      <c r="H2219">
        <v>44652</v>
      </c>
      <c r="I2219">
        <v>5200034.4399999995</v>
      </c>
      <c r="J2219" t="s">
        <v>188</v>
      </c>
      <c r="K2219">
        <v>4160.0275519999996</v>
      </c>
    </row>
    <row r="2220" spans="1:11" x14ac:dyDescent="0.2">
      <c r="A2220" t="s">
        <v>249</v>
      </c>
      <c r="B2220" t="s">
        <v>198</v>
      </c>
      <c r="C2220" t="s">
        <v>205</v>
      </c>
      <c r="D2220" t="s">
        <v>212</v>
      </c>
      <c r="E2220">
        <v>335609</v>
      </c>
      <c r="F2220">
        <v>19.069800000000001</v>
      </c>
      <c r="G2220">
        <v>44667</v>
      </c>
      <c r="H2220">
        <v>44652</v>
      </c>
      <c r="I2220">
        <v>6399996.5082</v>
      </c>
      <c r="J2220" t="s">
        <v>193</v>
      </c>
      <c r="K2220">
        <v>5759.9968573799997</v>
      </c>
    </row>
    <row r="2221" spans="1:11" x14ac:dyDescent="0.2">
      <c r="A2221" t="s">
        <v>249</v>
      </c>
      <c r="B2221" t="s">
        <v>185</v>
      </c>
      <c r="C2221" t="s">
        <v>234</v>
      </c>
      <c r="D2221" t="s">
        <v>190</v>
      </c>
      <c r="E2221">
        <v>65464</v>
      </c>
      <c r="F2221">
        <v>100.8182</v>
      </c>
      <c r="G2221">
        <v>44667</v>
      </c>
      <c r="H2221">
        <v>44652</v>
      </c>
      <c r="I2221">
        <v>6599962.6447999999</v>
      </c>
      <c r="J2221" t="s">
        <v>204</v>
      </c>
      <c r="K2221">
        <v>5279.9701158400003</v>
      </c>
    </row>
    <row r="2222" spans="1:11" x14ac:dyDescent="0.2">
      <c r="A2222" t="s">
        <v>249</v>
      </c>
      <c r="B2222" t="s">
        <v>185</v>
      </c>
      <c r="C2222" t="s">
        <v>195</v>
      </c>
      <c r="D2222" t="s">
        <v>190</v>
      </c>
      <c r="E2222">
        <v>56482</v>
      </c>
      <c r="F2222">
        <v>123.93300000000001</v>
      </c>
      <c r="G2222">
        <v>44668</v>
      </c>
      <c r="H2222">
        <v>44652</v>
      </c>
      <c r="I2222">
        <v>6999983.7060000002</v>
      </c>
      <c r="J2222" t="s">
        <v>196</v>
      </c>
      <c r="K2222">
        <v>6999.9837060000009</v>
      </c>
    </row>
    <row r="2223" spans="1:11" x14ac:dyDescent="0.2">
      <c r="A2223" t="s">
        <v>249</v>
      </c>
      <c r="B2223" t="s">
        <v>198</v>
      </c>
      <c r="C2223" t="s">
        <v>186</v>
      </c>
      <c r="D2223" t="s">
        <v>192</v>
      </c>
      <c r="E2223">
        <v>439228</v>
      </c>
      <c r="F2223">
        <v>22.084199999999999</v>
      </c>
      <c r="G2223">
        <v>44669</v>
      </c>
      <c r="H2223">
        <v>44652</v>
      </c>
      <c r="I2223">
        <v>9699998.9976000004</v>
      </c>
      <c r="J2223" t="s">
        <v>188</v>
      </c>
      <c r="K2223">
        <v>7759.9991980800005</v>
      </c>
    </row>
    <row r="2224" spans="1:11" x14ac:dyDescent="0.2">
      <c r="A2224" t="s">
        <v>249</v>
      </c>
      <c r="B2224" t="s">
        <v>198</v>
      </c>
      <c r="C2224" t="s">
        <v>206</v>
      </c>
      <c r="D2224" t="s">
        <v>190</v>
      </c>
      <c r="E2224">
        <v>10809</v>
      </c>
      <c r="F2224">
        <v>101.76900000000001</v>
      </c>
      <c r="G2224">
        <v>44669</v>
      </c>
      <c r="H2224">
        <v>44652</v>
      </c>
      <c r="I2224">
        <v>1100021.121</v>
      </c>
      <c r="J2224" t="s">
        <v>207</v>
      </c>
      <c r="K2224">
        <v>880.01689680000004</v>
      </c>
    </row>
    <row r="2225" spans="1:11" x14ac:dyDescent="0.2">
      <c r="A2225" t="s">
        <v>249</v>
      </c>
      <c r="B2225" t="s">
        <v>185</v>
      </c>
      <c r="C2225" t="s">
        <v>195</v>
      </c>
      <c r="D2225" t="s">
        <v>187</v>
      </c>
      <c r="E2225">
        <v>78001</v>
      </c>
      <c r="F2225">
        <v>115.3828</v>
      </c>
      <c r="G2225">
        <v>44669</v>
      </c>
      <c r="H2225">
        <v>44652</v>
      </c>
      <c r="I2225">
        <v>8999973.7828000002</v>
      </c>
      <c r="J2225" t="s">
        <v>196</v>
      </c>
      <c r="K2225">
        <v>8999.9737828000016</v>
      </c>
    </row>
    <row r="2226" spans="1:11" x14ac:dyDescent="0.2">
      <c r="A2226" t="s">
        <v>249</v>
      </c>
      <c r="B2226" t="s">
        <v>185</v>
      </c>
      <c r="C2226" t="s">
        <v>210</v>
      </c>
      <c r="D2226" t="s">
        <v>187</v>
      </c>
      <c r="E2226">
        <v>153169</v>
      </c>
      <c r="F2226">
        <v>30.685099999999998</v>
      </c>
      <c r="G2226">
        <v>44669</v>
      </c>
      <c r="H2226">
        <v>44652</v>
      </c>
      <c r="I2226">
        <v>4700006.0818999996</v>
      </c>
      <c r="J2226" t="s">
        <v>204</v>
      </c>
      <c r="K2226">
        <v>3760.0048655199998</v>
      </c>
    </row>
    <row r="2227" spans="1:11" x14ac:dyDescent="0.2">
      <c r="A2227" t="s">
        <v>249</v>
      </c>
      <c r="B2227" t="s">
        <v>198</v>
      </c>
      <c r="C2227" t="s">
        <v>233</v>
      </c>
      <c r="D2227" t="s">
        <v>187</v>
      </c>
      <c r="E2227">
        <v>11819</v>
      </c>
      <c r="F2227">
        <v>93.067499999999995</v>
      </c>
      <c r="G2227">
        <v>44672</v>
      </c>
      <c r="H2227">
        <v>44652</v>
      </c>
      <c r="I2227">
        <v>1099964.7825</v>
      </c>
      <c r="J2227" t="s">
        <v>204</v>
      </c>
      <c r="K2227">
        <v>879.97182599999996</v>
      </c>
    </row>
    <row r="2228" spans="1:11" x14ac:dyDescent="0.2">
      <c r="A2228" t="s">
        <v>249</v>
      </c>
      <c r="B2228" t="s">
        <v>185</v>
      </c>
      <c r="C2228" t="s">
        <v>191</v>
      </c>
      <c r="D2228" t="s">
        <v>187</v>
      </c>
      <c r="E2228">
        <v>1417304</v>
      </c>
      <c r="F2228">
        <v>5.9973000000000001</v>
      </c>
      <c r="G2228">
        <v>44672</v>
      </c>
      <c r="H2228">
        <v>44652</v>
      </c>
      <c r="I2228">
        <v>8499997.2792000007</v>
      </c>
      <c r="J2228" t="s">
        <v>193</v>
      </c>
      <c r="K2228">
        <v>7649.9975512800011</v>
      </c>
    </row>
    <row r="2229" spans="1:11" x14ac:dyDescent="0.2">
      <c r="A2229" t="s">
        <v>249</v>
      </c>
      <c r="B2229" t="s">
        <v>185</v>
      </c>
      <c r="C2229" t="s">
        <v>240</v>
      </c>
      <c r="D2229" t="s">
        <v>192</v>
      </c>
      <c r="E2229">
        <v>1181257</v>
      </c>
      <c r="F2229">
        <v>7.6189999999999998</v>
      </c>
      <c r="G2229">
        <v>44672</v>
      </c>
      <c r="H2229">
        <v>44652</v>
      </c>
      <c r="I2229">
        <v>8999997.0830000006</v>
      </c>
      <c r="J2229" t="s">
        <v>241</v>
      </c>
      <c r="K2229">
        <v>8999.997083000002</v>
      </c>
    </row>
    <row r="2230" spans="1:11" x14ac:dyDescent="0.2">
      <c r="A2230" t="s">
        <v>249</v>
      </c>
      <c r="B2230" t="s">
        <v>198</v>
      </c>
      <c r="C2230" t="s">
        <v>236</v>
      </c>
      <c r="D2230" t="s">
        <v>187</v>
      </c>
      <c r="E2230">
        <v>1213629</v>
      </c>
      <c r="F2230">
        <v>6.5918000000000001</v>
      </c>
      <c r="G2230">
        <v>44672</v>
      </c>
      <c r="H2230">
        <v>44652</v>
      </c>
      <c r="I2230">
        <v>7999999.6422000006</v>
      </c>
      <c r="J2230" t="s">
        <v>215</v>
      </c>
      <c r="K2230">
        <v>7999.9996422000013</v>
      </c>
    </row>
    <row r="2231" spans="1:11" x14ac:dyDescent="0.2">
      <c r="A2231" t="s">
        <v>249</v>
      </c>
      <c r="B2231" t="s">
        <v>198</v>
      </c>
      <c r="C2231" t="s">
        <v>240</v>
      </c>
      <c r="D2231" t="s">
        <v>190</v>
      </c>
      <c r="E2231">
        <v>188316</v>
      </c>
      <c r="F2231">
        <v>7.4343000000000004</v>
      </c>
      <c r="G2231">
        <v>44673</v>
      </c>
      <c r="H2231">
        <v>44652</v>
      </c>
      <c r="I2231">
        <v>1399997.6388000001</v>
      </c>
      <c r="J2231" t="s">
        <v>241</v>
      </c>
      <c r="K2231">
        <v>1399.9976388</v>
      </c>
    </row>
    <row r="2232" spans="1:11" x14ac:dyDescent="0.2">
      <c r="A2232" t="s">
        <v>249</v>
      </c>
      <c r="B2232" t="s">
        <v>185</v>
      </c>
      <c r="C2232" t="s">
        <v>244</v>
      </c>
      <c r="D2232" t="s">
        <v>190</v>
      </c>
      <c r="E2232">
        <v>304897</v>
      </c>
      <c r="F2232">
        <v>27.878299999999999</v>
      </c>
      <c r="G2232">
        <v>44673</v>
      </c>
      <c r="H2232">
        <v>44652</v>
      </c>
      <c r="I2232">
        <v>8500010.0351</v>
      </c>
      <c r="J2232" t="s">
        <v>207</v>
      </c>
      <c r="K2232">
        <v>6800.0080280800003</v>
      </c>
    </row>
    <row r="2233" spans="1:11" x14ac:dyDescent="0.2">
      <c r="A2233" t="s">
        <v>249</v>
      </c>
      <c r="B2233" t="s">
        <v>198</v>
      </c>
      <c r="C2233" t="s">
        <v>195</v>
      </c>
      <c r="D2233" t="s">
        <v>190</v>
      </c>
      <c r="E2233">
        <v>61310</v>
      </c>
      <c r="F2233">
        <v>119.06659999999999</v>
      </c>
      <c r="G2233">
        <v>44674</v>
      </c>
      <c r="H2233">
        <v>44652</v>
      </c>
      <c r="I2233">
        <v>7299973.2459999993</v>
      </c>
      <c r="J2233" t="s">
        <v>196</v>
      </c>
      <c r="K2233">
        <v>7299.9732459999996</v>
      </c>
    </row>
    <row r="2234" spans="1:11" x14ac:dyDescent="0.2">
      <c r="A2234" t="s">
        <v>249</v>
      </c>
      <c r="B2234" t="s">
        <v>198</v>
      </c>
      <c r="C2234" t="s">
        <v>230</v>
      </c>
      <c r="D2234" t="s">
        <v>192</v>
      </c>
      <c r="E2234">
        <v>87329</v>
      </c>
      <c r="F2234">
        <v>113.3642</v>
      </c>
      <c r="G2234">
        <v>44674</v>
      </c>
      <c r="H2234">
        <v>44652</v>
      </c>
      <c r="I2234">
        <v>9899982.2217999995</v>
      </c>
      <c r="J2234" t="s">
        <v>188</v>
      </c>
      <c r="K2234">
        <v>7919.9857774399998</v>
      </c>
    </row>
    <row r="2235" spans="1:11" x14ac:dyDescent="0.2">
      <c r="A2235" t="s">
        <v>249</v>
      </c>
      <c r="B2235" t="s">
        <v>198</v>
      </c>
      <c r="C2235" t="s">
        <v>244</v>
      </c>
      <c r="D2235" t="s">
        <v>190</v>
      </c>
      <c r="E2235">
        <v>66759</v>
      </c>
      <c r="F2235">
        <v>26.962700000000002</v>
      </c>
      <c r="G2235">
        <v>44674</v>
      </c>
      <c r="H2235">
        <v>44652</v>
      </c>
      <c r="I2235">
        <v>1800002.8893000002</v>
      </c>
      <c r="J2235" t="s">
        <v>207</v>
      </c>
      <c r="K2235">
        <v>1440.0023114400001</v>
      </c>
    </row>
    <row r="2236" spans="1:11" x14ac:dyDescent="0.2">
      <c r="A2236" t="s">
        <v>249</v>
      </c>
      <c r="B2236" t="s">
        <v>185</v>
      </c>
      <c r="C2236" t="s">
        <v>217</v>
      </c>
      <c r="D2236" t="s">
        <v>200</v>
      </c>
      <c r="E2236">
        <v>316419</v>
      </c>
      <c r="F2236">
        <v>9.4810999999999996</v>
      </c>
      <c r="G2236">
        <v>44675</v>
      </c>
      <c r="H2236">
        <v>44652</v>
      </c>
      <c r="I2236">
        <v>3000000.1809</v>
      </c>
      <c r="J2236" t="s">
        <v>215</v>
      </c>
      <c r="K2236">
        <v>3000.0001809</v>
      </c>
    </row>
    <row r="2237" spans="1:11" x14ac:dyDescent="0.2">
      <c r="A2237" t="s">
        <v>249</v>
      </c>
      <c r="B2237" t="s">
        <v>185</v>
      </c>
      <c r="C2237" t="s">
        <v>245</v>
      </c>
      <c r="D2237" t="s">
        <v>192</v>
      </c>
      <c r="E2237">
        <v>103016</v>
      </c>
      <c r="F2237">
        <v>59.214199999999998</v>
      </c>
      <c r="G2237">
        <v>44675</v>
      </c>
      <c r="H2237">
        <v>44652</v>
      </c>
      <c r="I2237">
        <v>6100010.0271999994</v>
      </c>
      <c r="J2237" t="s">
        <v>188</v>
      </c>
      <c r="K2237">
        <v>4880.0080217599998</v>
      </c>
    </row>
    <row r="2238" spans="1:11" x14ac:dyDescent="0.2">
      <c r="A2238" t="s">
        <v>249</v>
      </c>
      <c r="B2238" t="s">
        <v>185</v>
      </c>
      <c r="C2238" t="s">
        <v>218</v>
      </c>
      <c r="D2238" t="s">
        <v>190</v>
      </c>
      <c r="E2238">
        <v>46501</v>
      </c>
      <c r="F2238">
        <v>60.213299999999997</v>
      </c>
      <c r="G2238">
        <v>44675</v>
      </c>
      <c r="H2238">
        <v>44652</v>
      </c>
      <c r="I2238">
        <v>2799978.6632999997</v>
      </c>
      <c r="J2238" t="s">
        <v>204</v>
      </c>
      <c r="K2238">
        <v>2239.9829306399997</v>
      </c>
    </row>
    <row r="2239" spans="1:11" x14ac:dyDescent="0.2">
      <c r="A2239" t="s">
        <v>249</v>
      </c>
      <c r="B2239" t="s">
        <v>185</v>
      </c>
      <c r="C2239" t="s">
        <v>220</v>
      </c>
      <c r="D2239" t="s">
        <v>212</v>
      </c>
      <c r="E2239">
        <v>42704</v>
      </c>
      <c r="F2239">
        <v>166.2602</v>
      </c>
      <c r="G2239">
        <v>44679</v>
      </c>
      <c r="H2239">
        <v>44652</v>
      </c>
      <c r="I2239">
        <v>7099975.5807999996</v>
      </c>
      <c r="J2239" t="s">
        <v>188</v>
      </c>
      <c r="K2239">
        <v>5679.9804646399998</v>
      </c>
    </row>
    <row r="2240" spans="1:11" x14ac:dyDescent="0.2">
      <c r="A2240" t="s">
        <v>249</v>
      </c>
      <c r="B2240" t="s">
        <v>185</v>
      </c>
      <c r="C2240" t="s">
        <v>242</v>
      </c>
      <c r="D2240" t="s">
        <v>190</v>
      </c>
      <c r="E2240">
        <v>19114</v>
      </c>
      <c r="F2240">
        <v>277.28059999999999</v>
      </c>
      <c r="G2240">
        <v>44679</v>
      </c>
      <c r="H2240">
        <v>44652</v>
      </c>
      <c r="I2240">
        <v>5299941.3883999996</v>
      </c>
      <c r="J2240" t="s">
        <v>207</v>
      </c>
      <c r="K2240">
        <v>4239.95311072</v>
      </c>
    </row>
    <row r="2241" spans="1:11" x14ac:dyDescent="0.2">
      <c r="A2241" t="s">
        <v>249</v>
      </c>
      <c r="B2241" t="s">
        <v>185</v>
      </c>
      <c r="C2241" t="s">
        <v>210</v>
      </c>
      <c r="D2241" t="s">
        <v>192</v>
      </c>
      <c r="E2241">
        <v>294207</v>
      </c>
      <c r="F2241">
        <v>31.610399999999998</v>
      </c>
      <c r="G2241">
        <v>44680</v>
      </c>
      <c r="H2241">
        <v>44652</v>
      </c>
      <c r="I2241">
        <v>9300000.9528000001</v>
      </c>
      <c r="J2241" t="s">
        <v>204</v>
      </c>
      <c r="K2241">
        <v>7440.0007622400008</v>
      </c>
    </row>
    <row r="2242" spans="1:11" x14ac:dyDescent="0.2">
      <c r="A2242" t="s">
        <v>249</v>
      </c>
      <c r="B2242" t="s">
        <v>185</v>
      </c>
      <c r="C2242" t="s">
        <v>242</v>
      </c>
      <c r="D2242" t="s">
        <v>190</v>
      </c>
      <c r="E2242">
        <v>26790</v>
      </c>
      <c r="F2242">
        <v>276.22449999999998</v>
      </c>
      <c r="G2242">
        <v>44680</v>
      </c>
      <c r="H2242">
        <v>44652</v>
      </c>
      <c r="I2242">
        <v>7400054.3549999995</v>
      </c>
      <c r="J2242" t="s">
        <v>207</v>
      </c>
      <c r="K2242">
        <v>5920.0434839999998</v>
      </c>
    </row>
    <row r="2243" spans="1:11" x14ac:dyDescent="0.2">
      <c r="A2243" t="s">
        <v>249</v>
      </c>
      <c r="B2243" t="s">
        <v>198</v>
      </c>
      <c r="C2243" t="s">
        <v>194</v>
      </c>
      <c r="D2243" t="s">
        <v>200</v>
      </c>
      <c r="E2243">
        <v>34529</v>
      </c>
      <c r="F2243">
        <v>49.233499999999999</v>
      </c>
      <c r="G2243">
        <v>44680</v>
      </c>
      <c r="H2243">
        <v>44652</v>
      </c>
      <c r="I2243">
        <v>1699983.5215</v>
      </c>
      <c r="J2243" t="s">
        <v>188</v>
      </c>
      <c r="K2243">
        <v>1359.9868172000001</v>
      </c>
    </row>
    <row r="2244" spans="1:11" x14ac:dyDescent="0.2">
      <c r="A2244" t="s">
        <v>249</v>
      </c>
      <c r="B2244" t="s">
        <v>198</v>
      </c>
      <c r="C2244" t="s">
        <v>237</v>
      </c>
      <c r="D2244" t="s">
        <v>192</v>
      </c>
      <c r="E2244">
        <v>539139</v>
      </c>
      <c r="F2244">
        <v>17.435199999999998</v>
      </c>
      <c r="G2244">
        <v>44680</v>
      </c>
      <c r="H2244">
        <v>44652</v>
      </c>
      <c r="I2244">
        <v>9399996.2927999999</v>
      </c>
      <c r="J2244" t="s">
        <v>204</v>
      </c>
      <c r="K2244">
        <v>7519.9970342400002</v>
      </c>
    </row>
    <row r="2245" spans="1:11" x14ac:dyDescent="0.2">
      <c r="A2245" t="s">
        <v>249</v>
      </c>
      <c r="B2245" t="s">
        <v>185</v>
      </c>
      <c r="C2245" t="s">
        <v>233</v>
      </c>
      <c r="D2245" t="s">
        <v>190</v>
      </c>
      <c r="E2245">
        <v>17386</v>
      </c>
      <c r="F2245">
        <v>86.276399999999995</v>
      </c>
      <c r="G2245">
        <v>44682</v>
      </c>
      <c r="H2245">
        <v>44682</v>
      </c>
      <c r="I2245">
        <v>1500001.4904</v>
      </c>
      <c r="J2245" t="s">
        <v>204</v>
      </c>
      <c r="K2245">
        <v>1200.00119232</v>
      </c>
    </row>
    <row r="2246" spans="1:11" x14ac:dyDescent="0.2">
      <c r="A2246" t="s">
        <v>249</v>
      </c>
      <c r="B2246" t="s">
        <v>185</v>
      </c>
      <c r="C2246" t="s">
        <v>219</v>
      </c>
      <c r="D2246" t="s">
        <v>212</v>
      </c>
      <c r="E2246">
        <v>159602</v>
      </c>
      <c r="F2246">
        <v>53.8842</v>
      </c>
      <c r="G2246">
        <v>44682</v>
      </c>
      <c r="H2246">
        <v>44682</v>
      </c>
      <c r="I2246">
        <v>8600026.0884000007</v>
      </c>
      <c r="J2246" t="s">
        <v>188</v>
      </c>
      <c r="K2246">
        <v>6880.0208707200009</v>
      </c>
    </row>
    <row r="2247" spans="1:11" x14ac:dyDescent="0.2">
      <c r="A2247" t="s">
        <v>249</v>
      </c>
      <c r="B2247" t="s">
        <v>185</v>
      </c>
      <c r="C2247" t="s">
        <v>225</v>
      </c>
      <c r="D2247" t="s">
        <v>187</v>
      </c>
      <c r="E2247">
        <v>27972</v>
      </c>
      <c r="F2247">
        <v>89.375100000000003</v>
      </c>
      <c r="G2247">
        <v>44682</v>
      </c>
      <c r="H2247">
        <v>44682</v>
      </c>
      <c r="I2247">
        <v>2500000.2971999999</v>
      </c>
      <c r="J2247" t="s">
        <v>188</v>
      </c>
      <c r="K2247">
        <v>2000.0002377600001</v>
      </c>
    </row>
    <row r="2248" spans="1:11" x14ac:dyDescent="0.2">
      <c r="A2248" t="s">
        <v>249</v>
      </c>
      <c r="B2248" t="s">
        <v>185</v>
      </c>
      <c r="C2248" t="s">
        <v>205</v>
      </c>
      <c r="D2248" t="s">
        <v>200</v>
      </c>
      <c r="E2248">
        <v>65486</v>
      </c>
      <c r="F2248">
        <v>18.3246</v>
      </c>
      <c r="G2248">
        <v>44682</v>
      </c>
      <c r="H2248">
        <v>44682</v>
      </c>
      <c r="I2248">
        <v>1200004.7556</v>
      </c>
      <c r="J2248" t="s">
        <v>193</v>
      </c>
      <c r="K2248">
        <v>1080.0042800400001</v>
      </c>
    </row>
    <row r="2249" spans="1:11" x14ac:dyDescent="0.2">
      <c r="A2249" t="s">
        <v>249</v>
      </c>
      <c r="B2249" t="s">
        <v>198</v>
      </c>
      <c r="C2249" t="s">
        <v>202</v>
      </c>
      <c r="D2249" t="s">
        <v>190</v>
      </c>
      <c r="E2249">
        <v>1318258</v>
      </c>
      <c r="F2249">
        <v>3.9445999999999999</v>
      </c>
      <c r="G2249">
        <v>44682</v>
      </c>
      <c r="H2249">
        <v>44682</v>
      </c>
      <c r="I2249">
        <v>5200000.5067999996</v>
      </c>
      <c r="J2249" t="s">
        <v>193</v>
      </c>
      <c r="K2249">
        <v>4680.0004561199994</v>
      </c>
    </row>
    <row r="2250" spans="1:11" x14ac:dyDescent="0.2">
      <c r="A2250" t="s">
        <v>249</v>
      </c>
      <c r="B2250" t="s">
        <v>185</v>
      </c>
      <c r="C2250" t="s">
        <v>224</v>
      </c>
      <c r="D2250" t="s">
        <v>212</v>
      </c>
      <c r="E2250">
        <v>30007</v>
      </c>
      <c r="F2250">
        <v>183.29259999999999</v>
      </c>
      <c r="G2250">
        <v>44686</v>
      </c>
      <c r="H2250">
        <v>44682</v>
      </c>
      <c r="I2250">
        <v>5500061.0482000001</v>
      </c>
      <c r="J2250" t="s">
        <v>204</v>
      </c>
      <c r="K2250">
        <v>4400.0488385600001</v>
      </c>
    </row>
    <row r="2251" spans="1:11" x14ac:dyDescent="0.2">
      <c r="A2251" t="s">
        <v>249</v>
      </c>
      <c r="B2251" t="s">
        <v>198</v>
      </c>
      <c r="C2251" t="s">
        <v>217</v>
      </c>
      <c r="D2251" t="s">
        <v>190</v>
      </c>
      <c r="E2251">
        <v>608743</v>
      </c>
      <c r="F2251">
        <v>9.6920999999999999</v>
      </c>
      <c r="G2251">
        <v>44686</v>
      </c>
      <c r="H2251">
        <v>44682</v>
      </c>
      <c r="I2251">
        <v>5899998.0302999998</v>
      </c>
      <c r="J2251" t="s">
        <v>215</v>
      </c>
      <c r="K2251">
        <v>5899.9980303000002</v>
      </c>
    </row>
    <row r="2252" spans="1:11" x14ac:dyDescent="0.2">
      <c r="A2252" t="s">
        <v>249</v>
      </c>
      <c r="B2252" t="s">
        <v>185</v>
      </c>
      <c r="C2252" t="s">
        <v>237</v>
      </c>
      <c r="D2252" t="s">
        <v>190</v>
      </c>
      <c r="E2252">
        <v>113727</v>
      </c>
      <c r="F2252">
        <v>16.706700000000001</v>
      </c>
      <c r="G2252">
        <v>44686</v>
      </c>
      <c r="H2252">
        <v>44682</v>
      </c>
      <c r="I2252">
        <v>1900002.8709000002</v>
      </c>
      <c r="J2252" t="s">
        <v>204</v>
      </c>
      <c r="K2252">
        <v>1520.0022967200002</v>
      </c>
    </row>
    <row r="2253" spans="1:11" x14ac:dyDescent="0.2">
      <c r="A2253" t="s">
        <v>249</v>
      </c>
      <c r="B2253" t="s">
        <v>185</v>
      </c>
      <c r="C2253" t="s">
        <v>244</v>
      </c>
      <c r="D2253" t="s">
        <v>200</v>
      </c>
      <c r="E2253">
        <v>120689</v>
      </c>
      <c r="F2253">
        <v>25.6858</v>
      </c>
      <c r="G2253">
        <v>44686</v>
      </c>
      <c r="H2253">
        <v>44682</v>
      </c>
      <c r="I2253">
        <v>3099993.5162</v>
      </c>
      <c r="J2253" t="s">
        <v>207</v>
      </c>
      <c r="K2253">
        <v>2479.9948129600002</v>
      </c>
    </row>
    <row r="2254" spans="1:11" x14ac:dyDescent="0.2">
      <c r="A2254" t="s">
        <v>249</v>
      </c>
      <c r="B2254" t="s">
        <v>198</v>
      </c>
      <c r="C2254" t="s">
        <v>186</v>
      </c>
      <c r="D2254" t="s">
        <v>187</v>
      </c>
      <c r="E2254">
        <v>85818</v>
      </c>
      <c r="F2254">
        <v>20.974599999999999</v>
      </c>
      <c r="G2254">
        <v>44686</v>
      </c>
      <c r="H2254">
        <v>44682</v>
      </c>
      <c r="I2254">
        <v>1799998.2227999999</v>
      </c>
      <c r="J2254" t="s">
        <v>188</v>
      </c>
      <c r="K2254">
        <v>1439.9985782399999</v>
      </c>
    </row>
    <row r="2255" spans="1:11" x14ac:dyDescent="0.2">
      <c r="A2255" t="s">
        <v>249</v>
      </c>
      <c r="B2255" t="s">
        <v>198</v>
      </c>
      <c r="C2255" t="s">
        <v>217</v>
      </c>
      <c r="D2255" t="s">
        <v>190</v>
      </c>
      <c r="E2255">
        <v>156182</v>
      </c>
      <c r="F2255">
        <v>8.3236000000000008</v>
      </c>
      <c r="G2255">
        <v>44687</v>
      </c>
      <c r="H2255">
        <v>44682</v>
      </c>
      <c r="I2255">
        <v>1299996.4952</v>
      </c>
      <c r="J2255" t="s">
        <v>215</v>
      </c>
      <c r="K2255">
        <v>1299.9964952</v>
      </c>
    </row>
    <row r="2256" spans="1:11" x14ac:dyDescent="0.2">
      <c r="A2256" t="s">
        <v>249</v>
      </c>
      <c r="B2256" t="s">
        <v>185</v>
      </c>
      <c r="C2256" t="s">
        <v>235</v>
      </c>
      <c r="D2256" t="s">
        <v>192</v>
      </c>
      <c r="E2256">
        <v>209498</v>
      </c>
      <c r="F2256">
        <v>13.842599999999999</v>
      </c>
      <c r="G2256">
        <v>44687</v>
      </c>
      <c r="H2256">
        <v>44682</v>
      </c>
      <c r="I2256">
        <v>2899997.0148</v>
      </c>
      <c r="J2256" t="s">
        <v>204</v>
      </c>
      <c r="K2256">
        <v>2319.99761184</v>
      </c>
    </row>
    <row r="2257" spans="1:11" x14ac:dyDescent="0.2">
      <c r="A2257" t="s">
        <v>249</v>
      </c>
      <c r="B2257" t="s">
        <v>198</v>
      </c>
      <c r="C2257" t="s">
        <v>206</v>
      </c>
      <c r="D2257" t="s">
        <v>190</v>
      </c>
      <c r="E2257">
        <v>46933</v>
      </c>
      <c r="F2257">
        <v>89.489800000000002</v>
      </c>
      <c r="G2257">
        <v>44688</v>
      </c>
      <c r="H2257">
        <v>44682</v>
      </c>
      <c r="I2257">
        <v>4200024.7834000001</v>
      </c>
      <c r="J2257" t="s">
        <v>207</v>
      </c>
      <c r="K2257">
        <v>3360.0198267200003</v>
      </c>
    </row>
    <row r="2258" spans="1:11" x14ac:dyDescent="0.2">
      <c r="A2258" t="s">
        <v>249</v>
      </c>
      <c r="B2258" t="s">
        <v>185</v>
      </c>
      <c r="C2258" t="s">
        <v>242</v>
      </c>
      <c r="D2258" t="s">
        <v>192</v>
      </c>
      <c r="E2258">
        <v>29673</v>
      </c>
      <c r="F2258">
        <v>249.3826</v>
      </c>
      <c r="G2258">
        <v>44688</v>
      </c>
      <c r="H2258">
        <v>44682</v>
      </c>
      <c r="I2258">
        <v>7399929.8898</v>
      </c>
      <c r="J2258" t="s">
        <v>207</v>
      </c>
      <c r="K2258">
        <v>5919.9439118400005</v>
      </c>
    </row>
    <row r="2259" spans="1:11" x14ac:dyDescent="0.2">
      <c r="A2259" t="s">
        <v>249</v>
      </c>
      <c r="B2259" t="s">
        <v>185</v>
      </c>
      <c r="C2259" t="s">
        <v>203</v>
      </c>
      <c r="D2259" t="s">
        <v>192</v>
      </c>
      <c r="E2259">
        <v>83794</v>
      </c>
      <c r="F2259">
        <v>107.40649999999999</v>
      </c>
      <c r="G2259">
        <v>44690</v>
      </c>
      <c r="H2259">
        <v>44682</v>
      </c>
      <c r="I2259">
        <v>9000020.2609999999</v>
      </c>
      <c r="J2259" t="s">
        <v>204</v>
      </c>
      <c r="K2259">
        <v>7200.0162088000006</v>
      </c>
    </row>
    <row r="2260" spans="1:11" x14ac:dyDescent="0.2">
      <c r="A2260" t="s">
        <v>249</v>
      </c>
      <c r="B2260" t="s">
        <v>185</v>
      </c>
      <c r="C2260" t="s">
        <v>237</v>
      </c>
      <c r="D2260" t="s">
        <v>192</v>
      </c>
      <c r="E2260">
        <v>339621</v>
      </c>
      <c r="F2260">
        <v>16.7834</v>
      </c>
      <c r="G2260">
        <v>44693</v>
      </c>
      <c r="H2260">
        <v>44682</v>
      </c>
      <c r="I2260">
        <v>5699995.0914000003</v>
      </c>
      <c r="J2260" t="s">
        <v>204</v>
      </c>
      <c r="K2260">
        <v>4559.9960731200008</v>
      </c>
    </row>
    <row r="2261" spans="1:11" x14ac:dyDescent="0.2">
      <c r="A2261" t="s">
        <v>249</v>
      </c>
      <c r="B2261" t="s">
        <v>185</v>
      </c>
      <c r="C2261" t="s">
        <v>231</v>
      </c>
      <c r="D2261" t="s">
        <v>190</v>
      </c>
      <c r="E2261">
        <v>381234</v>
      </c>
      <c r="F2261">
        <v>21.7714</v>
      </c>
      <c r="G2261">
        <v>44693</v>
      </c>
      <c r="H2261">
        <v>44682</v>
      </c>
      <c r="I2261">
        <v>8299997.9075999996</v>
      </c>
      <c r="J2261" t="s">
        <v>188</v>
      </c>
      <c r="K2261">
        <v>6639.99832608</v>
      </c>
    </row>
    <row r="2262" spans="1:11" x14ac:dyDescent="0.2">
      <c r="A2262" t="s">
        <v>249</v>
      </c>
      <c r="B2262" t="s">
        <v>185</v>
      </c>
      <c r="C2262" t="s">
        <v>240</v>
      </c>
      <c r="D2262" t="s">
        <v>192</v>
      </c>
      <c r="E2262">
        <v>634006</v>
      </c>
      <c r="F2262">
        <v>6.94</v>
      </c>
      <c r="G2262">
        <v>44693</v>
      </c>
      <c r="H2262">
        <v>44682</v>
      </c>
      <c r="I2262">
        <v>4400001.6400000006</v>
      </c>
      <c r="J2262" t="s">
        <v>241</v>
      </c>
      <c r="K2262">
        <v>4400.0016400000004</v>
      </c>
    </row>
    <row r="2263" spans="1:11" x14ac:dyDescent="0.2">
      <c r="A2263" t="s">
        <v>249</v>
      </c>
      <c r="B2263" t="s">
        <v>198</v>
      </c>
      <c r="C2263" t="s">
        <v>233</v>
      </c>
      <c r="D2263" t="s">
        <v>192</v>
      </c>
      <c r="E2263">
        <v>76347</v>
      </c>
      <c r="F2263">
        <v>90.376999999999995</v>
      </c>
      <c r="G2263">
        <v>44693</v>
      </c>
      <c r="H2263">
        <v>44682</v>
      </c>
      <c r="I2263">
        <v>6900012.8189999992</v>
      </c>
      <c r="J2263" t="s">
        <v>204</v>
      </c>
      <c r="K2263">
        <v>5520.0102551999998</v>
      </c>
    </row>
    <row r="2264" spans="1:11" x14ac:dyDescent="0.2">
      <c r="A2264" t="s">
        <v>249</v>
      </c>
      <c r="B2264" t="s">
        <v>198</v>
      </c>
      <c r="C2264" t="s">
        <v>114</v>
      </c>
      <c r="D2264" t="s">
        <v>187</v>
      </c>
      <c r="E2264">
        <v>666889</v>
      </c>
      <c r="F2264">
        <v>14.395200000000001</v>
      </c>
      <c r="G2264">
        <v>44693</v>
      </c>
      <c r="H2264">
        <v>44682</v>
      </c>
      <c r="I2264">
        <v>9600000.5328000002</v>
      </c>
      <c r="J2264" t="s">
        <v>215</v>
      </c>
      <c r="K2264">
        <v>9600.0005328000007</v>
      </c>
    </row>
    <row r="2265" spans="1:11" x14ac:dyDescent="0.2">
      <c r="A2265" t="s">
        <v>249</v>
      </c>
      <c r="B2265" t="s">
        <v>185</v>
      </c>
      <c r="C2265" t="s">
        <v>238</v>
      </c>
      <c r="D2265" t="s">
        <v>190</v>
      </c>
      <c r="E2265">
        <v>11371</v>
      </c>
      <c r="F2265">
        <v>219.86250000000001</v>
      </c>
      <c r="G2265">
        <v>44693</v>
      </c>
      <c r="H2265">
        <v>44682</v>
      </c>
      <c r="I2265">
        <v>2500056.4875000003</v>
      </c>
      <c r="J2265" t="s">
        <v>204</v>
      </c>
      <c r="K2265">
        <v>2000.0451900000003</v>
      </c>
    </row>
    <row r="2266" spans="1:11" x14ac:dyDescent="0.2">
      <c r="A2266" t="s">
        <v>249</v>
      </c>
      <c r="B2266" t="s">
        <v>198</v>
      </c>
      <c r="C2266" t="s">
        <v>234</v>
      </c>
      <c r="D2266" t="s">
        <v>190</v>
      </c>
      <c r="E2266">
        <v>92026</v>
      </c>
      <c r="F2266">
        <v>93.451499999999996</v>
      </c>
      <c r="G2266">
        <v>44694</v>
      </c>
      <c r="H2266">
        <v>44682</v>
      </c>
      <c r="I2266">
        <v>8599967.7390000001</v>
      </c>
      <c r="J2266" t="s">
        <v>204</v>
      </c>
      <c r="K2266">
        <v>6879.9741912</v>
      </c>
    </row>
    <row r="2267" spans="1:11" x14ac:dyDescent="0.2">
      <c r="A2267" t="s">
        <v>249</v>
      </c>
      <c r="B2267" t="s">
        <v>198</v>
      </c>
      <c r="C2267" t="s">
        <v>223</v>
      </c>
      <c r="D2267" t="s">
        <v>187</v>
      </c>
      <c r="E2267">
        <v>83564</v>
      </c>
      <c r="F2267">
        <v>93.341399999999993</v>
      </c>
      <c r="G2267">
        <v>44694</v>
      </c>
      <c r="H2267">
        <v>44682</v>
      </c>
      <c r="I2267">
        <v>7799980.7495999997</v>
      </c>
      <c r="J2267" t="s">
        <v>204</v>
      </c>
      <c r="K2267">
        <v>6239.9845996800004</v>
      </c>
    </row>
    <row r="2268" spans="1:11" x14ac:dyDescent="0.2">
      <c r="A2268" t="s">
        <v>249</v>
      </c>
      <c r="B2268" t="s">
        <v>185</v>
      </c>
      <c r="C2268" t="s">
        <v>216</v>
      </c>
      <c r="D2268" t="s">
        <v>187</v>
      </c>
      <c r="E2268">
        <v>406143</v>
      </c>
      <c r="F2268">
        <v>17.235299999999999</v>
      </c>
      <c r="G2268">
        <v>44695</v>
      </c>
      <c r="H2268">
        <v>44682</v>
      </c>
      <c r="I2268">
        <v>6999996.4478999991</v>
      </c>
      <c r="J2268" t="s">
        <v>215</v>
      </c>
      <c r="K2268">
        <v>6999.9964478999991</v>
      </c>
    </row>
    <row r="2269" spans="1:11" x14ac:dyDescent="0.2">
      <c r="A2269" t="s">
        <v>249</v>
      </c>
      <c r="B2269" t="s">
        <v>198</v>
      </c>
      <c r="C2269" t="s">
        <v>228</v>
      </c>
      <c r="D2269" t="s">
        <v>190</v>
      </c>
      <c r="E2269">
        <v>270055</v>
      </c>
      <c r="F2269">
        <v>29.6236</v>
      </c>
      <c r="G2269">
        <v>44696</v>
      </c>
      <c r="H2269">
        <v>44682</v>
      </c>
      <c r="I2269">
        <v>8000001.2979999995</v>
      </c>
      <c r="J2269" t="s">
        <v>204</v>
      </c>
      <c r="K2269">
        <v>6400.0010383999997</v>
      </c>
    </row>
    <row r="2270" spans="1:11" x14ac:dyDescent="0.2">
      <c r="A2270" t="s">
        <v>249</v>
      </c>
      <c r="B2270" t="s">
        <v>198</v>
      </c>
      <c r="C2270" t="s">
        <v>245</v>
      </c>
      <c r="D2270" t="s">
        <v>187</v>
      </c>
      <c r="E2270">
        <v>118301</v>
      </c>
      <c r="F2270">
        <v>60.016500000000001</v>
      </c>
      <c r="G2270">
        <v>44700</v>
      </c>
      <c r="H2270">
        <v>44682</v>
      </c>
      <c r="I2270">
        <v>7100011.9665000001</v>
      </c>
      <c r="J2270" t="s">
        <v>188</v>
      </c>
      <c r="K2270">
        <v>5680.0095732</v>
      </c>
    </row>
    <row r="2271" spans="1:11" x14ac:dyDescent="0.2">
      <c r="A2271" t="s">
        <v>249</v>
      </c>
      <c r="B2271" t="s">
        <v>185</v>
      </c>
      <c r="C2271" t="s">
        <v>214</v>
      </c>
      <c r="D2271" t="s">
        <v>190</v>
      </c>
      <c r="E2271">
        <v>175740</v>
      </c>
      <c r="F2271">
        <v>29.020199999999999</v>
      </c>
      <c r="G2271">
        <v>44700</v>
      </c>
      <c r="H2271">
        <v>44682</v>
      </c>
      <c r="I2271">
        <v>5100009.9479999999</v>
      </c>
      <c r="J2271" t="s">
        <v>215</v>
      </c>
      <c r="K2271">
        <v>5100.0099479999999</v>
      </c>
    </row>
    <row r="2272" spans="1:11" x14ac:dyDescent="0.2">
      <c r="A2272" t="s">
        <v>249</v>
      </c>
      <c r="B2272" t="s">
        <v>198</v>
      </c>
      <c r="C2272" t="s">
        <v>225</v>
      </c>
      <c r="D2272" t="s">
        <v>192</v>
      </c>
      <c r="E2272">
        <v>93173</v>
      </c>
      <c r="F2272">
        <v>93.374200000000002</v>
      </c>
      <c r="G2272">
        <v>44702</v>
      </c>
      <c r="H2272">
        <v>44682</v>
      </c>
      <c r="I2272">
        <v>8699954.3366</v>
      </c>
      <c r="J2272" t="s">
        <v>188</v>
      </c>
      <c r="K2272">
        <v>6959.96346928</v>
      </c>
    </row>
    <row r="2273" spans="1:11" x14ac:dyDescent="0.2">
      <c r="A2273" t="s">
        <v>249</v>
      </c>
      <c r="B2273" t="s">
        <v>185</v>
      </c>
      <c r="C2273" t="s">
        <v>202</v>
      </c>
      <c r="D2273" t="s">
        <v>190</v>
      </c>
      <c r="E2273">
        <v>1270187</v>
      </c>
      <c r="F2273">
        <v>3.8576999999999999</v>
      </c>
      <c r="G2273">
        <v>44704</v>
      </c>
      <c r="H2273">
        <v>44682</v>
      </c>
      <c r="I2273">
        <v>4900000.3898999998</v>
      </c>
      <c r="J2273" t="s">
        <v>193</v>
      </c>
      <c r="K2273">
        <v>4410.0003509099997</v>
      </c>
    </row>
    <row r="2274" spans="1:11" x14ac:dyDescent="0.2">
      <c r="A2274" t="s">
        <v>249</v>
      </c>
      <c r="B2274" t="s">
        <v>198</v>
      </c>
      <c r="C2274" t="s">
        <v>205</v>
      </c>
      <c r="D2274" t="s">
        <v>192</v>
      </c>
      <c r="E2274">
        <v>335548</v>
      </c>
      <c r="F2274">
        <v>18.179200000000002</v>
      </c>
      <c r="G2274">
        <v>44707</v>
      </c>
      <c r="H2274">
        <v>44682</v>
      </c>
      <c r="I2274">
        <v>6099994.2016000003</v>
      </c>
      <c r="J2274" t="s">
        <v>193</v>
      </c>
      <c r="K2274">
        <v>5489.9947814400002</v>
      </c>
    </row>
    <row r="2275" spans="1:11" x14ac:dyDescent="0.2">
      <c r="A2275" t="s">
        <v>249</v>
      </c>
      <c r="B2275" t="s">
        <v>185</v>
      </c>
      <c r="C2275" t="s">
        <v>223</v>
      </c>
      <c r="D2275" t="s">
        <v>200</v>
      </c>
      <c r="E2275">
        <v>112591</v>
      </c>
      <c r="F2275">
        <v>85.264600000000002</v>
      </c>
      <c r="G2275">
        <v>44707</v>
      </c>
      <c r="H2275">
        <v>44682</v>
      </c>
      <c r="I2275">
        <v>9600026.5786000006</v>
      </c>
      <c r="J2275" t="s">
        <v>204</v>
      </c>
      <c r="K2275">
        <v>7680.0212628800009</v>
      </c>
    </row>
    <row r="2276" spans="1:11" x14ac:dyDescent="0.2">
      <c r="A2276" t="s">
        <v>249</v>
      </c>
      <c r="B2276" t="s">
        <v>198</v>
      </c>
      <c r="C2276" t="s">
        <v>239</v>
      </c>
      <c r="D2276" t="s">
        <v>192</v>
      </c>
      <c r="E2276">
        <v>347882</v>
      </c>
      <c r="F2276">
        <v>15.522500000000001</v>
      </c>
      <c r="G2276">
        <v>44707</v>
      </c>
      <c r="H2276">
        <v>44682</v>
      </c>
      <c r="I2276">
        <v>5399998.3450000007</v>
      </c>
      <c r="J2276" t="s">
        <v>188</v>
      </c>
      <c r="K2276">
        <v>4319.9986760000011</v>
      </c>
    </row>
    <row r="2277" spans="1:11" x14ac:dyDescent="0.2">
      <c r="A2277" t="s">
        <v>249</v>
      </c>
      <c r="B2277" t="s">
        <v>185</v>
      </c>
      <c r="C2277" t="s">
        <v>214</v>
      </c>
      <c r="D2277" t="s">
        <v>190</v>
      </c>
      <c r="E2277">
        <v>170679</v>
      </c>
      <c r="F2277">
        <v>30.4666</v>
      </c>
      <c r="G2277">
        <v>44707</v>
      </c>
      <c r="H2277">
        <v>44682</v>
      </c>
      <c r="I2277">
        <v>5200008.8213999998</v>
      </c>
      <c r="J2277" t="s">
        <v>215</v>
      </c>
      <c r="K2277">
        <v>5200.0088214000007</v>
      </c>
    </row>
    <row r="2278" spans="1:11" x14ac:dyDescent="0.2">
      <c r="A2278" t="s">
        <v>249</v>
      </c>
      <c r="B2278" t="s">
        <v>185</v>
      </c>
      <c r="C2278" t="s">
        <v>242</v>
      </c>
      <c r="D2278" t="s">
        <v>192</v>
      </c>
      <c r="E2278">
        <v>17960</v>
      </c>
      <c r="F2278">
        <v>272.82420000000002</v>
      </c>
      <c r="G2278">
        <v>44707</v>
      </c>
      <c r="H2278">
        <v>44682</v>
      </c>
      <c r="I2278">
        <v>4899922.6320000002</v>
      </c>
      <c r="J2278" t="s">
        <v>207</v>
      </c>
      <c r="K2278">
        <v>3919.9381056000002</v>
      </c>
    </row>
    <row r="2279" spans="1:11" x14ac:dyDescent="0.2">
      <c r="A2279" t="s">
        <v>249</v>
      </c>
      <c r="B2279" t="s">
        <v>185</v>
      </c>
      <c r="C2279" t="s">
        <v>208</v>
      </c>
      <c r="D2279" t="s">
        <v>192</v>
      </c>
      <c r="E2279">
        <v>105051</v>
      </c>
      <c r="F2279">
        <v>61.875</v>
      </c>
      <c r="G2279">
        <v>44707</v>
      </c>
      <c r="H2279">
        <v>44682</v>
      </c>
      <c r="I2279">
        <v>6500030.625</v>
      </c>
      <c r="J2279" t="s">
        <v>188</v>
      </c>
      <c r="K2279">
        <v>5200.0245000000004</v>
      </c>
    </row>
    <row r="2280" spans="1:11" x14ac:dyDescent="0.2">
      <c r="A2280" t="s">
        <v>249</v>
      </c>
      <c r="B2280" t="s">
        <v>185</v>
      </c>
      <c r="C2280" t="s">
        <v>239</v>
      </c>
      <c r="D2280" t="s">
        <v>190</v>
      </c>
      <c r="E2280">
        <v>536527</v>
      </c>
      <c r="F2280">
        <v>15.097099999999999</v>
      </c>
      <c r="G2280">
        <v>44709</v>
      </c>
      <c r="H2280">
        <v>44682</v>
      </c>
      <c r="I2280">
        <v>8100001.7716999995</v>
      </c>
      <c r="J2280" t="s">
        <v>188</v>
      </c>
      <c r="K2280">
        <v>6480.0014173600002</v>
      </c>
    </row>
    <row r="2281" spans="1:11" x14ac:dyDescent="0.2">
      <c r="A2281" t="s">
        <v>249</v>
      </c>
      <c r="B2281" t="s">
        <v>198</v>
      </c>
      <c r="C2281" t="s">
        <v>186</v>
      </c>
      <c r="D2281" t="s">
        <v>190</v>
      </c>
      <c r="E2281">
        <v>147076</v>
      </c>
      <c r="F2281">
        <v>21.757400000000001</v>
      </c>
      <c r="G2281">
        <v>44710</v>
      </c>
      <c r="H2281">
        <v>44682</v>
      </c>
      <c r="I2281">
        <v>3199991.3624</v>
      </c>
      <c r="J2281" t="s">
        <v>188</v>
      </c>
      <c r="K2281">
        <v>2559.9930899200003</v>
      </c>
    </row>
    <row r="2282" spans="1:11" x14ac:dyDescent="0.2">
      <c r="A2282" t="s">
        <v>249</v>
      </c>
      <c r="B2282" t="s">
        <v>185</v>
      </c>
      <c r="C2282" t="s">
        <v>220</v>
      </c>
      <c r="D2282" t="s">
        <v>192</v>
      </c>
      <c r="E2282">
        <v>20076</v>
      </c>
      <c r="F2282">
        <v>174.34039999999999</v>
      </c>
      <c r="G2282">
        <v>44710</v>
      </c>
      <c r="H2282">
        <v>44682</v>
      </c>
      <c r="I2282">
        <v>3500057.8703999999</v>
      </c>
      <c r="J2282" t="s">
        <v>188</v>
      </c>
      <c r="K2282">
        <v>2800.0462963200002</v>
      </c>
    </row>
    <row r="2283" spans="1:11" x14ac:dyDescent="0.2">
      <c r="A2283" t="s">
        <v>249</v>
      </c>
      <c r="B2283" t="s">
        <v>198</v>
      </c>
      <c r="C2283" t="s">
        <v>221</v>
      </c>
      <c r="D2283" t="s">
        <v>200</v>
      </c>
      <c r="E2283">
        <v>96671</v>
      </c>
      <c r="F2283">
        <v>40.343200000000003</v>
      </c>
      <c r="G2283">
        <v>44714</v>
      </c>
      <c r="H2283">
        <v>44713</v>
      </c>
      <c r="I2283">
        <v>3900017.4872000003</v>
      </c>
      <c r="J2283" t="s">
        <v>207</v>
      </c>
      <c r="K2283">
        <v>3120.0139897600002</v>
      </c>
    </row>
    <row r="2284" spans="1:11" x14ac:dyDescent="0.2">
      <c r="A2284" t="s">
        <v>249</v>
      </c>
      <c r="B2284" t="s">
        <v>185</v>
      </c>
      <c r="C2284" t="s">
        <v>237</v>
      </c>
      <c r="D2284" t="s">
        <v>200</v>
      </c>
      <c r="E2284">
        <v>387644</v>
      </c>
      <c r="F2284">
        <v>15.4781</v>
      </c>
      <c r="G2284">
        <v>44714</v>
      </c>
      <c r="H2284">
        <v>44713</v>
      </c>
      <c r="I2284">
        <v>5999992.5964000002</v>
      </c>
      <c r="J2284" t="s">
        <v>204</v>
      </c>
      <c r="K2284">
        <v>4799.9940771199999</v>
      </c>
    </row>
    <row r="2285" spans="1:11" x14ac:dyDescent="0.2">
      <c r="A2285" t="s">
        <v>249</v>
      </c>
      <c r="B2285" t="s">
        <v>185</v>
      </c>
      <c r="C2285" t="s">
        <v>246</v>
      </c>
      <c r="D2285" t="s">
        <v>192</v>
      </c>
      <c r="E2285">
        <v>27459</v>
      </c>
      <c r="F2285">
        <v>138.38839999999999</v>
      </c>
      <c r="G2285">
        <v>44714</v>
      </c>
      <c r="H2285">
        <v>44713</v>
      </c>
      <c r="I2285">
        <v>3800007.0755999996</v>
      </c>
      <c r="J2285" t="s">
        <v>204</v>
      </c>
      <c r="K2285">
        <v>3040.0056604799997</v>
      </c>
    </row>
    <row r="2286" spans="1:11" x14ac:dyDescent="0.2">
      <c r="A2286" t="s">
        <v>249</v>
      </c>
      <c r="B2286" t="s">
        <v>198</v>
      </c>
      <c r="C2286" t="s">
        <v>237</v>
      </c>
      <c r="D2286" t="s">
        <v>190</v>
      </c>
      <c r="E2286">
        <v>220150</v>
      </c>
      <c r="F2286">
        <v>16.806699999999999</v>
      </c>
      <c r="G2286">
        <v>44714</v>
      </c>
      <c r="H2286">
        <v>44713</v>
      </c>
      <c r="I2286">
        <v>3699995.0049999999</v>
      </c>
      <c r="J2286" t="s">
        <v>204</v>
      </c>
      <c r="K2286">
        <v>2959.9960040000001</v>
      </c>
    </row>
    <row r="2287" spans="1:11" x14ac:dyDescent="0.2">
      <c r="A2287" t="s">
        <v>249</v>
      </c>
      <c r="B2287" t="s">
        <v>198</v>
      </c>
      <c r="C2287" t="s">
        <v>245</v>
      </c>
      <c r="D2287" t="s">
        <v>212</v>
      </c>
      <c r="E2287">
        <v>21729</v>
      </c>
      <c r="F2287">
        <v>59.828299999999999</v>
      </c>
      <c r="G2287">
        <v>44717</v>
      </c>
      <c r="H2287">
        <v>44713</v>
      </c>
      <c r="I2287">
        <v>1300009.1306999999</v>
      </c>
      <c r="J2287" t="s">
        <v>188</v>
      </c>
      <c r="K2287">
        <v>1040.00730456</v>
      </c>
    </row>
    <row r="2288" spans="1:11" x14ac:dyDescent="0.2">
      <c r="A2288" t="s">
        <v>249</v>
      </c>
      <c r="B2288" t="s">
        <v>185</v>
      </c>
      <c r="C2288" t="s">
        <v>231</v>
      </c>
      <c r="D2288" t="s">
        <v>192</v>
      </c>
      <c r="E2288">
        <v>84477</v>
      </c>
      <c r="F2288">
        <v>22.491299999999999</v>
      </c>
      <c r="G2288">
        <v>44717</v>
      </c>
      <c r="H2288">
        <v>44713</v>
      </c>
      <c r="I2288">
        <v>1899997.5500999999</v>
      </c>
      <c r="J2288" t="s">
        <v>188</v>
      </c>
      <c r="K2288">
        <v>1519.99804008</v>
      </c>
    </row>
    <row r="2289" spans="1:11" x14ac:dyDescent="0.2">
      <c r="A2289" t="s">
        <v>249</v>
      </c>
      <c r="B2289" t="s">
        <v>198</v>
      </c>
      <c r="C2289" t="s">
        <v>244</v>
      </c>
      <c r="D2289" t="s">
        <v>190</v>
      </c>
      <c r="E2289">
        <v>118039</v>
      </c>
      <c r="F2289">
        <v>25.415400000000002</v>
      </c>
      <c r="G2289">
        <v>44717</v>
      </c>
      <c r="H2289">
        <v>44713</v>
      </c>
      <c r="I2289">
        <v>3000008.4006000003</v>
      </c>
      <c r="J2289" t="s">
        <v>207</v>
      </c>
      <c r="K2289">
        <v>2400.0067204800002</v>
      </c>
    </row>
    <row r="2290" spans="1:11" x14ac:dyDescent="0.2">
      <c r="A2290" t="s">
        <v>249</v>
      </c>
      <c r="B2290" t="s">
        <v>185</v>
      </c>
      <c r="C2290" t="s">
        <v>240</v>
      </c>
      <c r="D2290" t="s">
        <v>200</v>
      </c>
      <c r="E2290">
        <v>902467</v>
      </c>
      <c r="F2290">
        <v>7.5349000000000004</v>
      </c>
      <c r="G2290">
        <v>44717</v>
      </c>
      <c r="H2290">
        <v>44713</v>
      </c>
      <c r="I2290">
        <v>6799998.5983000007</v>
      </c>
      <c r="J2290" t="s">
        <v>241</v>
      </c>
      <c r="K2290">
        <v>6799.9985983000015</v>
      </c>
    </row>
    <row r="2291" spans="1:11" x14ac:dyDescent="0.2">
      <c r="A2291" t="s">
        <v>249</v>
      </c>
      <c r="B2291" t="s">
        <v>185</v>
      </c>
      <c r="C2291" t="s">
        <v>231</v>
      </c>
      <c r="D2291" t="s">
        <v>187</v>
      </c>
      <c r="E2291">
        <v>253629</v>
      </c>
      <c r="F2291">
        <v>22.473800000000001</v>
      </c>
      <c r="G2291">
        <v>44718</v>
      </c>
      <c r="H2291">
        <v>44713</v>
      </c>
      <c r="I2291">
        <v>5700007.4202000005</v>
      </c>
      <c r="J2291" t="s">
        <v>188</v>
      </c>
      <c r="K2291">
        <v>4560.0059361600006</v>
      </c>
    </row>
    <row r="2292" spans="1:11" x14ac:dyDescent="0.2">
      <c r="A2292" t="s">
        <v>249</v>
      </c>
      <c r="B2292" t="s">
        <v>198</v>
      </c>
      <c r="C2292" t="s">
        <v>226</v>
      </c>
      <c r="D2292" t="s">
        <v>190</v>
      </c>
      <c r="E2292">
        <v>98339</v>
      </c>
      <c r="F2292">
        <v>55.929000000000002</v>
      </c>
      <c r="G2292">
        <v>44721</v>
      </c>
      <c r="H2292">
        <v>44713</v>
      </c>
      <c r="I2292">
        <v>5500001.9309999999</v>
      </c>
      <c r="J2292" t="s">
        <v>188</v>
      </c>
      <c r="K2292">
        <v>4400.0015448000004</v>
      </c>
    </row>
    <row r="2293" spans="1:11" x14ac:dyDescent="0.2">
      <c r="A2293" t="s">
        <v>249</v>
      </c>
      <c r="B2293" t="s">
        <v>198</v>
      </c>
      <c r="C2293" t="s">
        <v>208</v>
      </c>
      <c r="D2293" t="s">
        <v>192</v>
      </c>
      <c r="E2293">
        <v>72181</v>
      </c>
      <c r="F2293">
        <v>66.499899999999997</v>
      </c>
      <c r="G2293">
        <v>44721</v>
      </c>
      <c r="H2293">
        <v>44713</v>
      </c>
      <c r="I2293">
        <v>4800029.2818999998</v>
      </c>
      <c r="J2293" t="s">
        <v>188</v>
      </c>
      <c r="K2293">
        <v>3840.0234255199998</v>
      </c>
    </row>
    <row r="2294" spans="1:11" x14ac:dyDescent="0.2">
      <c r="A2294" t="s">
        <v>249</v>
      </c>
      <c r="B2294" t="s">
        <v>198</v>
      </c>
      <c r="C2294" t="s">
        <v>220</v>
      </c>
      <c r="D2294" t="s">
        <v>187</v>
      </c>
      <c r="E2294">
        <v>32341</v>
      </c>
      <c r="F2294">
        <v>151.50919999999999</v>
      </c>
      <c r="G2294">
        <v>44721</v>
      </c>
      <c r="H2294">
        <v>44713</v>
      </c>
      <c r="I2294">
        <v>4899959.0372000001</v>
      </c>
      <c r="J2294" t="s">
        <v>188</v>
      </c>
      <c r="K2294">
        <v>3919.9672297600005</v>
      </c>
    </row>
    <row r="2295" spans="1:11" x14ac:dyDescent="0.2">
      <c r="A2295" t="s">
        <v>249</v>
      </c>
      <c r="B2295" t="s">
        <v>198</v>
      </c>
      <c r="C2295" t="s">
        <v>205</v>
      </c>
      <c r="D2295" t="s">
        <v>187</v>
      </c>
      <c r="E2295">
        <v>87558</v>
      </c>
      <c r="F2295">
        <v>19.415700000000001</v>
      </c>
      <c r="G2295">
        <v>44721</v>
      </c>
      <c r="H2295">
        <v>44713</v>
      </c>
      <c r="I2295">
        <v>1699999.8606</v>
      </c>
      <c r="J2295" t="s">
        <v>193</v>
      </c>
      <c r="K2295">
        <v>1529.9998745400001</v>
      </c>
    </row>
    <row r="2296" spans="1:11" x14ac:dyDescent="0.2">
      <c r="A2296" t="s">
        <v>249</v>
      </c>
      <c r="B2296" t="s">
        <v>185</v>
      </c>
      <c r="C2296" t="s">
        <v>216</v>
      </c>
      <c r="D2296" t="s">
        <v>190</v>
      </c>
      <c r="E2296">
        <v>271240</v>
      </c>
      <c r="F2296">
        <v>17.6965</v>
      </c>
      <c r="G2296">
        <v>44721</v>
      </c>
      <c r="H2296">
        <v>44713</v>
      </c>
      <c r="I2296">
        <v>4799998.66</v>
      </c>
      <c r="J2296" t="s">
        <v>215</v>
      </c>
      <c r="K2296">
        <v>4799.9986600000002</v>
      </c>
    </row>
    <row r="2297" spans="1:11" x14ac:dyDescent="0.2">
      <c r="A2297" t="s">
        <v>249</v>
      </c>
      <c r="B2297" t="s">
        <v>185</v>
      </c>
      <c r="C2297" t="s">
        <v>210</v>
      </c>
      <c r="D2297" t="s">
        <v>200</v>
      </c>
      <c r="E2297">
        <v>360219</v>
      </c>
      <c r="F2297">
        <v>27.4833</v>
      </c>
      <c r="G2297">
        <v>44722</v>
      </c>
      <c r="H2297">
        <v>44713</v>
      </c>
      <c r="I2297">
        <v>9900006.8427000009</v>
      </c>
      <c r="J2297" t="s">
        <v>204</v>
      </c>
      <c r="K2297">
        <v>7920.0054741600006</v>
      </c>
    </row>
    <row r="2298" spans="1:11" x14ac:dyDescent="0.2">
      <c r="A2298" t="s">
        <v>249</v>
      </c>
      <c r="B2298" t="s">
        <v>185</v>
      </c>
      <c r="C2298" t="s">
        <v>237</v>
      </c>
      <c r="D2298" t="s">
        <v>190</v>
      </c>
      <c r="E2298">
        <v>429697</v>
      </c>
      <c r="F2298">
        <v>17.686900000000001</v>
      </c>
      <c r="G2298">
        <v>44723</v>
      </c>
      <c r="H2298">
        <v>44713</v>
      </c>
      <c r="I2298">
        <v>7600007.8693000004</v>
      </c>
      <c r="J2298" t="s">
        <v>204</v>
      </c>
      <c r="K2298">
        <v>6080.0062954400009</v>
      </c>
    </row>
    <row r="2299" spans="1:11" x14ac:dyDescent="0.2">
      <c r="A2299" t="s">
        <v>249</v>
      </c>
      <c r="B2299" t="s">
        <v>185</v>
      </c>
      <c r="C2299" t="s">
        <v>246</v>
      </c>
      <c r="D2299" t="s">
        <v>200</v>
      </c>
      <c r="E2299">
        <v>55061</v>
      </c>
      <c r="F2299">
        <v>128.9468</v>
      </c>
      <c r="G2299">
        <v>44724</v>
      </c>
      <c r="H2299">
        <v>44713</v>
      </c>
      <c r="I2299">
        <v>7099939.7548000002</v>
      </c>
      <c r="J2299" t="s">
        <v>204</v>
      </c>
      <c r="K2299">
        <v>5679.9518038400001</v>
      </c>
    </row>
    <row r="2300" spans="1:11" x14ac:dyDescent="0.2">
      <c r="A2300" t="s">
        <v>249</v>
      </c>
      <c r="B2300" t="s">
        <v>198</v>
      </c>
      <c r="C2300" t="s">
        <v>224</v>
      </c>
      <c r="D2300" t="s">
        <v>200</v>
      </c>
      <c r="E2300">
        <v>39638</v>
      </c>
      <c r="F2300">
        <v>191.7328</v>
      </c>
      <c r="G2300">
        <v>44725</v>
      </c>
      <c r="H2300">
        <v>44713</v>
      </c>
      <c r="I2300">
        <v>7599904.7264</v>
      </c>
      <c r="J2300" t="s">
        <v>204</v>
      </c>
      <c r="K2300">
        <v>6079.9237811200001</v>
      </c>
    </row>
    <row r="2301" spans="1:11" x14ac:dyDescent="0.2">
      <c r="A2301" t="s">
        <v>249</v>
      </c>
      <c r="B2301" t="s">
        <v>185</v>
      </c>
      <c r="C2301" t="s">
        <v>209</v>
      </c>
      <c r="D2301" t="s">
        <v>200</v>
      </c>
      <c r="E2301">
        <v>315288</v>
      </c>
      <c r="F2301">
        <v>21.250399999999999</v>
      </c>
      <c r="G2301">
        <v>44725</v>
      </c>
      <c r="H2301">
        <v>44713</v>
      </c>
      <c r="I2301">
        <v>6699996.1151999999</v>
      </c>
      <c r="J2301" t="s">
        <v>188</v>
      </c>
      <c r="K2301">
        <v>5359.9968921600002</v>
      </c>
    </row>
    <row r="2302" spans="1:11" x14ac:dyDescent="0.2">
      <c r="A2302" t="s">
        <v>249</v>
      </c>
      <c r="B2302" t="s">
        <v>185</v>
      </c>
      <c r="C2302" t="s">
        <v>220</v>
      </c>
      <c r="D2302" t="s">
        <v>187</v>
      </c>
      <c r="E2302">
        <v>29190</v>
      </c>
      <c r="F2302">
        <v>171.2919</v>
      </c>
      <c r="G2302">
        <v>44725</v>
      </c>
      <c r="H2302">
        <v>44713</v>
      </c>
      <c r="I2302">
        <v>5000010.5609999998</v>
      </c>
      <c r="J2302" t="s">
        <v>188</v>
      </c>
      <c r="K2302">
        <v>4000.0084487999998</v>
      </c>
    </row>
    <row r="2303" spans="1:11" x14ac:dyDescent="0.2">
      <c r="A2303" t="s">
        <v>249</v>
      </c>
      <c r="B2303" t="s">
        <v>185</v>
      </c>
      <c r="C2303" t="s">
        <v>239</v>
      </c>
      <c r="D2303" t="s">
        <v>187</v>
      </c>
      <c r="E2303">
        <v>532693</v>
      </c>
      <c r="F2303">
        <v>15.581200000000001</v>
      </c>
      <c r="G2303">
        <v>44725</v>
      </c>
      <c r="H2303">
        <v>44713</v>
      </c>
      <c r="I2303">
        <v>8299996.1716</v>
      </c>
      <c r="J2303" t="s">
        <v>188</v>
      </c>
      <c r="K2303">
        <v>6639.9969372800006</v>
      </c>
    </row>
    <row r="2304" spans="1:11" x14ac:dyDescent="0.2">
      <c r="A2304" t="s">
        <v>249</v>
      </c>
      <c r="B2304" t="s">
        <v>185</v>
      </c>
      <c r="C2304" t="s">
        <v>243</v>
      </c>
      <c r="D2304" t="s">
        <v>212</v>
      </c>
      <c r="E2304">
        <v>268308</v>
      </c>
      <c r="F2304">
        <v>6.3360000000000003</v>
      </c>
      <c r="G2304">
        <v>44728</v>
      </c>
      <c r="H2304">
        <v>44713</v>
      </c>
      <c r="I2304">
        <v>1699999.4880000001</v>
      </c>
      <c r="J2304" t="s">
        <v>215</v>
      </c>
      <c r="K2304">
        <v>1699.9994880000004</v>
      </c>
    </row>
    <row r="2305" spans="1:11" x14ac:dyDescent="0.2">
      <c r="A2305" t="s">
        <v>249</v>
      </c>
      <c r="B2305" t="s">
        <v>198</v>
      </c>
      <c r="C2305" t="s">
        <v>236</v>
      </c>
      <c r="D2305" t="s">
        <v>190</v>
      </c>
      <c r="E2305">
        <v>773957</v>
      </c>
      <c r="F2305">
        <v>6.3311000000000002</v>
      </c>
      <c r="G2305">
        <v>44728</v>
      </c>
      <c r="H2305">
        <v>44713</v>
      </c>
      <c r="I2305">
        <v>4899999.1627000002</v>
      </c>
      <c r="J2305" t="s">
        <v>215</v>
      </c>
      <c r="K2305">
        <v>4899.9991627000009</v>
      </c>
    </row>
    <row r="2306" spans="1:11" x14ac:dyDescent="0.2">
      <c r="A2306" t="s">
        <v>249</v>
      </c>
      <c r="B2306" t="s">
        <v>198</v>
      </c>
      <c r="C2306" t="s">
        <v>195</v>
      </c>
      <c r="D2306" t="s">
        <v>192</v>
      </c>
      <c r="E2306">
        <v>40235</v>
      </c>
      <c r="F2306">
        <v>104.38800000000001</v>
      </c>
      <c r="G2306">
        <v>44728</v>
      </c>
      <c r="H2306">
        <v>44713</v>
      </c>
      <c r="I2306">
        <v>4200051.1800000006</v>
      </c>
      <c r="J2306" t="s">
        <v>196</v>
      </c>
      <c r="K2306">
        <v>4200.0511800000004</v>
      </c>
    </row>
    <row r="2307" spans="1:11" x14ac:dyDescent="0.2">
      <c r="A2307" t="s">
        <v>249</v>
      </c>
      <c r="B2307" t="s">
        <v>198</v>
      </c>
      <c r="C2307" t="s">
        <v>234</v>
      </c>
      <c r="D2307" t="s">
        <v>190</v>
      </c>
      <c r="E2307">
        <v>5355</v>
      </c>
      <c r="F2307">
        <v>93.371600000000001</v>
      </c>
      <c r="G2307">
        <v>44728</v>
      </c>
      <c r="H2307">
        <v>44713</v>
      </c>
      <c r="I2307">
        <v>500004.91800000001</v>
      </c>
      <c r="J2307" t="s">
        <v>204</v>
      </c>
      <c r="K2307">
        <v>400.00393440000005</v>
      </c>
    </row>
    <row r="2308" spans="1:11" x14ac:dyDescent="0.2">
      <c r="A2308" t="s">
        <v>249</v>
      </c>
      <c r="B2308" t="s">
        <v>198</v>
      </c>
      <c r="C2308" t="s">
        <v>218</v>
      </c>
      <c r="D2308" t="s">
        <v>192</v>
      </c>
      <c r="E2308">
        <v>56574</v>
      </c>
      <c r="F2308">
        <v>61.866</v>
      </c>
      <c r="G2308">
        <v>44728</v>
      </c>
      <c r="H2308">
        <v>44713</v>
      </c>
      <c r="I2308">
        <v>3500007.0839999998</v>
      </c>
      <c r="J2308" t="s">
        <v>204</v>
      </c>
      <c r="K2308">
        <v>2800.0056672000001</v>
      </c>
    </row>
    <row r="2309" spans="1:11" x14ac:dyDescent="0.2">
      <c r="A2309" t="s">
        <v>249</v>
      </c>
      <c r="B2309" t="s">
        <v>198</v>
      </c>
      <c r="C2309" t="s">
        <v>205</v>
      </c>
      <c r="D2309" t="s">
        <v>192</v>
      </c>
      <c r="E2309">
        <v>434783</v>
      </c>
      <c r="F2309">
        <v>20.010000000000002</v>
      </c>
      <c r="G2309">
        <v>44730</v>
      </c>
      <c r="H2309">
        <v>44713</v>
      </c>
      <c r="I2309">
        <v>8700007.8300000001</v>
      </c>
      <c r="J2309" t="s">
        <v>193</v>
      </c>
      <c r="K2309">
        <v>7830.0070470000001</v>
      </c>
    </row>
    <row r="2310" spans="1:11" x14ac:dyDescent="0.2">
      <c r="A2310" t="s">
        <v>249</v>
      </c>
      <c r="B2310" t="s">
        <v>198</v>
      </c>
      <c r="C2310" t="s">
        <v>219</v>
      </c>
      <c r="D2310" t="s">
        <v>190</v>
      </c>
      <c r="E2310">
        <v>17388</v>
      </c>
      <c r="F2310">
        <v>57.510800000000003</v>
      </c>
      <c r="G2310">
        <v>44731</v>
      </c>
      <c r="H2310">
        <v>44713</v>
      </c>
      <c r="I2310">
        <v>999997.79040000006</v>
      </c>
      <c r="J2310" t="s">
        <v>188</v>
      </c>
      <c r="K2310">
        <v>799.99823232000006</v>
      </c>
    </row>
    <row r="2311" spans="1:11" x14ac:dyDescent="0.2">
      <c r="A2311" t="s">
        <v>249</v>
      </c>
      <c r="B2311" t="s">
        <v>198</v>
      </c>
      <c r="C2311" t="s">
        <v>227</v>
      </c>
      <c r="D2311" t="s">
        <v>200</v>
      </c>
      <c r="E2311">
        <v>34994</v>
      </c>
      <c r="F2311">
        <v>162.8845</v>
      </c>
      <c r="G2311">
        <v>44735</v>
      </c>
      <c r="H2311">
        <v>44713</v>
      </c>
      <c r="I2311">
        <v>5699980.193</v>
      </c>
      <c r="J2311" t="s">
        <v>204</v>
      </c>
      <c r="K2311">
        <v>4559.9841544000001</v>
      </c>
    </row>
    <row r="2312" spans="1:11" x14ac:dyDescent="0.2">
      <c r="A2312" t="s">
        <v>249</v>
      </c>
      <c r="B2312" t="s">
        <v>198</v>
      </c>
      <c r="C2312" t="s">
        <v>206</v>
      </c>
      <c r="D2312" t="s">
        <v>190</v>
      </c>
      <c r="E2312">
        <v>17246</v>
      </c>
      <c r="F2312">
        <v>92.774600000000007</v>
      </c>
      <c r="G2312">
        <v>44735</v>
      </c>
      <c r="H2312">
        <v>44713</v>
      </c>
      <c r="I2312">
        <v>1599990.7516000001</v>
      </c>
      <c r="J2312" t="s">
        <v>207</v>
      </c>
      <c r="K2312">
        <v>1279.9926012800001</v>
      </c>
    </row>
    <row r="2313" spans="1:11" x14ac:dyDescent="0.2">
      <c r="A2313" t="s">
        <v>249</v>
      </c>
      <c r="B2313" t="s">
        <v>198</v>
      </c>
      <c r="C2313" t="s">
        <v>210</v>
      </c>
      <c r="D2313" t="s">
        <v>192</v>
      </c>
      <c r="E2313">
        <v>22373</v>
      </c>
      <c r="F2313">
        <v>31.287299999999998</v>
      </c>
      <c r="G2313">
        <v>44737</v>
      </c>
      <c r="H2313">
        <v>44713</v>
      </c>
      <c r="I2313">
        <v>699990.76289999997</v>
      </c>
      <c r="J2313" t="s">
        <v>204</v>
      </c>
      <c r="K2313">
        <v>559.99261032000004</v>
      </c>
    </row>
    <row r="2314" spans="1:11" x14ac:dyDescent="0.2">
      <c r="A2314" t="s">
        <v>249</v>
      </c>
      <c r="B2314" t="s">
        <v>198</v>
      </c>
      <c r="C2314" t="s">
        <v>114</v>
      </c>
      <c r="D2314" t="s">
        <v>192</v>
      </c>
      <c r="E2314">
        <v>115438</v>
      </c>
      <c r="F2314">
        <v>13.860300000000001</v>
      </c>
      <c r="G2314">
        <v>44737</v>
      </c>
      <c r="H2314">
        <v>44713</v>
      </c>
      <c r="I2314">
        <v>1600005.3114</v>
      </c>
      <c r="J2314" t="s">
        <v>215</v>
      </c>
      <c r="K2314">
        <v>1600.0053114</v>
      </c>
    </row>
    <row r="2315" spans="1:11" x14ac:dyDescent="0.2">
      <c r="A2315" t="s">
        <v>249</v>
      </c>
      <c r="B2315" t="s">
        <v>185</v>
      </c>
      <c r="C2315" t="s">
        <v>243</v>
      </c>
      <c r="D2315" t="s">
        <v>190</v>
      </c>
      <c r="E2315">
        <v>633858</v>
      </c>
      <c r="F2315">
        <v>6.1528</v>
      </c>
      <c r="G2315">
        <v>44738</v>
      </c>
      <c r="H2315">
        <v>44713</v>
      </c>
      <c r="I2315">
        <v>3900001.5024000001</v>
      </c>
      <c r="J2315" t="s">
        <v>215</v>
      </c>
      <c r="K2315">
        <v>3900.0015024000004</v>
      </c>
    </row>
    <row r="2316" spans="1:11" x14ac:dyDescent="0.2">
      <c r="A2316" t="s">
        <v>249</v>
      </c>
      <c r="B2316" t="s">
        <v>198</v>
      </c>
      <c r="C2316" t="s">
        <v>237</v>
      </c>
      <c r="D2316" t="s">
        <v>190</v>
      </c>
      <c r="E2316">
        <v>624606</v>
      </c>
      <c r="F2316">
        <v>15.3697</v>
      </c>
      <c r="G2316">
        <v>44738</v>
      </c>
      <c r="H2316">
        <v>44713</v>
      </c>
      <c r="I2316">
        <v>9600006.8381999992</v>
      </c>
      <c r="J2316" t="s">
        <v>204</v>
      </c>
      <c r="K2316">
        <v>7680.0054705599996</v>
      </c>
    </row>
    <row r="2317" spans="1:11" x14ac:dyDescent="0.2">
      <c r="A2317" t="s">
        <v>249</v>
      </c>
      <c r="B2317" t="s">
        <v>198</v>
      </c>
      <c r="C2317" t="s">
        <v>245</v>
      </c>
      <c r="D2317" t="s">
        <v>192</v>
      </c>
      <c r="E2317">
        <v>130743</v>
      </c>
      <c r="F2317">
        <v>55.069899999999997</v>
      </c>
      <c r="G2317">
        <v>44738</v>
      </c>
      <c r="H2317">
        <v>44713</v>
      </c>
      <c r="I2317">
        <v>7200003.9356999993</v>
      </c>
      <c r="J2317" t="s">
        <v>188</v>
      </c>
      <c r="K2317">
        <v>5760.0031485599993</v>
      </c>
    </row>
    <row r="2318" spans="1:11" x14ac:dyDescent="0.2">
      <c r="A2318" t="s">
        <v>249</v>
      </c>
      <c r="B2318" t="s">
        <v>185</v>
      </c>
      <c r="C2318" t="s">
        <v>233</v>
      </c>
      <c r="D2318" t="s">
        <v>190</v>
      </c>
      <c r="E2318">
        <v>73546</v>
      </c>
      <c r="F2318">
        <v>87.020399999999995</v>
      </c>
      <c r="G2318">
        <v>44742</v>
      </c>
      <c r="H2318">
        <v>44713</v>
      </c>
      <c r="I2318">
        <v>6400002.3383999998</v>
      </c>
      <c r="J2318" t="s">
        <v>204</v>
      </c>
      <c r="K2318">
        <v>5120.0018707199997</v>
      </c>
    </row>
    <row r="2319" spans="1:11" x14ac:dyDescent="0.2">
      <c r="A2319" t="s">
        <v>249</v>
      </c>
      <c r="B2319" t="s">
        <v>198</v>
      </c>
      <c r="C2319" t="s">
        <v>216</v>
      </c>
      <c r="D2319" t="s">
        <v>187</v>
      </c>
      <c r="E2319">
        <v>96750</v>
      </c>
      <c r="F2319">
        <v>16.537400000000002</v>
      </c>
      <c r="G2319">
        <v>44742</v>
      </c>
      <c r="H2319">
        <v>44713</v>
      </c>
      <c r="I2319">
        <v>1599993.4500000002</v>
      </c>
      <c r="J2319" t="s">
        <v>215</v>
      </c>
      <c r="K2319">
        <v>1599.9934500000002</v>
      </c>
    </row>
    <row r="2320" spans="1:11" x14ac:dyDescent="0.2">
      <c r="A2320" t="s">
        <v>249</v>
      </c>
      <c r="B2320" t="s">
        <v>198</v>
      </c>
      <c r="C2320" t="s">
        <v>231</v>
      </c>
      <c r="D2320" t="s">
        <v>190</v>
      </c>
      <c r="E2320">
        <v>116594</v>
      </c>
      <c r="F2320">
        <v>21.442</v>
      </c>
      <c r="G2320">
        <v>44742</v>
      </c>
      <c r="H2320">
        <v>44713</v>
      </c>
      <c r="I2320">
        <v>2500008.548</v>
      </c>
      <c r="J2320" t="s">
        <v>188</v>
      </c>
      <c r="K2320">
        <v>2000.0068384000001</v>
      </c>
    </row>
    <row r="2321" spans="1:11" x14ac:dyDescent="0.2">
      <c r="A2321" t="s">
        <v>249</v>
      </c>
      <c r="B2321" t="s">
        <v>198</v>
      </c>
      <c r="C2321" t="s">
        <v>228</v>
      </c>
      <c r="D2321" t="s">
        <v>187</v>
      </c>
      <c r="E2321">
        <v>194260</v>
      </c>
      <c r="F2321">
        <v>30.886500000000002</v>
      </c>
      <c r="G2321">
        <v>44742</v>
      </c>
      <c r="H2321">
        <v>44713</v>
      </c>
      <c r="I2321">
        <v>6000011.4900000002</v>
      </c>
      <c r="J2321" t="s">
        <v>204</v>
      </c>
      <c r="K2321">
        <v>4800.0091920000004</v>
      </c>
    </row>
    <row r="2322" spans="1:11" x14ac:dyDescent="0.2">
      <c r="A2322" t="s">
        <v>249</v>
      </c>
      <c r="B2322" t="s">
        <v>198</v>
      </c>
      <c r="C2322" t="s">
        <v>211</v>
      </c>
      <c r="D2322" t="s">
        <v>190</v>
      </c>
      <c r="E2322">
        <v>807247</v>
      </c>
      <c r="F2322">
        <v>12.2639</v>
      </c>
      <c r="G2322">
        <v>44742</v>
      </c>
      <c r="H2322">
        <v>44713</v>
      </c>
      <c r="I2322">
        <v>9899996.4833000004</v>
      </c>
      <c r="J2322" t="s">
        <v>207</v>
      </c>
      <c r="K2322">
        <v>7919.997186640001</v>
      </c>
    </row>
    <row r="2323" spans="1:11" x14ac:dyDescent="0.2">
      <c r="A2323" t="s">
        <v>249</v>
      </c>
      <c r="B2323" t="s">
        <v>198</v>
      </c>
      <c r="C2323" t="s">
        <v>186</v>
      </c>
      <c r="D2323" t="s">
        <v>192</v>
      </c>
      <c r="E2323">
        <v>53070</v>
      </c>
      <c r="F2323">
        <v>20.7273</v>
      </c>
      <c r="G2323">
        <v>44742</v>
      </c>
      <c r="H2323">
        <v>44713</v>
      </c>
      <c r="I2323">
        <v>1099997.811</v>
      </c>
      <c r="J2323" t="s">
        <v>188</v>
      </c>
      <c r="K2323">
        <v>879.99824880000006</v>
      </c>
    </row>
    <row r="2324" spans="1:11" x14ac:dyDescent="0.2">
      <c r="A2324" t="s">
        <v>249</v>
      </c>
      <c r="B2324" t="s">
        <v>198</v>
      </c>
      <c r="C2324" t="s">
        <v>237</v>
      </c>
      <c r="D2324" t="s">
        <v>187</v>
      </c>
      <c r="E2324">
        <v>525060</v>
      </c>
      <c r="F2324">
        <v>16.760000000000002</v>
      </c>
      <c r="G2324">
        <v>44742</v>
      </c>
      <c r="H2324">
        <v>44713</v>
      </c>
      <c r="I2324">
        <v>8800005.6000000015</v>
      </c>
      <c r="J2324" t="s">
        <v>204</v>
      </c>
      <c r="K2324">
        <v>7040.0044800000014</v>
      </c>
    </row>
    <row r="2325" spans="1:11" x14ac:dyDescent="0.2">
      <c r="A2325" t="s">
        <v>249</v>
      </c>
      <c r="B2325" t="s">
        <v>198</v>
      </c>
      <c r="C2325" t="s">
        <v>202</v>
      </c>
      <c r="D2325" t="s">
        <v>187</v>
      </c>
      <c r="E2325">
        <v>550806</v>
      </c>
      <c r="F2325">
        <v>4.1757</v>
      </c>
      <c r="G2325">
        <v>44743</v>
      </c>
      <c r="H2325">
        <v>44743</v>
      </c>
      <c r="I2325">
        <v>2300000.6142000002</v>
      </c>
      <c r="J2325" t="s">
        <v>193</v>
      </c>
      <c r="K2325">
        <v>2070.0005527800004</v>
      </c>
    </row>
    <row r="2326" spans="1:11" x14ac:dyDescent="0.2">
      <c r="A2326" t="s">
        <v>249</v>
      </c>
      <c r="B2326" t="s">
        <v>198</v>
      </c>
      <c r="C2326" t="s">
        <v>216</v>
      </c>
      <c r="D2326" t="s">
        <v>190</v>
      </c>
      <c r="E2326">
        <v>375008</v>
      </c>
      <c r="F2326">
        <v>18.3996</v>
      </c>
      <c r="G2326">
        <v>44743</v>
      </c>
      <c r="H2326">
        <v>44743</v>
      </c>
      <c r="I2326">
        <v>6899997.1968</v>
      </c>
      <c r="J2326" t="s">
        <v>215</v>
      </c>
      <c r="K2326">
        <v>6899.9971968</v>
      </c>
    </row>
    <row r="2327" spans="1:11" x14ac:dyDescent="0.2">
      <c r="A2327" t="s">
        <v>249</v>
      </c>
      <c r="B2327" t="s">
        <v>198</v>
      </c>
      <c r="C2327" t="s">
        <v>206</v>
      </c>
      <c r="D2327" t="s">
        <v>200</v>
      </c>
      <c r="E2327">
        <v>104597</v>
      </c>
      <c r="F2327">
        <v>94.648799999999994</v>
      </c>
      <c r="G2327">
        <v>44746</v>
      </c>
      <c r="H2327">
        <v>44743</v>
      </c>
      <c r="I2327">
        <v>9899980.5335999988</v>
      </c>
      <c r="J2327" t="s">
        <v>207</v>
      </c>
      <c r="K2327">
        <v>7919.9844268799998</v>
      </c>
    </row>
    <row r="2328" spans="1:11" x14ac:dyDescent="0.2">
      <c r="A2328" t="s">
        <v>249</v>
      </c>
      <c r="B2328" t="s">
        <v>185</v>
      </c>
      <c r="C2328" t="s">
        <v>216</v>
      </c>
      <c r="D2328" t="s">
        <v>212</v>
      </c>
      <c r="E2328">
        <v>461499</v>
      </c>
      <c r="F2328">
        <v>16.034700000000001</v>
      </c>
      <c r="G2328">
        <v>44746</v>
      </c>
      <c r="H2328">
        <v>44743</v>
      </c>
      <c r="I2328">
        <v>7399998.0153000001</v>
      </c>
      <c r="J2328" t="s">
        <v>215</v>
      </c>
      <c r="K2328">
        <v>7399.9980152999997</v>
      </c>
    </row>
    <row r="2329" spans="1:11" x14ac:dyDescent="0.2">
      <c r="A2329" t="s">
        <v>249</v>
      </c>
      <c r="B2329" t="s">
        <v>198</v>
      </c>
      <c r="C2329" t="s">
        <v>226</v>
      </c>
      <c r="D2329" t="s">
        <v>190</v>
      </c>
      <c r="E2329">
        <v>171730</v>
      </c>
      <c r="F2329">
        <v>52.407699999999998</v>
      </c>
      <c r="G2329">
        <v>44746</v>
      </c>
      <c r="H2329">
        <v>44743</v>
      </c>
      <c r="I2329">
        <v>8999974.3210000005</v>
      </c>
      <c r="J2329" t="s">
        <v>188</v>
      </c>
      <c r="K2329">
        <v>7199.9794568000007</v>
      </c>
    </row>
    <row r="2330" spans="1:11" x14ac:dyDescent="0.2">
      <c r="A2330" t="s">
        <v>249</v>
      </c>
      <c r="B2330" t="s">
        <v>198</v>
      </c>
      <c r="C2330" t="s">
        <v>231</v>
      </c>
      <c r="D2330" t="s">
        <v>190</v>
      </c>
      <c r="E2330">
        <v>263135</v>
      </c>
      <c r="F2330">
        <v>22.041899999999998</v>
      </c>
      <c r="G2330">
        <v>44746</v>
      </c>
      <c r="H2330">
        <v>44743</v>
      </c>
      <c r="I2330">
        <v>5799995.3564999998</v>
      </c>
      <c r="J2330" t="s">
        <v>188</v>
      </c>
      <c r="K2330">
        <v>4639.9962851999999</v>
      </c>
    </row>
    <row r="2331" spans="1:11" x14ac:dyDescent="0.2">
      <c r="A2331" t="s">
        <v>249</v>
      </c>
      <c r="B2331" t="s">
        <v>198</v>
      </c>
      <c r="C2331" t="s">
        <v>237</v>
      </c>
      <c r="D2331" t="s">
        <v>212</v>
      </c>
      <c r="E2331">
        <v>417991</v>
      </c>
      <c r="F2331">
        <v>16.2683</v>
      </c>
      <c r="G2331">
        <v>44749</v>
      </c>
      <c r="H2331">
        <v>44743</v>
      </c>
      <c r="I2331">
        <v>6800002.9852999998</v>
      </c>
      <c r="J2331" t="s">
        <v>204</v>
      </c>
      <c r="K2331">
        <v>5440.0023882400001</v>
      </c>
    </row>
    <row r="2332" spans="1:11" x14ac:dyDescent="0.2">
      <c r="A2332" t="s">
        <v>249</v>
      </c>
      <c r="B2332" t="s">
        <v>198</v>
      </c>
      <c r="C2332" t="s">
        <v>199</v>
      </c>
      <c r="D2332" t="s">
        <v>212</v>
      </c>
      <c r="E2332">
        <v>1825737</v>
      </c>
      <c r="F2332">
        <v>3.1768000000000001</v>
      </c>
      <c r="G2332">
        <v>44749</v>
      </c>
      <c r="H2332">
        <v>44743</v>
      </c>
      <c r="I2332">
        <v>5800001.3015999999</v>
      </c>
      <c r="J2332" t="s">
        <v>193</v>
      </c>
      <c r="K2332">
        <v>5220.0011714400007</v>
      </c>
    </row>
    <row r="2333" spans="1:11" x14ac:dyDescent="0.2">
      <c r="A2333" t="s">
        <v>249</v>
      </c>
      <c r="B2333" t="s">
        <v>198</v>
      </c>
      <c r="C2333" t="s">
        <v>203</v>
      </c>
      <c r="D2333" t="s">
        <v>190</v>
      </c>
      <c r="E2333">
        <v>56858</v>
      </c>
      <c r="F2333">
        <v>103.7679</v>
      </c>
      <c r="G2333">
        <v>44749</v>
      </c>
      <c r="H2333">
        <v>44743</v>
      </c>
      <c r="I2333">
        <v>5900035.2582</v>
      </c>
      <c r="J2333" t="s">
        <v>204</v>
      </c>
      <c r="K2333">
        <v>4720.0282065600004</v>
      </c>
    </row>
    <row r="2334" spans="1:11" x14ac:dyDescent="0.2">
      <c r="A2334" t="s">
        <v>249</v>
      </c>
      <c r="B2334" t="s">
        <v>185</v>
      </c>
      <c r="C2334" t="s">
        <v>197</v>
      </c>
      <c r="D2334" t="s">
        <v>190</v>
      </c>
      <c r="E2334">
        <v>47986</v>
      </c>
      <c r="F2334">
        <v>175.0515</v>
      </c>
      <c r="G2334">
        <v>44749</v>
      </c>
      <c r="H2334">
        <v>44743</v>
      </c>
      <c r="I2334">
        <v>8400021.279000001</v>
      </c>
      <c r="J2334" t="s">
        <v>188</v>
      </c>
      <c r="K2334">
        <v>6720.0170232000009</v>
      </c>
    </row>
    <row r="2335" spans="1:11" x14ac:dyDescent="0.2">
      <c r="A2335" t="s">
        <v>249</v>
      </c>
      <c r="B2335" t="s">
        <v>198</v>
      </c>
      <c r="C2335" t="s">
        <v>229</v>
      </c>
      <c r="D2335" t="s">
        <v>190</v>
      </c>
      <c r="E2335">
        <v>23795</v>
      </c>
      <c r="F2335">
        <v>109.2651</v>
      </c>
      <c r="G2335">
        <v>44749</v>
      </c>
      <c r="H2335">
        <v>44743</v>
      </c>
      <c r="I2335">
        <v>2599963.0545000001</v>
      </c>
      <c r="J2335" t="s">
        <v>188</v>
      </c>
      <c r="K2335">
        <v>2079.9704436000002</v>
      </c>
    </row>
    <row r="2336" spans="1:11" x14ac:dyDescent="0.2">
      <c r="A2336" t="s">
        <v>249</v>
      </c>
      <c r="B2336" t="s">
        <v>185</v>
      </c>
      <c r="C2336" t="s">
        <v>235</v>
      </c>
      <c r="D2336" t="s">
        <v>192</v>
      </c>
      <c r="E2336">
        <v>159495</v>
      </c>
      <c r="F2336">
        <v>13.7935</v>
      </c>
      <c r="G2336">
        <v>44749</v>
      </c>
      <c r="H2336">
        <v>44743</v>
      </c>
      <c r="I2336">
        <v>2199994.2825000002</v>
      </c>
      <c r="J2336" t="s">
        <v>204</v>
      </c>
      <c r="K2336">
        <v>1759.9954260000002</v>
      </c>
    </row>
    <row r="2337" spans="1:11" x14ac:dyDescent="0.2">
      <c r="A2337" t="s">
        <v>249</v>
      </c>
      <c r="B2337" t="s">
        <v>185</v>
      </c>
      <c r="C2337" t="s">
        <v>223</v>
      </c>
      <c r="D2337" t="s">
        <v>200</v>
      </c>
      <c r="E2337">
        <v>84180</v>
      </c>
      <c r="F2337">
        <v>81.967100000000002</v>
      </c>
      <c r="G2337">
        <v>44749</v>
      </c>
      <c r="H2337">
        <v>44743</v>
      </c>
      <c r="I2337">
        <v>6899990.4780000001</v>
      </c>
      <c r="J2337" t="s">
        <v>204</v>
      </c>
      <c r="K2337">
        <v>5519.9923824000007</v>
      </c>
    </row>
    <row r="2338" spans="1:11" x14ac:dyDescent="0.2">
      <c r="A2338" t="s">
        <v>249</v>
      </c>
      <c r="B2338" t="s">
        <v>198</v>
      </c>
      <c r="C2338" t="s">
        <v>197</v>
      </c>
      <c r="D2338" t="s">
        <v>187</v>
      </c>
      <c r="E2338">
        <v>25217</v>
      </c>
      <c r="F2338">
        <v>162.5907</v>
      </c>
      <c r="G2338">
        <v>44749</v>
      </c>
      <c r="H2338">
        <v>44743</v>
      </c>
      <c r="I2338">
        <v>4100049.6818999997</v>
      </c>
      <c r="J2338" t="s">
        <v>188</v>
      </c>
      <c r="K2338">
        <v>3280.03974552</v>
      </c>
    </row>
    <row r="2339" spans="1:11" x14ac:dyDescent="0.2">
      <c r="A2339" t="s">
        <v>249</v>
      </c>
      <c r="B2339" t="s">
        <v>198</v>
      </c>
      <c r="C2339" t="s">
        <v>222</v>
      </c>
      <c r="D2339" t="s">
        <v>200</v>
      </c>
      <c r="E2339">
        <v>128305</v>
      </c>
      <c r="F2339">
        <v>17.925999999999998</v>
      </c>
      <c r="G2339">
        <v>44753</v>
      </c>
      <c r="H2339">
        <v>44743</v>
      </c>
      <c r="I2339">
        <v>2299995.4299999997</v>
      </c>
      <c r="J2339" t="s">
        <v>193</v>
      </c>
      <c r="K2339">
        <v>2069.995887</v>
      </c>
    </row>
    <row r="2340" spans="1:11" x14ac:dyDescent="0.2">
      <c r="A2340" t="s">
        <v>249</v>
      </c>
      <c r="B2340" t="s">
        <v>198</v>
      </c>
      <c r="C2340" t="s">
        <v>197</v>
      </c>
      <c r="D2340" t="s">
        <v>212</v>
      </c>
      <c r="E2340">
        <v>45233</v>
      </c>
      <c r="F2340">
        <v>163.5967</v>
      </c>
      <c r="G2340">
        <v>44756</v>
      </c>
      <c r="H2340">
        <v>44743</v>
      </c>
      <c r="I2340">
        <v>7399969.5311000003</v>
      </c>
      <c r="J2340" t="s">
        <v>188</v>
      </c>
      <c r="K2340">
        <v>5919.9756248800004</v>
      </c>
    </row>
    <row r="2341" spans="1:11" x14ac:dyDescent="0.2">
      <c r="A2341" t="s">
        <v>249</v>
      </c>
      <c r="B2341" t="s">
        <v>185</v>
      </c>
      <c r="C2341" t="s">
        <v>203</v>
      </c>
      <c r="D2341" t="s">
        <v>200</v>
      </c>
      <c r="E2341">
        <v>67625</v>
      </c>
      <c r="F2341">
        <v>107.94889999999999</v>
      </c>
      <c r="G2341">
        <v>44756</v>
      </c>
      <c r="H2341">
        <v>44743</v>
      </c>
      <c r="I2341">
        <v>7300044.3624999998</v>
      </c>
      <c r="J2341" t="s">
        <v>204</v>
      </c>
      <c r="K2341">
        <v>5840.0354900000002</v>
      </c>
    </row>
    <row r="2342" spans="1:11" x14ac:dyDescent="0.2">
      <c r="A2342" t="s">
        <v>249</v>
      </c>
      <c r="B2342" t="s">
        <v>198</v>
      </c>
      <c r="C2342" t="s">
        <v>238</v>
      </c>
      <c r="D2342" t="s">
        <v>187</v>
      </c>
      <c r="E2342">
        <v>18418</v>
      </c>
      <c r="F2342">
        <v>244.32929999999999</v>
      </c>
      <c r="G2342">
        <v>44756</v>
      </c>
      <c r="H2342">
        <v>44743</v>
      </c>
      <c r="I2342">
        <v>4500057.0473999996</v>
      </c>
      <c r="J2342" t="s">
        <v>204</v>
      </c>
      <c r="K2342">
        <v>3600.04563792</v>
      </c>
    </row>
    <row r="2343" spans="1:11" x14ac:dyDescent="0.2">
      <c r="A2343" t="s">
        <v>249</v>
      </c>
      <c r="B2343" t="s">
        <v>198</v>
      </c>
      <c r="C2343" t="s">
        <v>232</v>
      </c>
      <c r="D2343" t="s">
        <v>200</v>
      </c>
      <c r="E2343">
        <v>364723</v>
      </c>
      <c r="F2343">
        <v>23.031199999999998</v>
      </c>
      <c r="G2343">
        <v>44756</v>
      </c>
      <c r="H2343">
        <v>44743</v>
      </c>
      <c r="I2343">
        <v>8400008.3575999998</v>
      </c>
      <c r="J2343" t="s">
        <v>204</v>
      </c>
      <c r="K2343">
        <v>6720.0066860799998</v>
      </c>
    </row>
    <row r="2344" spans="1:11" x14ac:dyDescent="0.2">
      <c r="A2344" t="s">
        <v>249</v>
      </c>
      <c r="B2344" t="s">
        <v>198</v>
      </c>
      <c r="C2344" t="s">
        <v>114</v>
      </c>
      <c r="D2344" t="s">
        <v>190</v>
      </c>
      <c r="E2344">
        <v>600236</v>
      </c>
      <c r="F2344">
        <v>14.9941</v>
      </c>
      <c r="G2344">
        <v>44756</v>
      </c>
      <c r="H2344">
        <v>44743</v>
      </c>
      <c r="I2344">
        <v>8999998.6075999998</v>
      </c>
      <c r="J2344" t="s">
        <v>215</v>
      </c>
      <c r="K2344">
        <v>8999.9986076000005</v>
      </c>
    </row>
    <row r="2345" spans="1:11" x14ac:dyDescent="0.2">
      <c r="A2345" t="s">
        <v>249</v>
      </c>
      <c r="B2345" t="s">
        <v>198</v>
      </c>
      <c r="C2345" t="s">
        <v>245</v>
      </c>
      <c r="D2345" t="s">
        <v>190</v>
      </c>
      <c r="E2345">
        <v>44579</v>
      </c>
      <c r="F2345">
        <v>58.323399999999999</v>
      </c>
      <c r="G2345">
        <v>44757</v>
      </c>
      <c r="H2345">
        <v>44743</v>
      </c>
      <c r="I2345">
        <v>2599998.8486000001</v>
      </c>
      <c r="J2345" t="s">
        <v>188</v>
      </c>
      <c r="K2345">
        <v>2079.9990788800001</v>
      </c>
    </row>
    <row r="2346" spans="1:11" x14ac:dyDescent="0.2">
      <c r="A2346" t="s">
        <v>249</v>
      </c>
      <c r="B2346" t="s">
        <v>185</v>
      </c>
      <c r="C2346" t="s">
        <v>216</v>
      </c>
      <c r="D2346" t="s">
        <v>190</v>
      </c>
      <c r="E2346">
        <v>89747</v>
      </c>
      <c r="F2346">
        <v>17.8278</v>
      </c>
      <c r="G2346">
        <v>44758</v>
      </c>
      <c r="H2346">
        <v>44743</v>
      </c>
      <c r="I2346">
        <v>1599991.5666</v>
      </c>
      <c r="J2346" t="s">
        <v>215</v>
      </c>
      <c r="K2346">
        <v>1599.9915666000002</v>
      </c>
    </row>
    <row r="2347" spans="1:11" x14ac:dyDescent="0.2">
      <c r="A2347" t="s">
        <v>249</v>
      </c>
      <c r="B2347" t="s">
        <v>198</v>
      </c>
      <c r="C2347" t="s">
        <v>240</v>
      </c>
      <c r="D2347" t="s">
        <v>190</v>
      </c>
      <c r="E2347">
        <v>1103470</v>
      </c>
      <c r="F2347">
        <v>7.7935999999999996</v>
      </c>
      <c r="G2347">
        <v>44760</v>
      </c>
      <c r="H2347">
        <v>44743</v>
      </c>
      <c r="I2347">
        <v>8600003.7919999994</v>
      </c>
      <c r="J2347" t="s">
        <v>241</v>
      </c>
      <c r="K2347">
        <v>8600.0037919999995</v>
      </c>
    </row>
    <row r="2348" spans="1:11" x14ac:dyDescent="0.2">
      <c r="A2348" t="s">
        <v>249</v>
      </c>
      <c r="B2348" t="s">
        <v>198</v>
      </c>
      <c r="C2348" t="s">
        <v>230</v>
      </c>
      <c r="D2348" t="s">
        <v>190</v>
      </c>
      <c r="E2348">
        <v>85307</v>
      </c>
      <c r="F2348">
        <v>113.7067</v>
      </c>
      <c r="G2348">
        <v>44760</v>
      </c>
      <c r="H2348">
        <v>44743</v>
      </c>
      <c r="I2348">
        <v>9699977.4569000006</v>
      </c>
      <c r="J2348" t="s">
        <v>188</v>
      </c>
      <c r="K2348">
        <v>7759.9819655200008</v>
      </c>
    </row>
    <row r="2349" spans="1:11" x14ac:dyDescent="0.2">
      <c r="A2349" t="s">
        <v>249</v>
      </c>
      <c r="B2349" t="s">
        <v>185</v>
      </c>
      <c r="C2349" t="s">
        <v>202</v>
      </c>
      <c r="D2349" t="s">
        <v>190</v>
      </c>
      <c r="E2349">
        <v>807004</v>
      </c>
      <c r="F2349">
        <v>4.0891999999999999</v>
      </c>
      <c r="G2349">
        <v>44763</v>
      </c>
      <c r="H2349">
        <v>44743</v>
      </c>
      <c r="I2349">
        <v>3300000.7568000001</v>
      </c>
      <c r="J2349" t="s">
        <v>193</v>
      </c>
      <c r="K2349">
        <v>2970.0006811200001</v>
      </c>
    </row>
    <row r="2350" spans="1:11" x14ac:dyDescent="0.2">
      <c r="A2350" t="s">
        <v>249</v>
      </c>
      <c r="B2350" t="s">
        <v>185</v>
      </c>
      <c r="C2350" t="s">
        <v>218</v>
      </c>
      <c r="D2350" t="s">
        <v>192</v>
      </c>
      <c r="E2350">
        <v>135975</v>
      </c>
      <c r="F2350">
        <v>68.395099999999999</v>
      </c>
      <c r="G2350">
        <v>44763</v>
      </c>
      <c r="H2350">
        <v>44743</v>
      </c>
      <c r="I2350">
        <v>9300023.7225000001</v>
      </c>
      <c r="J2350" t="s">
        <v>204</v>
      </c>
      <c r="K2350">
        <v>7440.0189780000001</v>
      </c>
    </row>
    <row r="2351" spans="1:11" x14ac:dyDescent="0.2">
      <c r="A2351" t="s">
        <v>249</v>
      </c>
      <c r="B2351" t="s">
        <v>198</v>
      </c>
      <c r="C2351" t="s">
        <v>240</v>
      </c>
      <c r="D2351" t="s">
        <v>190</v>
      </c>
      <c r="E2351">
        <v>1269691</v>
      </c>
      <c r="F2351">
        <v>6.7732999999999999</v>
      </c>
      <c r="G2351">
        <v>44763</v>
      </c>
      <c r="H2351">
        <v>44743</v>
      </c>
      <c r="I2351">
        <v>8599998.0503000002</v>
      </c>
      <c r="J2351" t="s">
        <v>241</v>
      </c>
      <c r="K2351">
        <v>8599.9980503000006</v>
      </c>
    </row>
    <row r="2352" spans="1:11" x14ac:dyDescent="0.2">
      <c r="A2352" t="s">
        <v>249</v>
      </c>
      <c r="B2352" t="s">
        <v>198</v>
      </c>
      <c r="C2352" t="s">
        <v>112</v>
      </c>
      <c r="D2352" t="s">
        <v>190</v>
      </c>
      <c r="E2352">
        <v>108820</v>
      </c>
      <c r="F2352">
        <v>43.1907</v>
      </c>
      <c r="G2352">
        <v>44763</v>
      </c>
      <c r="H2352">
        <v>44743</v>
      </c>
      <c r="I2352">
        <v>4700011.9740000004</v>
      </c>
      <c r="J2352" t="s">
        <v>188</v>
      </c>
      <c r="K2352">
        <v>3760.0095792000006</v>
      </c>
    </row>
    <row r="2353" spans="1:11" x14ac:dyDescent="0.2">
      <c r="A2353" t="s">
        <v>249</v>
      </c>
      <c r="B2353" t="s">
        <v>198</v>
      </c>
      <c r="C2353" t="s">
        <v>224</v>
      </c>
      <c r="D2353" t="s">
        <v>190</v>
      </c>
      <c r="E2353">
        <v>38319</v>
      </c>
      <c r="F2353">
        <v>172.23679999999999</v>
      </c>
      <c r="G2353">
        <v>44763</v>
      </c>
      <c r="H2353">
        <v>44743</v>
      </c>
      <c r="I2353">
        <v>6599941.9391999999</v>
      </c>
      <c r="J2353" t="s">
        <v>204</v>
      </c>
      <c r="K2353">
        <v>5279.9535513600003</v>
      </c>
    </row>
    <row r="2354" spans="1:11" x14ac:dyDescent="0.2">
      <c r="A2354" t="s">
        <v>249</v>
      </c>
      <c r="B2354" t="s">
        <v>198</v>
      </c>
      <c r="C2354" t="s">
        <v>186</v>
      </c>
      <c r="D2354" t="s">
        <v>200</v>
      </c>
      <c r="E2354">
        <v>37067</v>
      </c>
      <c r="F2354">
        <v>24.2806</v>
      </c>
      <c r="G2354">
        <v>44764</v>
      </c>
      <c r="H2354">
        <v>44743</v>
      </c>
      <c r="I2354">
        <v>900009.00020000001</v>
      </c>
      <c r="J2354" t="s">
        <v>188</v>
      </c>
      <c r="K2354">
        <v>720.00720016000002</v>
      </c>
    </row>
    <row r="2355" spans="1:11" x14ac:dyDescent="0.2">
      <c r="A2355" t="s">
        <v>249</v>
      </c>
      <c r="B2355" t="s">
        <v>185</v>
      </c>
      <c r="C2355" t="s">
        <v>231</v>
      </c>
      <c r="D2355" t="s">
        <v>187</v>
      </c>
      <c r="E2355">
        <v>344842</v>
      </c>
      <c r="F2355">
        <v>20.879100000000001</v>
      </c>
      <c r="G2355">
        <v>44764</v>
      </c>
      <c r="H2355">
        <v>44743</v>
      </c>
      <c r="I2355">
        <v>7199990.6022000005</v>
      </c>
      <c r="J2355" t="s">
        <v>188</v>
      </c>
      <c r="K2355">
        <v>5759.9924817600004</v>
      </c>
    </row>
    <row r="2356" spans="1:11" x14ac:dyDescent="0.2">
      <c r="A2356" t="s">
        <v>249</v>
      </c>
      <c r="B2356" t="s">
        <v>185</v>
      </c>
      <c r="C2356" t="s">
        <v>211</v>
      </c>
      <c r="D2356" t="s">
        <v>192</v>
      </c>
      <c r="E2356">
        <v>427334</v>
      </c>
      <c r="F2356">
        <v>12.6365</v>
      </c>
      <c r="G2356">
        <v>44765</v>
      </c>
      <c r="H2356">
        <v>44743</v>
      </c>
      <c r="I2356">
        <v>5400006.091</v>
      </c>
      <c r="J2356" t="s">
        <v>207</v>
      </c>
      <c r="K2356">
        <v>4320.0048728000002</v>
      </c>
    </row>
    <row r="2357" spans="1:11" x14ac:dyDescent="0.2">
      <c r="A2357" t="s">
        <v>249</v>
      </c>
      <c r="B2357" t="s">
        <v>185</v>
      </c>
      <c r="C2357" t="s">
        <v>235</v>
      </c>
      <c r="D2357" t="s">
        <v>200</v>
      </c>
      <c r="E2357">
        <v>260308</v>
      </c>
      <c r="F2357">
        <v>14.598100000000001</v>
      </c>
      <c r="G2357">
        <v>44765</v>
      </c>
      <c r="H2357">
        <v>44743</v>
      </c>
      <c r="I2357">
        <v>3800002.2148000002</v>
      </c>
      <c r="J2357" t="s">
        <v>204</v>
      </c>
      <c r="K2357">
        <v>3040.0017718400004</v>
      </c>
    </row>
    <row r="2358" spans="1:11" x14ac:dyDescent="0.2">
      <c r="A2358" t="s">
        <v>249</v>
      </c>
      <c r="B2358" t="s">
        <v>198</v>
      </c>
      <c r="C2358" t="s">
        <v>195</v>
      </c>
      <c r="D2358" t="s">
        <v>212</v>
      </c>
      <c r="E2358">
        <v>67999</v>
      </c>
      <c r="F2358">
        <v>116.17870000000001</v>
      </c>
      <c r="G2358">
        <v>44765</v>
      </c>
      <c r="H2358">
        <v>44743</v>
      </c>
      <c r="I2358">
        <v>7900035.4213000005</v>
      </c>
      <c r="J2358" t="s">
        <v>196</v>
      </c>
      <c r="K2358">
        <v>7900.0354213000001</v>
      </c>
    </row>
    <row r="2359" spans="1:11" x14ac:dyDescent="0.2">
      <c r="A2359" t="s">
        <v>249</v>
      </c>
      <c r="B2359" t="s">
        <v>198</v>
      </c>
      <c r="C2359" t="s">
        <v>202</v>
      </c>
      <c r="D2359" t="s">
        <v>212</v>
      </c>
      <c r="E2359">
        <v>1953307</v>
      </c>
      <c r="F2359">
        <v>4.3003999999999998</v>
      </c>
      <c r="G2359">
        <v>44766</v>
      </c>
      <c r="H2359">
        <v>44743</v>
      </c>
      <c r="I2359">
        <v>8400001.4227999989</v>
      </c>
      <c r="J2359" t="s">
        <v>193</v>
      </c>
      <c r="K2359">
        <v>7560.0012805200004</v>
      </c>
    </row>
    <row r="2360" spans="1:11" x14ac:dyDescent="0.2">
      <c r="A2360" t="s">
        <v>249</v>
      </c>
      <c r="B2360" t="s">
        <v>198</v>
      </c>
      <c r="C2360" t="s">
        <v>194</v>
      </c>
      <c r="D2360" t="s">
        <v>192</v>
      </c>
      <c r="E2360">
        <v>34042</v>
      </c>
      <c r="F2360">
        <v>47.0002</v>
      </c>
      <c r="G2360">
        <v>44766</v>
      </c>
      <c r="H2360">
        <v>44743</v>
      </c>
      <c r="I2360">
        <v>1599980.8084</v>
      </c>
      <c r="J2360" t="s">
        <v>188</v>
      </c>
      <c r="K2360">
        <v>1279.98464672</v>
      </c>
    </row>
    <row r="2361" spans="1:11" x14ac:dyDescent="0.2">
      <c r="A2361" t="s">
        <v>249</v>
      </c>
      <c r="B2361" t="s">
        <v>185</v>
      </c>
      <c r="C2361" t="s">
        <v>219</v>
      </c>
      <c r="D2361" t="s">
        <v>190</v>
      </c>
      <c r="E2361">
        <v>71543</v>
      </c>
      <c r="F2361">
        <v>48.921599999999998</v>
      </c>
      <c r="G2361">
        <v>44767</v>
      </c>
      <c r="H2361">
        <v>44743</v>
      </c>
      <c r="I2361">
        <v>3499998.0288</v>
      </c>
      <c r="J2361" t="s">
        <v>188</v>
      </c>
      <c r="K2361">
        <v>2799.99842304</v>
      </c>
    </row>
    <row r="2362" spans="1:11" x14ac:dyDescent="0.2">
      <c r="A2362" t="s">
        <v>249</v>
      </c>
      <c r="B2362" t="s">
        <v>185</v>
      </c>
      <c r="C2362" t="s">
        <v>210</v>
      </c>
      <c r="D2362" t="s">
        <v>190</v>
      </c>
      <c r="E2362">
        <v>242173</v>
      </c>
      <c r="F2362">
        <v>31.795500000000001</v>
      </c>
      <c r="G2362">
        <v>44770</v>
      </c>
      <c r="H2362">
        <v>44743</v>
      </c>
      <c r="I2362">
        <v>7700011.6215000004</v>
      </c>
      <c r="J2362" t="s">
        <v>204</v>
      </c>
      <c r="K2362">
        <v>6160.0092972000002</v>
      </c>
    </row>
    <row r="2363" spans="1:11" x14ac:dyDescent="0.2">
      <c r="A2363" t="s">
        <v>249</v>
      </c>
      <c r="B2363" t="s">
        <v>198</v>
      </c>
      <c r="C2363" t="s">
        <v>197</v>
      </c>
      <c r="D2363" t="s">
        <v>192</v>
      </c>
      <c r="E2363">
        <v>18900</v>
      </c>
      <c r="F2363">
        <v>158.72919999999999</v>
      </c>
      <c r="G2363">
        <v>44770</v>
      </c>
      <c r="H2363">
        <v>44743</v>
      </c>
      <c r="I2363">
        <v>2999981.88</v>
      </c>
      <c r="J2363" t="s">
        <v>188</v>
      </c>
      <c r="K2363">
        <v>2399.9855040000002</v>
      </c>
    </row>
    <row r="2364" spans="1:11" x14ac:dyDescent="0.2">
      <c r="A2364" t="s">
        <v>249</v>
      </c>
      <c r="B2364" t="s">
        <v>185</v>
      </c>
      <c r="C2364" t="s">
        <v>216</v>
      </c>
      <c r="D2364" t="s">
        <v>187</v>
      </c>
      <c r="E2364">
        <v>261341</v>
      </c>
      <c r="F2364">
        <v>18.366800000000001</v>
      </c>
      <c r="G2364">
        <v>44770</v>
      </c>
      <c r="H2364">
        <v>44743</v>
      </c>
      <c r="I2364">
        <v>4799997.8788000001</v>
      </c>
      <c r="J2364" t="s">
        <v>215</v>
      </c>
      <c r="K2364">
        <v>4799.9978788000008</v>
      </c>
    </row>
    <row r="2365" spans="1:11" x14ac:dyDescent="0.2">
      <c r="A2365" t="s">
        <v>249</v>
      </c>
      <c r="B2365" t="s">
        <v>198</v>
      </c>
      <c r="C2365" t="s">
        <v>236</v>
      </c>
      <c r="D2365" t="s">
        <v>190</v>
      </c>
      <c r="E2365">
        <v>853493</v>
      </c>
      <c r="F2365">
        <v>6.7956000000000003</v>
      </c>
      <c r="G2365">
        <v>44770</v>
      </c>
      <c r="H2365">
        <v>44743</v>
      </c>
      <c r="I2365">
        <v>5799997.0307999998</v>
      </c>
      <c r="J2365" t="s">
        <v>215</v>
      </c>
      <c r="K2365">
        <v>5799.9970308000002</v>
      </c>
    </row>
    <row r="2366" spans="1:11" x14ac:dyDescent="0.2">
      <c r="A2366" t="s">
        <v>249</v>
      </c>
      <c r="B2366" t="s">
        <v>198</v>
      </c>
      <c r="C2366" t="s">
        <v>230</v>
      </c>
      <c r="D2366" t="s">
        <v>190</v>
      </c>
      <c r="E2366">
        <v>34162</v>
      </c>
      <c r="F2366">
        <v>125.871</v>
      </c>
      <c r="G2366">
        <v>44771</v>
      </c>
      <c r="H2366">
        <v>44743</v>
      </c>
      <c r="I2366">
        <v>4300005.102</v>
      </c>
      <c r="J2366" t="s">
        <v>188</v>
      </c>
      <c r="K2366">
        <v>3440.0040816000001</v>
      </c>
    </row>
    <row r="2367" spans="1:11" x14ac:dyDescent="0.2">
      <c r="A2367" t="s">
        <v>249</v>
      </c>
      <c r="B2367" t="s">
        <v>198</v>
      </c>
      <c r="C2367" t="s">
        <v>189</v>
      </c>
      <c r="D2367" t="s">
        <v>192</v>
      </c>
      <c r="E2367">
        <v>260450</v>
      </c>
      <c r="F2367">
        <v>28.796299999999999</v>
      </c>
      <c r="G2367">
        <v>44771</v>
      </c>
      <c r="H2367">
        <v>44743</v>
      </c>
      <c r="I2367">
        <v>7499996.335</v>
      </c>
      <c r="J2367" t="s">
        <v>188</v>
      </c>
      <c r="K2367">
        <v>5999.9970680000006</v>
      </c>
    </row>
    <row r="2368" spans="1:11" x14ac:dyDescent="0.2">
      <c r="A2368" t="s">
        <v>249</v>
      </c>
      <c r="B2368" t="s">
        <v>198</v>
      </c>
      <c r="C2368" t="s">
        <v>208</v>
      </c>
      <c r="D2368" t="s">
        <v>190</v>
      </c>
      <c r="E2368">
        <v>115692</v>
      </c>
      <c r="F2368">
        <v>61.370100000000001</v>
      </c>
      <c r="G2368">
        <v>44773</v>
      </c>
      <c r="H2368">
        <v>44743</v>
      </c>
      <c r="I2368">
        <v>7100029.6091999998</v>
      </c>
      <c r="J2368" t="s">
        <v>188</v>
      </c>
      <c r="K2368">
        <v>5680.0236873599997</v>
      </c>
    </row>
    <row r="2369" spans="1:11" x14ac:dyDescent="0.2">
      <c r="A2369" t="s">
        <v>249</v>
      </c>
      <c r="B2369" t="s">
        <v>185</v>
      </c>
      <c r="C2369" t="s">
        <v>218</v>
      </c>
      <c r="D2369" t="s">
        <v>190</v>
      </c>
      <c r="E2369">
        <v>48756</v>
      </c>
      <c r="F2369">
        <v>63.581499999999998</v>
      </c>
      <c r="G2369">
        <v>44774</v>
      </c>
      <c r="H2369">
        <v>44774</v>
      </c>
      <c r="I2369">
        <v>3099979.6140000001</v>
      </c>
      <c r="J2369" t="s">
        <v>204</v>
      </c>
      <c r="K2369">
        <v>2479.9836912000001</v>
      </c>
    </row>
    <row r="2370" spans="1:11" x14ac:dyDescent="0.2">
      <c r="A2370" t="s">
        <v>249</v>
      </c>
      <c r="B2370" t="s">
        <v>185</v>
      </c>
      <c r="C2370" t="s">
        <v>239</v>
      </c>
      <c r="D2370" t="s">
        <v>190</v>
      </c>
      <c r="E2370">
        <v>122478</v>
      </c>
      <c r="F2370">
        <v>17.146000000000001</v>
      </c>
      <c r="G2370">
        <v>44777</v>
      </c>
      <c r="H2370">
        <v>44774</v>
      </c>
      <c r="I2370">
        <v>2100007.7880000002</v>
      </c>
      <c r="J2370" t="s">
        <v>188</v>
      </c>
      <c r="K2370">
        <v>1680.0062304000003</v>
      </c>
    </row>
    <row r="2371" spans="1:11" x14ac:dyDescent="0.2">
      <c r="A2371" t="s">
        <v>249</v>
      </c>
      <c r="B2371" t="s">
        <v>198</v>
      </c>
      <c r="C2371" t="s">
        <v>242</v>
      </c>
      <c r="D2371" t="s">
        <v>192</v>
      </c>
      <c r="E2371">
        <v>12171</v>
      </c>
      <c r="F2371">
        <v>238.28</v>
      </c>
      <c r="G2371">
        <v>44777</v>
      </c>
      <c r="H2371">
        <v>44774</v>
      </c>
      <c r="I2371">
        <v>2900105.88</v>
      </c>
      <c r="J2371" t="s">
        <v>207</v>
      </c>
      <c r="K2371">
        <v>2320.0847039999999</v>
      </c>
    </row>
    <row r="2372" spans="1:11" x14ac:dyDescent="0.2">
      <c r="A2372" t="s">
        <v>249</v>
      </c>
      <c r="B2372" t="s">
        <v>198</v>
      </c>
      <c r="C2372" t="s">
        <v>232</v>
      </c>
      <c r="D2372" t="s">
        <v>192</v>
      </c>
      <c r="E2372">
        <v>81119</v>
      </c>
      <c r="F2372">
        <v>24.655200000000001</v>
      </c>
      <c r="G2372">
        <v>44777</v>
      </c>
      <c r="H2372">
        <v>44774</v>
      </c>
      <c r="I2372">
        <v>2000005.1688000001</v>
      </c>
      <c r="J2372" t="s">
        <v>204</v>
      </c>
      <c r="K2372">
        <v>1600.0041350400002</v>
      </c>
    </row>
    <row r="2373" spans="1:11" x14ac:dyDescent="0.2">
      <c r="A2373" t="s">
        <v>249</v>
      </c>
      <c r="B2373" t="s">
        <v>198</v>
      </c>
      <c r="C2373" t="s">
        <v>194</v>
      </c>
      <c r="D2373" t="s">
        <v>192</v>
      </c>
      <c r="E2373">
        <v>53620</v>
      </c>
      <c r="F2373">
        <v>52.219200000000001</v>
      </c>
      <c r="G2373">
        <v>44777</v>
      </c>
      <c r="H2373">
        <v>44774</v>
      </c>
      <c r="I2373">
        <v>2799993.5040000002</v>
      </c>
      <c r="J2373" t="s">
        <v>188</v>
      </c>
      <c r="K2373">
        <v>2239.9948032000002</v>
      </c>
    </row>
    <row r="2374" spans="1:11" x14ac:dyDescent="0.2">
      <c r="A2374" t="s">
        <v>249</v>
      </c>
      <c r="B2374" t="s">
        <v>185</v>
      </c>
      <c r="C2374" t="s">
        <v>210</v>
      </c>
      <c r="D2374" t="s">
        <v>192</v>
      </c>
      <c r="E2374">
        <v>83918</v>
      </c>
      <c r="F2374">
        <v>28.599499999999999</v>
      </c>
      <c r="G2374">
        <v>44778</v>
      </c>
      <c r="H2374">
        <v>44774</v>
      </c>
      <c r="I2374">
        <v>2400012.841</v>
      </c>
      <c r="J2374" t="s">
        <v>204</v>
      </c>
      <c r="K2374">
        <v>1920.0102728000002</v>
      </c>
    </row>
    <row r="2375" spans="1:11" x14ac:dyDescent="0.2">
      <c r="A2375" t="s">
        <v>249</v>
      </c>
      <c r="B2375" t="s">
        <v>198</v>
      </c>
      <c r="C2375" t="s">
        <v>245</v>
      </c>
      <c r="D2375" t="s">
        <v>190</v>
      </c>
      <c r="E2375">
        <v>70303</v>
      </c>
      <c r="F2375">
        <v>55.4739</v>
      </c>
      <c r="G2375">
        <v>44781</v>
      </c>
      <c r="H2375">
        <v>44774</v>
      </c>
      <c r="I2375">
        <v>3899981.5917000002</v>
      </c>
      <c r="J2375" t="s">
        <v>188</v>
      </c>
      <c r="K2375">
        <v>3119.9852733600005</v>
      </c>
    </row>
    <row r="2376" spans="1:11" x14ac:dyDescent="0.2">
      <c r="A2376" t="s">
        <v>249</v>
      </c>
      <c r="B2376" t="s">
        <v>198</v>
      </c>
      <c r="C2376" t="s">
        <v>223</v>
      </c>
      <c r="D2376" t="s">
        <v>212</v>
      </c>
      <c r="E2376">
        <v>32906</v>
      </c>
      <c r="F2376">
        <v>79.012100000000004</v>
      </c>
      <c r="G2376">
        <v>44784</v>
      </c>
      <c r="H2376">
        <v>44774</v>
      </c>
      <c r="I2376">
        <v>2599972.1625999999</v>
      </c>
      <c r="J2376" t="s">
        <v>204</v>
      </c>
      <c r="K2376">
        <v>2079.9777300800001</v>
      </c>
    </row>
    <row r="2377" spans="1:11" x14ac:dyDescent="0.2">
      <c r="A2377" t="s">
        <v>249</v>
      </c>
      <c r="B2377" t="s">
        <v>185</v>
      </c>
      <c r="C2377" t="s">
        <v>233</v>
      </c>
      <c r="D2377" t="s">
        <v>192</v>
      </c>
      <c r="E2377">
        <v>36946</v>
      </c>
      <c r="F2377">
        <v>83.906000000000006</v>
      </c>
      <c r="G2377">
        <v>44784</v>
      </c>
      <c r="H2377">
        <v>44774</v>
      </c>
      <c r="I2377">
        <v>3099991.0760000004</v>
      </c>
      <c r="J2377" t="s">
        <v>204</v>
      </c>
      <c r="K2377">
        <v>2479.9928608000005</v>
      </c>
    </row>
    <row r="2378" spans="1:11" x14ac:dyDescent="0.2">
      <c r="A2378" t="s">
        <v>249</v>
      </c>
      <c r="B2378" t="s">
        <v>198</v>
      </c>
      <c r="C2378" t="s">
        <v>210</v>
      </c>
      <c r="D2378" t="s">
        <v>200</v>
      </c>
      <c r="E2378">
        <v>253970</v>
      </c>
      <c r="F2378">
        <v>28.349799999999998</v>
      </c>
      <c r="G2378">
        <v>44784</v>
      </c>
      <c r="H2378">
        <v>44774</v>
      </c>
      <c r="I2378">
        <v>7199998.7059999993</v>
      </c>
      <c r="J2378" t="s">
        <v>204</v>
      </c>
      <c r="K2378">
        <v>5759.9989648000001</v>
      </c>
    </row>
    <row r="2379" spans="1:11" x14ac:dyDescent="0.2">
      <c r="A2379" t="s">
        <v>249</v>
      </c>
      <c r="B2379" t="s">
        <v>198</v>
      </c>
      <c r="C2379" t="s">
        <v>230</v>
      </c>
      <c r="D2379" t="s">
        <v>187</v>
      </c>
      <c r="E2379">
        <v>51375</v>
      </c>
      <c r="F2379">
        <v>126.5205</v>
      </c>
      <c r="G2379">
        <v>44784</v>
      </c>
      <c r="H2379">
        <v>44774</v>
      </c>
      <c r="I2379">
        <v>6499990.6875</v>
      </c>
      <c r="J2379" t="s">
        <v>188</v>
      </c>
      <c r="K2379">
        <v>5199.9925499999999</v>
      </c>
    </row>
    <row r="2380" spans="1:11" x14ac:dyDescent="0.2">
      <c r="A2380" t="s">
        <v>249</v>
      </c>
      <c r="B2380" t="s">
        <v>185</v>
      </c>
      <c r="C2380" t="s">
        <v>218</v>
      </c>
      <c r="D2380" t="s">
        <v>192</v>
      </c>
      <c r="E2380">
        <v>90392</v>
      </c>
      <c r="F2380">
        <v>67.483900000000006</v>
      </c>
      <c r="G2380">
        <v>44784</v>
      </c>
      <c r="H2380">
        <v>44774</v>
      </c>
      <c r="I2380">
        <v>6100004.6888000006</v>
      </c>
      <c r="J2380" t="s">
        <v>204</v>
      </c>
      <c r="K2380">
        <v>4880.0037510400007</v>
      </c>
    </row>
    <row r="2381" spans="1:11" x14ac:dyDescent="0.2">
      <c r="A2381" t="s">
        <v>249</v>
      </c>
      <c r="B2381" t="s">
        <v>185</v>
      </c>
      <c r="C2381" t="s">
        <v>235</v>
      </c>
      <c r="D2381" t="s">
        <v>190</v>
      </c>
      <c r="E2381">
        <v>253504</v>
      </c>
      <c r="F2381">
        <v>13.8065</v>
      </c>
      <c r="G2381">
        <v>44784</v>
      </c>
      <c r="H2381">
        <v>44774</v>
      </c>
      <c r="I2381">
        <v>3500002.9759999998</v>
      </c>
      <c r="J2381" t="s">
        <v>204</v>
      </c>
      <c r="K2381">
        <v>2800.0023808000001</v>
      </c>
    </row>
    <row r="2382" spans="1:11" x14ac:dyDescent="0.2">
      <c r="A2382" t="s">
        <v>249</v>
      </c>
      <c r="B2382" t="s">
        <v>198</v>
      </c>
      <c r="C2382" t="s">
        <v>243</v>
      </c>
      <c r="D2382" t="s">
        <v>190</v>
      </c>
      <c r="E2382">
        <v>141174</v>
      </c>
      <c r="F2382">
        <v>6.3750999999999998</v>
      </c>
      <c r="G2382">
        <v>44785</v>
      </c>
      <c r="H2382">
        <v>44774</v>
      </c>
      <c r="I2382">
        <v>899998.36739999999</v>
      </c>
      <c r="J2382" t="s">
        <v>215</v>
      </c>
      <c r="K2382">
        <v>899.99836740000012</v>
      </c>
    </row>
    <row r="2383" spans="1:11" x14ac:dyDescent="0.2">
      <c r="A2383" t="s">
        <v>249</v>
      </c>
      <c r="B2383" t="s">
        <v>198</v>
      </c>
      <c r="C2383" t="s">
        <v>202</v>
      </c>
      <c r="D2383" t="s">
        <v>200</v>
      </c>
      <c r="E2383">
        <v>1983774</v>
      </c>
      <c r="F2383">
        <v>3.9319000000000002</v>
      </c>
      <c r="G2383">
        <v>44786</v>
      </c>
      <c r="H2383">
        <v>44774</v>
      </c>
      <c r="I2383">
        <v>7800000.9906000001</v>
      </c>
      <c r="J2383" t="s">
        <v>193</v>
      </c>
      <c r="K2383">
        <v>7020.0008915400003</v>
      </c>
    </row>
    <row r="2384" spans="1:11" x14ac:dyDescent="0.2">
      <c r="A2384" t="s">
        <v>249</v>
      </c>
      <c r="B2384" t="s">
        <v>198</v>
      </c>
      <c r="C2384" t="s">
        <v>214</v>
      </c>
      <c r="D2384" t="s">
        <v>200</v>
      </c>
      <c r="E2384">
        <v>190837</v>
      </c>
      <c r="F2384">
        <v>29.868400000000001</v>
      </c>
      <c r="G2384">
        <v>44787</v>
      </c>
      <c r="H2384">
        <v>44774</v>
      </c>
      <c r="I2384">
        <v>5699995.8508000001</v>
      </c>
      <c r="J2384" t="s">
        <v>215</v>
      </c>
      <c r="K2384">
        <v>5699.9958508</v>
      </c>
    </row>
    <row r="2385" spans="1:11" x14ac:dyDescent="0.2">
      <c r="A2385" t="s">
        <v>249</v>
      </c>
      <c r="B2385" t="s">
        <v>185</v>
      </c>
      <c r="C2385" t="s">
        <v>223</v>
      </c>
      <c r="D2385" t="s">
        <v>187</v>
      </c>
      <c r="E2385">
        <v>85285</v>
      </c>
      <c r="F2385">
        <v>92.630499999999998</v>
      </c>
      <c r="G2385">
        <v>44787</v>
      </c>
      <c r="H2385">
        <v>44774</v>
      </c>
      <c r="I2385">
        <v>7899992.1924999999</v>
      </c>
      <c r="J2385" t="s">
        <v>204</v>
      </c>
      <c r="K2385">
        <v>6319.9937540000001</v>
      </c>
    </row>
    <row r="2386" spans="1:11" x14ac:dyDescent="0.2">
      <c r="A2386" t="s">
        <v>249</v>
      </c>
      <c r="B2386" t="s">
        <v>185</v>
      </c>
      <c r="C2386" t="s">
        <v>230</v>
      </c>
      <c r="D2386" t="s">
        <v>187</v>
      </c>
      <c r="E2386">
        <v>7385</v>
      </c>
      <c r="F2386">
        <v>121.8674</v>
      </c>
      <c r="G2386">
        <v>44787</v>
      </c>
      <c r="H2386">
        <v>44774</v>
      </c>
      <c r="I2386">
        <v>899990.74900000007</v>
      </c>
      <c r="J2386" t="s">
        <v>188</v>
      </c>
      <c r="K2386">
        <v>719.99259920000009</v>
      </c>
    </row>
    <row r="2387" spans="1:11" x14ac:dyDescent="0.2">
      <c r="A2387" t="s">
        <v>249</v>
      </c>
      <c r="B2387" t="s">
        <v>198</v>
      </c>
      <c r="C2387" t="s">
        <v>194</v>
      </c>
      <c r="D2387" t="s">
        <v>192</v>
      </c>
      <c r="E2387">
        <v>114756</v>
      </c>
      <c r="F2387">
        <v>46.185000000000002</v>
      </c>
      <c r="G2387">
        <v>44791</v>
      </c>
      <c r="H2387">
        <v>44774</v>
      </c>
      <c r="I2387">
        <v>5300005.8600000003</v>
      </c>
      <c r="J2387" t="s">
        <v>188</v>
      </c>
      <c r="K2387">
        <v>4240.0046880000009</v>
      </c>
    </row>
    <row r="2388" spans="1:11" x14ac:dyDescent="0.2">
      <c r="A2388" t="s">
        <v>249</v>
      </c>
      <c r="B2388" t="s">
        <v>185</v>
      </c>
      <c r="C2388" t="s">
        <v>194</v>
      </c>
      <c r="D2388" t="s">
        <v>187</v>
      </c>
      <c r="E2388">
        <v>172350</v>
      </c>
      <c r="F2388">
        <v>52.219200000000001</v>
      </c>
      <c r="G2388">
        <v>44791</v>
      </c>
      <c r="H2388">
        <v>44774</v>
      </c>
      <c r="I2388">
        <v>8999979.120000001</v>
      </c>
      <c r="J2388" t="s">
        <v>188</v>
      </c>
      <c r="K2388">
        <v>7199.9832960000012</v>
      </c>
    </row>
    <row r="2389" spans="1:11" x14ac:dyDescent="0.2">
      <c r="A2389" t="s">
        <v>249</v>
      </c>
      <c r="B2389" t="s">
        <v>198</v>
      </c>
      <c r="C2389" t="s">
        <v>206</v>
      </c>
      <c r="D2389" t="s">
        <v>192</v>
      </c>
      <c r="E2389">
        <v>43100</v>
      </c>
      <c r="F2389">
        <v>102.0878</v>
      </c>
      <c r="G2389">
        <v>44791</v>
      </c>
      <c r="H2389">
        <v>44774</v>
      </c>
      <c r="I2389">
        <v>4399984.18</v>
      </c>
      <c r="J2389" t="s">
        <v>207</v>
      </c>
      <c r="K2389">
        <v>3519.9873440000001</v>
      </c>
    </row>
    <row r="2390" spans="1:11" x14ac:dyDescent="0.2">
      <c r="A2390" t="s">
        <v>249</v>
      </c>
      <c r="B2390" t="s">
        <v>198</v>
      </c>
      <c r="C2390" t="s">
        <v>114</v>
      </c>
      <c r="D2390" t="s">
        <v>192</v>
      </c>
      <c r="E2390">
        <v>701589</v>
      </c>
      <c r="F2390">
        <v>13.540699999999999</v>
      </c>
      <c r="G2390">
        <v>44791</v>
      </c>
      <c r="H2390">
        <v>44774</v>
      </c>
      <c r="I2390">
        <v>9500006.1722999997</v>
      </c>
      <c r="J2390" t="s">
        <v>215</v>
      </c>
      <c r="K2390">
        <v>9500.0061722999999</v>
      </c>
    </row>
    <row r="2391" spans="1:11" x14ac:dyDescent="0.2">
      <c r="A2391" t="s">
        <v>249</v>
      </c>
      <c r="B2391" t="s">
        <v>198</v>
      </c>
      <c r="C2391" t="s">
        <v>205</v>
      </c>
      <c r="D2391" t="s">
        <v>200</v>
      </c>
      <c r="E2391">
        <v>190815</v>
      </c>
      <c r="F2391">
        <v>17.2942</v>
      </c>
      <c r="G2391">
        <v>44791</v>
      </c>
      <c r="H2391">
        <v>44774</v>
      </c>
      <c r="I2391">
        <v>3299992.773</v>
      </c>
      <c r="J2391" t="s">
        <v>193</v>
      </c>
      <c r="K2391">
        <v>2969.9934957000005</v>
      </c>
    </row>
    <row r="2392" spans="1:11" x14ac:dyDescent="0.2">
      <c r="A2392" t="s">
        <v>249</v>
      </c>
      <c r="B2392" t="s">
        <v>198</v>
      </c>
      <c r="C2392" t="s">
        <v>202</v>
      </c>
      <c r="D2392" t="s">
        <v>200</v>
      </c>
      <c r="E2392">
        <v>1797321</v>
      </c>
      <c r="F2392">
        <v>4.0616000000000003</v>
      </c>
      <c r="G2392">
        <v>44792</v>
      </c>
      <c r="H2392">
        <v>44774</v>
      </c>
      <c r="I2392">
        <v>7299998.9736000001</v>
      </c>
      <c r="J2392" t="s">
        <v>193</v>
      </c>
      <c r="K2392">
        <v>6569.9990762400002</v>
      </c>
    </row>
    <row r="2393" spans="1:11" x14ac:dyDescent="0.2">
      <c r="A2393" t="s">
        <v>249</v>
      </c>
      <c r="B2393" t="s">
        <v>185</v>
      </c>
      <c r="C2393" t="s">
        <v>214</v>
      </c>
      <c r="D2393" t="s">
        <v>187</v>
      </c>
      <c r="E2393">
        <v>195366</v>
      </c>
      <c r="F2393">
        <v>30.1998</v>
      </c>
      <c r="G2393">
        <v>44793</v>
      </c>
      <c r="H2393">
        <v>44774</v>
      </c>
      <c r="I2393">
        <v>5900014.1267999997</v>
      </c>
      <c r="J2393" t="s">
        <v>215</v>
      </c>
      <c r="K2393">
        <v>5900.0141267999998</v>
      </c>
    </row>
    <row r="2394" spans="1:11" x14ac:dyDescent="0.2">
      <c r="A2394" t="s">
        <v>249</v>
      </c>
      <c r="B2394" t="s">
        <v>198</v>
      </c>
      <c r="C2394" t="s">
        <v>244</v>
      </c>
      <c r="D2394" t="s">
        <v>192</v>
      </c>
      <c r="E2394">
        <v>191392</v>
      </c>
      <c r="F2394">
        <v>26.646899999999999</v>
      </c>
      <c r="G2394">
        <v>44794</v>
      </c>
      <c r="H2394">
        <v>44774</v>
      </c>
      <c r="I2394">
        <v>5100003.4847999997</v>
      </c>
      <c r="J2394" t="s">
        <v>207</v>
      </c>
      <c r="K2394">
        <v>4080.0027878400001</v>
      </c>
    </row>
    <row r="2395" spans="1:11" x14ac:dyDescent="0.2">
      <c r="A2395" t="s">
        <v>249</v>
      </c>
      <c r="B2395" t="s">
        <v>198</v>
      </c>
      <c r="C2395" t="s">
        <v>189</v>
      </c>
      <c r="D2395" t="s">
        <v>200</v>
      </c>
      <c r="E2395">
        <v>114463</v>
      </c>
      <c r="F2395">
        <v>29.704000000000001</v>
      </c>
      <c r="G2395">
        <v>44794</v>
      </c>
      <c r="H2395">
        <v>44774</v>
      </c>
      <c r="I2395">
        <v>3400008.952</v>
      </c>
      <c r="J2395" t="s">
        <v>188</v>
      </c>
      <c r="K2395">
        <v>2720.0071616</v>
      </c>
    </row>
    <row r="2396" spans="1:11" x14ac:dyDescent="0.2">
      <c r="A2396" t="s">
        <v>249</v>
      </c>
      <c r="B2396" t="s">
        <v>198</v>
      </c>
      <c r="C2396" t="s">
        <v>186</v>
      </c>
      <c r="D2396" t="s">
        <v>192</v>
      </c>
      <c r="E2396">
        <v>37560</v>
      </c>
      <c r="F2396">
        <v>21.299099999999999</v>
      </c>
      <c r="G2396">
        <v>44795</v>
      </c>
      <c r="H2396">
        <v>44774</v>
      </c>
      <c r="I2396">
        <v>799994.196</v>
      </c>
      <c r="J2396" t="s">
        <v>188</v>
      </c>
      <c r="K2396">
        <v>639.99535680000008</v>
      </c>
    </row>
    <row r="2397" spans="1:11" x14ac:dyDescent="0.2">
      <c r="A2397" t="s">
        <v>249</v>
      </c>
      <c r="B2397" t="s">
        <v>185</v>
      </c>
      <c r="C2397" t="s">
        <v>226</v>
      </c>
      <c r="D2397" t="s">
        <v>190</v>
      </c>
      <c r="E2397">
        <v>194657</v>
      </c>
      <c r="F2397">
        <v>50.344999999999999</v>
      </c>
      <c r="G2397">
        <v>44795</v>
      </c>
      <c r="H2397">
        <v>44774</v>
      </c>
      <c r="I2397">
        <v>9800006.6649999991</v>
      </c>
      <c r="J2397" t="s">
        <v>188</v>
      </c>
      <c r="K2397">
        <v>7840.0053319999997</v>
      </c>
    </row>
    <row r="2398" spans="1:11" x14ac:dyDescent="0.2">
      <c r="A2398" t="s">
        <v>249</v>
      </c>
      <c r="B2398" t="s">
        <v>198</v>
      </c>
      <c r="C2398" t="s">
        <v>237</v>
      </c>
      <c r="D2398" t="s">
        <v>190</v>
      </c>
      <c r="E2398">
        <v>138360</v>
      </c>
      <c r="F2398">
        <v>16.6233</v>
      </c>
      <c r="G2398">
        <v>44798</v>
      </c>
      <c r="H2398">
        <v>44774</v>
      </c>
      <c r="I2398">
        <v>2299999.7880000002</v>
      </c>
      <c r="J2398" t="s">
        <v>204</v>
      </c>
      <c r="K2398">
        <v>1839.9998304000003</v>
      </c>
    </row>
    <row r="2399" spans="1:11" x14ac:dyDescent="0.2">
      <c r="A2399" t="s">
        <v>249</v>
      </c>
      <c r="B2399" t="s">
        <v>198</v>
      </c>
      <c r="C2399" t="s">
        <v>210</v>
      </c>
      <c r="D2399" t="s">
        <v>190</v>
      </c>
      <c r="E2399">
        <v>138572</v>
      </c>
      <c r="F2399">
        <v>30.309100000000001</v>
      </c>
      <c r="G2399">
        <v>44798</v>
      </c>
      <c r="H2399">
        <v>44774</v>
      </c>
      <c r="I2399">
        <v>4199992.6052000001</v>
      </c>
      <c r="J2399" t="s">
        <v>204</v>
      </c>
      <c r="K2399">
        <v>3359.9940841600001</v>
      </c>
    </row>
    <row r="2400" spans="1:11" x14ac:dyDescent="0.2">
      <c r="A2400" t="s">
        <v>249</v>
      </c>
      <c r="B2400" t="s">
        <v>185</v>
      </c>
      <c r="C2400" t="s">
        <v>232</v>
      </c>
      <c r="D2400" t="s">
        <v>190</v>
      </c>
      <c r="E2400">
        <v>48686</v>
      </c>
      <c r="F2400">
        <v>26.701499999999999</v>
      </c>
      <c r="G2400">
        <v>44798</v>
      </c>
      <c r="H2400">
        <v>44774</v>
      </c>
      <c r="I2400">
        <v>1299989.2290000001</v>
      </c>
      <c r="J2400" t="s">
        <v>204</v>
      </c>
      <c r="K2400">
        <v>1039.9913832000002</v>
      </c>
    </row>
    <row r="2401" spans="1:11" x14ac:dyDescent="0.2">
      <c r="A2401" t="s">
        <v>249</v>
      </c>
      <c r="B2401" t="s">
        <v>185</v>
      </c>
      <c r="C2401" t="s">
        <v>220</v>
      </c>
      <c r="D2401" t="s">
        <v>190</v>
      </c>
      <c r="E2401">
        <v>33583</v>
      </c>
      <c r="F2401">
        <v>157.8193</v>
      </c>
      <c r="G2401">
        <v>44798</v>
      </c>
      <c r="H2401">
        <v>44774</v>
      </c>
      <c r="I2401">
        <v>5300045.5519000003</v>
      </c>
      <c r="J2401" t="s">
        <v>188</v>
      </c>
      <c r="K2401">
        <v>4240.0364415200002</v>
      </c>
    </row>
    <row r="2402" spans="1:11" x14ac:dyDescent="0.2">
      <c r="A2402" t="s">
        <v>249</v>
      </c>
      <c r="B2402" t="s">
        <v>198</v>
      </c>
      <c r="C2402" t="s">
        <v>213</v>
      </c>
      <c r="D2402" t="s">
        <v>192</v>
      </c>
      <c r="E2402">
        <v>56535</v>
      </c>
      <c r="F2402">
        <v>74.290599999999998</v>
      </c>
      <c r="G2402">
        <v>44799</v>
      </c>
      <c r="H2402">
        <v>44774</v>
      </c>
      <c r="I2402">
        <v>4200019.0709999995</v>
      </c>
      <c r="J2402" t="s">
        <v>188</v>
      </c>
      <c r="K2402">
        <v>3360.0152567999999</v>
      </c>
    </row>
    <row r="2403" spans="1:11" x14ac:dyDescent="0.2">
      <c r="A2403" t="s">
        <v>249</v>
      </c>
      <c r="B2403" t="s">
        <v>198</v>
      </c>
      <c r="C2403" t="s">
        <v>209</v>
      </c>
      <c r="D2403" t="s">
        <v>187</v>
      </c>
      <c r="E2403">
        <v>129368</v>
      </c>
      <c r="F2403">
        <v>20.870699999999999</v>
      </c>
      <c r="G2403">
        <v>44799</v>
      </c>
      <c r="H2403">
        <v>44774</v>
      </c>
      <c r="I2403">
        <v>2700000.7176000001</v>
      </c>
      <c r="J2403" t="s">
        <v>188</v>
      </c>
      <c r="K2403">
        <v>2160.0005740800002</v>
      </c>
    </row>
    <row r="2404" spans="1:11" x14ac:dyDescent="0.2">
      <c r="A2404" t="s">
        <v>249</v>
      </c>
      <c r="B2404" t="s">
        <v>198</v>
      </c>
      <c r="C2404" t="s">
        <v>216</v>
      </c>
      <c r="D2404" t="s">
        <v>192</v>
      </c>
      <c r="E2404">
        <v>70287</v>
      </c>
      <c r="F2404">
        <v>17.072900000000001</v>
      </c>
      <c r="G2404">
        <v>44800</v>
      </c>
      <c r="H2404">
        <v>44774</v>
      </c>
      <c r="I2404">
        <v>1200002.9223</v>
      </c>
      <c r="J2404" t="s">
        <v>215</v>
      </c>
      <c r="K2404">
        <v>1200.0029222999999</v>
      </c>
    </row>
    <row r="2405" spans="1:11" x14ac:dyDescent="0.2">
      <c r="A2405" t="s">
        <v>249</v>
      </c>
      <c r="B2405" t="s">
        <v>185</v>
      </c>
      <c r="C2405" t="s">
        <v>211</v>
      </c>
      <c r="D2405" t="s">
        <v>192</v>
      </c>
      <c r="E2405">
        <v>420824</v>
      </c>
      <c r="F2405">
        <v>14.020099999999999</v>
      </c>
      <c r="G2405">
        <v>44801</v>
      </c>
      <c r="H2405">
        <v>44774</v>
      </c>
      <c r="I2405">
        <v>5899994.5624000002</v>
      </c>
      <c r="J2405" t="s">
        <v>207</v>
      </c>
      <c r="K2405">
        <v>4719.9956499200007</v>
      </c>
    </row>
    <row r="2406" spans="1:11" x14ac:dyDescent="0.2">
      <c r="A2406" t="s">
        <v>249</v>
      </c>
      <c r="B2406" t="s">
        <v>198</v>
      </c>
      <c r="C2406" t="s">
        <v>243</v>
      </c>
      <c r="D2406" t="s">
        <v>190</v>
      </c>
      <c r="E2406">
        <v>419346</v>
      </c>
      <c r="F2406">
        <v>6.4386000000000001</v>
      </c>
      <c r="G2406">
        <v>44802</v>
      </c>
      <c r="H2406">
        <v>44774</v>
      </c>
      <c r="I2406">
        <v>2700001.1556000002</v>
      </c>
      <c r="J2406" t="s">
        <v>215</v>
      </c>
      <c r="K2406">
        <v>2700.0011556000004</v>
      </c>
    </row>
    <row r="2407" spans="1:11" x14ac:dyDescent="0.2">
      <c r="A2407" t="s">
        <v>249</v>
      </c>
      <c r="B2407" t="s">
        <v>185</v>
      </c>
      <c r="C2407" t="s">
        <v>239</v>
      </c>
      <c r="D2407" t="s">
        <v>192</v>
      </c>
      <c r="E2407">
        <v>561894</v>
      </c>
      <c r="F2407">
        <v>17.440999999999999</v>
      </c>
      <c r="G2407">
        <v>44805</v>
      </c>
      <c r="H2407">
        <v>44805</v>
      </c>
      <c r="I2407">
        <v>9799993.2539999988</v>
      </c>
      <c r="J2407" t="s">
        <v>188</v>
      </c>
      <c r="K2407">
        <v>7839.9946031999998</v>
      </c>
    </row>
    <row r="2408" spans="1:11" x14ac:dyDescent="0.2">
      <c r="A2408" t="s">
        <v>249</v>
      </c>
      <c r="B2408" t="s">
        <v>198</v>
      </c>
      <c r="C2408" t="s">
        <v>244</v>
      </c>
      <c r="D2408" t="s">
        <v>200</v>
      </c>
      <c r="E2408">
        <v>245018</v>
      </c>
      <c r="F2408">
        <v>24.896100000000001</v>
      </c>
      <c r="G2408">
        <v>44805</v>
      </c>
      <c r="H2408">
        <v>44805</v>
      </c>
      <c r="I2408">
        <v>6099992.6298000002</v>
      </c>
      <c r="J2408" t="s">
        <v>207</v>
      </c>
      <c r="K2408">
        <v>4879.9941038400002</v>
      </c>
    </row>
    <row r="2409" spans="1:11" x14ac:dyDescent="0.2">
      <c r="A2409" t="s">
        <v>249</v>
      </c>
      <c r="B2409" t="s">
        <v>185</v>
      </c>
      <c r="C2409" t="s">
        <v>199</v>
      </c>
      <c r="D2409" t="s">
        <v>192</v>
      </c>
      <c r="E2409">
        <v>585995</v>
      </c>
      <c r="F2409">
        <v>2.7303999999999999</v>
      </c>
      <c r="G2409">
        <v>44805</v>
      </c>
      <c r="H2409">
        <v>44805</v>
      </c>
      <c r="I2409">
        <v>1600000.7479999999</v>
      </c>
      <c r="J2409" t="s">
        <v>193</v>
      </c>
      <c r="K2409">
        <v>1440.0006731999999</v>
      </c>
    </row>
    <row r="2410" spans="1:11" x14ac:dyDescent="0.2">
      <c r="A2410" t="s">
        <v>249</v>
      </c>
      <c r="B2410" t="s">
        <v>198</v>
      </c>
      <c r="C2410" t="s">
        <v>114</v>
      </c>
      <c r="D2410" t="s">
        <v>190</v>
      </c>
      <c r="E2410">
        <v>373805</v>
      </c>
      <c r="F2410">
        <v>14.1785</v>
      </c>
      <c r="G2410">
        <v>44805</v>
      </c>
      <c r="H2410">
        <v>44805</v>
      </c>
      <c r="I2410">
        <v>5299994.1924999999</v>
      </c>
      <c r="J2410" t="s">
        <v>215</v>
      </c>
      <c r="K2410">
        <v>5299.9941925000003</v>
      </c>
    </row>
    <row r="2411" spans="1:11" x14ac:dyDescent="0.2">
      <c r="A2411" t="s">
        <v>249</v>
      </c>
      <c r="B2411" t="s">
        <v>185</v>
      </c>
      <c r="C2411" t="s">
        <v>199</v>
      </c>
      <c r="D2411" t="s">
        <v>190</v>
      </c>
      <c r="E2411">
        <v>2226357</v>
      </c>
      <c r="F2411">
        <v>3.0093999999999999</v>
      </c>
      <c r="G2411">
        <v>44806</v>
      </c>
      <c r="H2411">
        <v>44805</v>
      </c>
      <c r="I2411">
        <v>6699998.7557999995</v>
      </c>
      <c r="J2411" t="s">
        <v>193</v>
      </c>
      <c r="K2411">
        <v>6029.9988802199996</v>
      </c>
    </row>
    <row r="2412" spans="1:11" x14ac:dyDescent="0.2">
      <c r="A2412" t="s">
        <v>249</v>
      </c>
      <c r="B2412" t="s">
        <v>185</v>
      </c>
      <c r="C2412" t="s">
        <v>202</v>
      </c>
      <c r="D2412" t="s">
        <v>212</v>
      </c>
      <c r="E2412">
        <v>253241</v>
      </c>
      <c r="F2412">
        <v>3.9487999999999999</v>
      </c>
      <c r="G2412">
        <v>44808</v>
      </c>
      <c r="H2412">
        <v>44805</v>
      </c>
      <c r="I2412">
        <v>999998.06079999998</v>
      </c>
      <c r="J2412" t="s">
        <v>193</v>
      </c>
      <c r="K2412">
        <v>899.99825472000009</v>
      </c>
    </row>
    <row r="2413" spans="1:11" x14ac:dyDescent="0.2">
      <c r="A2413" t="s">
        <v>249</v>
      </c>
      <c r="B2413" t="s">
        <v>198</v>
      </c>
      <c r="C2413" t="s">
        <v>246</v>
      </c>
      <c r="D2413" t="s">
        <v>190</v>
      </c>
      <c r="E2413">
        <v>44050</v>
      </c>
      <c r="F2413">
        <v>131.6671</v>
      </c>
      <c r="G2413">
        <v>44812</v>
      </c>
      <c r="H2413">
        <v>44805</v>
      </c>
      <c r="I2413">
        <v>5799935.7549999999</v>
      </c>
      <c r="J2413" t="s">
        <v>204</v>
      </c>
      <c r="K2413">
        <v>4639.9486040000002</v>
      </c>
    </row>
    <row r="2414" spans="1:11" x14ac:dyDescent="0.2">
      <c r="A2414" t="s">
        <v>249</v>
      </c>
      <c r="B2414" t="s">
        <v>185</v>
      </c>
      <c r="C2414" t="s">
        <v>246</v>
      </c>
      <c r="D2414" t="s">
        <v>192</v>
      </c>
      <c r="E2414">
        <v>12233</v>
      </c>
      <c r="F2414">
        <v>122.6216</v>
      </c>
      <c r="G2414">
        <v>44812</v>
      </c>
      <c r="H2414">
        <v>44805</v>
      </c>
      <c r="I2414">
        <v>1500030.0327999999</v>
      </c>
      <c r="J2414" t="s">
        <v>204</v>
      </c>
      <c r="K2414">
        <v>1200.02402624</v>
      </c>
    </row>
    <row r="2415" spans="1:11" x14ac:dyDescent="0.2">
      <c r="A2415" t="s">
        <v>249</v>
      </c>
      <c r="B2415" t="s">
        <v>185</v>
      </c>
      <c r="C2415" t="s">
        <v>238</v>
      </c>
      <c r="D2415" t="s">
        <v>190</v>
      </c>
      <c r="E2415">
        <v>10595</v>
      </c>
      <c r="F2415">
        <v>245.38910000000001</v>
      </c>
      <c r="G2415">
        <v>44812</v>
      </c>
      <c r="H2415">
        <v>44805</v>
      </c>
      <c r="I2415">
        <v>2599897.5145</v>
      </c>
      <c r="J2415" t="s">
        <v>204</v>
      </c>
      <c r="K2415">
        <v>2079.9180116000002</v>
      </c>
    </row>
    <row r="2416" spans="1:11" x14ac:dyDescent="0.2">
      <c r="A2416" t="s">
        <v>249</v>
      </c>
      <c r="B2416" t="s">
        <v>198</v>
      </c>
      <c r="C2416" t="s">
        <v>186</v>
      </c>
      <c r="D2416" t="s">
        <v>192</v>
      </c>
      <c r="E2416">
        <v>322355</v>
      </c>
      <c r="F2416">
        <v>23.266300000000001</v>
      </c>
      <c r="G2416">
        <v>44812</v>
      </c>
      <c r="H2416">
        <v>44805</v>
      </c>
      <c r="I2416">
        <v>7500008.1365</v>
      </c>
      <c r="J2416" t="s">
        <v>188</v>
      </c>
      <c r="K2416">
        <v>6000.0065092000004</v>
      </c>
    </row>
    <row r="2417" spans="1:11" x14ac:dyDescent="0.2">
      <c r="A2417" t="s">
        <v>249</v>
      </c>
      <c r="B2417" t="s">
        <v>185</v>
      </c>
      <c r="C2417" t="s">
        <v>191</v>
      </c>
      <c r="D2417" t="s">
        <v>200</v>
      </c>
      <c r="E2417">
        <v>1235615</v>
      </c>
      <c r="F2417">
        <v>5.4223999999999997</v>
      </c>
      <c r="G2417">
        <v>44812</v>
      </c>
      <c r="H2417">
        <v>44805</v>
      </c>
      <c r="I2417">
        <v>6699998.7759999996</v>
      </c>
      <c r="J2417" t="s">
        <v>193</v>
      </c>
      <c r="K2417">
        <v>6029.9988984000001</v>
      </c>
    </row>
    <row r="2418" spans="1:11" x14ac:dyDescent="0.2">
      <c r="A2418" t="s">
        <v>249</v>
      </c>
      <c r="B2418" t="s">
        <v>198</v>
      </c>
      <c r="C2418" t="s">
        <v>201</v>
      </c>
      <c r="D2418" t="s">
        <v>187</v>
      </c>
      <c r="E2418">
        <v>194705</v>
      </c>
      <c r="F2418">
        <v>39.546999999999997</v>
      </c>
      <c r="G2418">
        <v>44813</v>
      </c>
      <c r="H2418">
        <v>44805</v>
      </c>
      <c r="I2418">
        <v>7699998.6349999998</v>
      </c>
      <c r="J2418" t="s">
        <v>188</v>
      </c>
      <c r="K2418">
        <v>6159.9989080000005</v>
      </c>
    </row>
    <row r="2419" spans="1:11" x14ac:dyDescent="0.2">
      <c r="A2419" t="s">
        <v>249</v>
      </c>
      <c r="B2419" t="s">
        <v>198</v>
      </c>
      <c r="C2419" t="s">
        <v>213</v>
      </c>
      <c r="D2419" t="s">
        <v>190</v>
      </c>
      <c r="E2419">
        <v>95459</v>
      </c>
      <c r="F2419">
        <v>72.282300000000006</v>
      </c>
      <c r="G2419">
        <v>44815</v>
      </c>
      <c r="H2419">
        <v>44805</v>
      </c>
      <c r="I2419">
        <v>6899996.0757000009</v>
      </c>
      <c r="J2419" t="s">
        <v>188</v>
      </c>
      <c r="K2419">
        <v>5519.9968605600006</v>
      </c>
    </row>
    <row r="2420" spans="1:11" x14ac:dyDescent="0.2">
      <c r="A2420" t="s">
        <v>249</v>
      </c>
      <c r="B2420" t="s">
        <v>198</v>
      </c>
      <c r="C2420" t="s">
        <v>239</v>
      </c>
      <c r="D2420" t="s">
        <v>200</v>
      </c>
      <c r="E2420">
        <v>477057</v>
      </c>
      <c r="F2420">
        <v>15.721399999999999</v>
      </c>
      <c r="G2420">
        <v>44816</v>
      </c>
      <c r="H2420">
        <v>44805</v>
      </c>
      <c r="I2420">
        <v>7500003.9197999993</v>
      </c>
      <c r="J2420" t="s">
        <v>188</v>
      </c>
      <c r="K2420">
        <v>6000.0031358400001</v>
      </c>
    </row>
    <row r="2421" spans="1:11" x14ac:dyDescent="0.2">
      <c r="A2421" t="s">
        <v>249</v>
      </c>
      <c r="B2421" t="s">
        <v>198</v>
      </c>
      <c r="C2421" t="s">
        <v>218</v>
      </c>
      <c r="D2421" t="s">
        <v>190</v>
      </c>
      <c r="E2421">
        <v>20538</v>
      </c>
      <c r="F2421">
        <v>63.298699999999997</v>
      </c>
      <c r="G2421">
        <v>44816</v>
      </c>
      <c r="H2421">
        <v>44805</v>
      </c>
      <c r="I2421">
        <v>1300028.7005999999</v>
      </c>
      <c r="J2421" t="s">
        <v>204</v>
      </c>
      <c r="K2421">
        <v>1040.0229604799999</v>
      </c>
    </row>
    <row r="2422" spans="1:11" x14ac:dyDescent="0.2">
      <c r="A2422" t="s">
        <v>249</v>
      </c>
      <c r="B2422" t="s">
        <v>185</v>
      </c>
      <c r="C2422" t="s">
        <v>195</v>
      </c>
      <c r="D2422" t="s">
        <v>190</v>
      </c>
      <c r="E2422">
        <v>13208</v>
      </c>
      <c r="F2422">
        <v>121.136</v>
      </c>
      <c r="G2422">
        <v>44816</v>
      </c>
      <c r="H2422">
        <v>44805</v>
      </c>
      <c r="I2422">
        <v>1599964.2879999999</v>
      </c>
      <c r="J2422" t="s">
        <v>196</v>
      </c>
      <c r="K2422">
        <v>1599.9642879999999</v>
      </c>
    </row>
    <row r="2423" spans="1:11" x14ac:dyDescent="0.2">
      <c r="A2423" t="s">
        <v>249</v>
      </c>
      <c r="B2423" t="s">
        <v>185</v>
      </c>
      <c r="C2423" t="s">
        <v>240</v>
      </c>
      <c r="D2423" t="s">
        <v>200</v>
      </c>
      <c r="E2423">
        <v>89803</v>
      </c>
      <c r="F2423">
        <v>6.6813000000000002</v>
      </c>
      <c r="G2423">
        <v>44816</v>
      </c>
      <c r="H2423">
        <v>44805</v>
      </c>
      <c r="I2423">
        <v>600000.78390000004</v>
      </c>
      <c r="J2423" t="s">
        <v>241</v>
      </c>
      <c r="K2423">
        <v>600.0007839000001</v>
      </c>
    </row>
    <row r="2424" spans="1:11" x14ac:dyDescent="0.2">
      <c r="A2424" t="s">
        <v>249</v>
      </c>
      <c r="B2424" t="s">
        <v>198</v>
      </c>
      <c r="C2424" t="s">
        <v>227</v>
      </c>
      <c r="D2424" t="s">
        <v>190</v>
      </c>
      <c r="E2424">
        <v>55127</v>
      </c>
      <c r="F2424">
        <v>148.7473</v>
      </c>
      <c r="G2424">
        <v>44819</v>
      </c>
      <c r="H2424">
        <v>44805</v>
      </c>
      <c r="I2424">
        <v>8199992.4070999995</v>
      </c>
      <c r="J2424" t="s">
        <v>204</v>
      </c>
      <c r="K2424">
        <v>6559.9939256799998</v>
      </c>
    </row>
    <row r="2425" spans="1:11" x14ac:dyDescent="0.2">
      <c r="A2425" t="s">
        <v>249</v>
      </c>
      <c r="B2425" t="s">
        <v>185</v>
      </c>
      <c r="C2425" t="s">
        <v>209</v>
      </c>
      <c r="D2425" t="s">
        <v>192</v>
      </c>
      <c r="E2425">
        <v>326352</v>
      </c>
      <c r="F2425">
        <v>19.610700000000001</v>
      </c>
      <c r="G2425">
        <v>44819</v>
      </c>
      <c r="H2425">
        <v>44805</v>
      </c>
      <c r="I2425">
        <v>6399991.1664000005</v>
      </c>
      <c r="J2425" t="s">
        <v>188</v>
      </c>
      <c r="K2425">
        <v>5119.992933120001</v>
      </c>
    </row>
    <row r="2426" spans="1:11" x14ac:dyDescent="0.2">
      <c r="A2426" t="s">
        <v>249</v>
      </c>
      <c r="B2426" t="s">
        <v>198</v>
      </c>
      <c r="C2426" t="s">
        <v>222</v>
      </c>
      <c r="D2426" t="s">
        <v>200</v>
      </c>
      <c r="E2426">
        <v>385419</v>
      </c>
      <c r="F2426">
        <v>17.9026</v>
      </c>
      <c r="G2426">
        <v>44823</v>
      </c>
      <c r="H2426">
        <v>44805</v>
      </c>
      <c r="I2426">
        <v>6900002.1893999996</v>
      </c>
      <c r="J2426" t="s">
        <v>193</v>
      </c>
      <c r="K2426">
        <v>6210.0019704599999</v>
      </c>
    </row>
    <row r="2427" spans="1:11" x14ac:dyDescent="0.2">
      <c r="A2427" t="s">
        <v>249</v>
      </c>
      <c r="B2427" t="s">
        <v>185</v>
      </c>
      <c r="C2427" t="s">
        <v>243</v>
      </c>
      <c r="D2427" t="s">
        <v>192</v>
      </c>
      <c r="E2427">
        <v>1697223</v>
      </c>
      <c r="F2427">
        <v>5.6562999999999999</v>
      </c>
      <c r="G2427">
        <v>44823</v>
      </c>
      <c r="H2427">
        <v>44805</v>
      </c>
      <c r="I2427">
        <v>9600002.4549000002</v>
      </c>
      <c r="J2427" t="s">
        <v>215</v>
      </c>
      <c r="K2427">
        <v>9600.0024548999991</v>
      </c>
    </row>
    <row r="2428" spans="1:11" x14ac:dyDescent="0.2">
      <c r="A2428" t="s">
        <v>249</v>
      </c>
      <c r="B2428" t="s">
        <v>198</v>
      </c>
      <c r="C2428" t="s">
        <v>205</v>
      </c>
      <c r="D2428" t="s">
        <v>190</v>
      </c>
      <c r="E2428">
        <v>427716</v>
      </c>
      <c r="F2428">
        <v>18.002600000000001</v>
      </c>
      <c r="G2428">
        <v>44826</v>
      </c>
      <c r="H2428">
        <v>44805</v>
      </c>
      <c r="I2428">
        <v>7700000.0616000006</v>
      </c>
      <c r="J2428" t="s">
        <v>193</v>
      </c>
      <c r="K2428">
        <v>6930.0000554400012</v>
      </c>
    </row>
    <row r="2429" spans="1:11" x14ac:dyDescent="0.2">
      <c r="A2429" t="s">
        <v>249</v>
      </c>
      <c r="B2429" t="s">
        <v>185</v>
      </c>
      <c r="C2429" t="s">
        <v>220</v>
      </c>
      <c r="D2429" t="s">
        <v>192</v>
      </c>
      <c r="E2429">
        <v>28785</v>
      </c>
      <c r="F2429">
        <v>170.22649999999999</v>
      </c>
      <c r="G2429">
        <v>44827</v>
      </c>
      <c r="H2429">
        <v>44805</v>
      </c>
      <c r="I2429">
        <v>4899969.8024999993</v>
      </c>
      <c r="J2429" t="s">
        <v>188</v>
      </c>
      <c r="K2429">
        <v>3919.9758419999998</v>
      </c>
    </row>
    <row r="2430" spans="1:11" x14ac:dyDescent="0.2">
      <c r="A2430" t="s">
        <v>249</v>
      </c>
      <c r="B2430" t="s">
        <v>198</v>
      </c>
      <c r="C2430" t="s">
        <v>211</v>
      </c>
      <c r="D2430" t="s">
        <v>190</v>
      </c>
      <c r="E2430">
        <v>410291</v>
      </c>
      <c r="F2430">
        <v>14.1363</v>
      </c>
      <c r="G2430">
        <v>44827</v>
      </c>
      <c r="H2430">
        <v>44805</v>
      </c>
      <c r="I2430">
        <v>5799996.6633000001</v>
      </c>
      <c r="J2430" t="s">
        <v>207</v>
      </c>
      <c r="K2430">
        <v>4639.9973306400007</v>
      </c>
    </row>
    <row r="2431" spans="1:11" x14ac:dyDescent="0.2">
      <c r="A2431" t="s">
        <v>249</v>
      </c>
      <c r="B2431" t="s">
        <v>185</v>
      </c>
      <c r="C2431" t="s">
        <v>236</v>
      </c>
      <c r="D2431" t="s">
        <v>187</v>
      </c>
      <c r="E2431">
        <v>1090343</v>
      </c>
      <c r="F2431">
        <v>6.42</v>
      </c>
      <c r="G2431">
        <v>44827</v>
      </c>
      <c r="H2431">
        <v>44805</v>
      </c>
      <c r="I2431">
        <v>7000002.0599999996</v>
      </c>
      <c r="J2431" t="s">
        <v>215</v>
      </c>
      <c r="K2431">
        <v>7000.0020599999998</v>
      </c>
    </row>
    <row r="2432" spans="1:11" x14ac:dyDescent="0.2">
      <c r="A2432" t="s">
        <v>249</v>
      </c>
      <c r="B2432" t="s">
        <v>185</v>
      </c>
      <c r="C2432" t="s">
        <v>197</v>
      </c>
      <c r="D2432" t="s">
        <v>190</v>
      </c>
      <c r="E2432">
        <v>18265</v>
      </c>
      <c r="F2432">
        <v>147.82599999999999</v>
      </c>
      <c r="G2432">
        <v>44827</v>
      </c>
      <c r="H2432">
        <v>44805</v>
      </c>
      <c r="I2432">
        <v>2700041.8899999997</v>
      </c>
      <c r="J2432" t="s">
        <v>188</v>
      </c>
      <c r="K2432">
        <v>2160.033512</v>
      </c>
    </row>
    <row r="2433" spans="1:11" x14ac:dyDescent="0.2">
      <c r="A2433" t="s">
        <v>249</v>
      </c>
      <c r="B2433" t="s">
        <v>198</v>
      </c>
      <c r="C2433" t="s">
        <v>205</v>
      </c>
      <c r="D2433" t="s">
        <v>212</v>
      </c>
      <c r="E2433">
        <v>83586</v>
      </c>
      <c r="F2433">
        <v>17.945499999999999</v>
      </c>
      <c r="G2433">
        <v>44828</v>
      </c>
      <c r="H2433">
        <v>44805</v>
      </c>
      <c r="I2433">
        <v>1499992.5629999998</v>
      </c>
      <c r="J2433" t="s">
        <v>193</v>
      </c>
      <c r="K2433">
        <v>1349.9933066999999</v>
      </c>
    </row>
    <row r="2434" spans="1:11" x14ac:dyDescent="0.2">
      <c r="A2434" t="s">
        <v>249</v>
      </c>
      <c r="B2434" t="s">
        <v>198</v>
      </c>
      <c r="C2434" t="s">
        <v>217</v>
      </c>
      <c r="D2434" t="s">
        <v>187</v>
      </c>
      <c r="E2434">
        <v>246891</v>
      </c>
      <c r="F2434">
        <v>9.7209000000000003</v>
      </c>
      <c r="G2434">
        <v>44828</v>
      </c>
      <c r="H2434">
        <v>44805</v>
      </c>
      <c r="I2434">
        <v>2400002.7219000002</v>
      </c>
      <c r="J2434" t="s">
        <v>215</v>
      </c>
      <c r="K2434">
        <v>2400.0027219000003</v>
      </c>
    </row>
    <row r="2435" spans="1:11" x14ac:dyDescent="0.2">
      <c r="A2435" t="s">
        <v>249</v>
      </c>
      <c r="B2435" t="s">
        <v>185</v>
      </c>
      <c r="C2435" t="s">
        <v>235</v>
      </c>
      <c r="D2435" t="s">
        <v>192</v>
      </c>
      <c r="E2435">
        <v>725287</v>
      </c>
      <c r="F2435">
        <v>13.511900000000001</v>
      </c>
      <c r="G2435">
        <v>44829</v>
      </c>
      <c r="H2435">
        <v>44805</v>
      </c>
      <c r="I2435">
        <v>9800005.4153000005</v>
      </c>
      <c r="J2435" t="s">
        <v>204</v>
      </c>
      <c r="K2435">
        <v>7840.0043322400006</v>
      </c>
    </row>
    <row r="2436" spans="1:11" x14ac:dyDescent="0.2">
      <c r="A2436" t="s">
        <v>249</v>
      </c>
      <c r="B2436" t="s">
        <v>198</v>
      </c>
      <c r="C2436" t="s">
        <v>211</v>
      </c>
      <c r="D2436" t="s">
        <v>192</v>
      </c>
      <c r="E2436">
        <v>536307</v>
      </c>
      <c r="F2436">
        <v>14.170999999999999</v>
      </c>
      <c r="G2436">
        <v>44829</v>
      </c>
      <c r="H2436">
        <v>44805</v>
      </c>
      <c r="I2436">
        <v>7600006.4969999995</v>
      </c>
      <c r="J2436" t="s">
        <v>207</v>
      </c>
      <c r="K2436">
        <v>6080.0051975999995</v>
      </c>
    </row>
    <row r="2437" spans="1:11" x14ac:dyDescent="0.2">
      <c r="A2437" t="s">
        <v>249</v>
      </c>
      <c r="B2437" t="s">
        <v>185</v>
      </c>
      <c r="C2437" t="s">
        <v>211</v>
      </c>
      <c r="D2437" t="s">
        <v>190</v>
      </c>
      <c r="E2437">
        <v>415753</v>
      </c>
      <c r="F2437">
        <v>13.9506</v>
      </c>
      <c r="G2437">
        <v>44830</v>
      </c>
      <c r="H2437">
        <v>44805</v>
      </c>
      <c r="I2437">
        <v>5800003.8017999995</v>
      </c>
      <c r="J2437" t="s">
        <v>207</v>
      </c>
      <c r="K2437">
        <v>4640.0030414399998</v>
      </c>
    </row>
    <row r="2438" spans="1:11" x14ac:dyDescent="0.2">
      <c r="A2438" t="s">
        <v>249</v>
      </c>
      <c r="B2438" t="s">
        <v>185</v>
      </c>
      <c r="C2438" t="s">
        <v>239</v>
      </c>
      <c r="D2438" t="s">
        <v>212</v>
      </c>
      <c r="E2438">
        <v>138705</v>
      </c>
      <c r="F2438">
        <v>16.582000000000001</v>
      </c>
      <c r="G2438">
        <v>44830</v>
      </c>
      <c r="H2438">
        <v>44805</v>
      </c>
      <c r="I2438">
        <v>2300006.31</v>
      </c>
      <c r="J2438" t="s">
        <v>188</v>
      </c>
      <c r="K2438">
        <v>1840.0050480000002</v>
      </c>
    </row>
    <row r="2439" spans="1:11" x14ac:dyDescent="0.2">
      <c r="A2439" t="s">
        <v>249</v>
      </c>
      <c r="B2439" t="s">
        <v>198</v>
      </c>
      <c r="C2439" t="s">
        <v>214</v>
      </c>
      <c r="D2439" t="s">
        <v>192</v>
      </c>
      <c r="E2439">
        <v>71780</v>
      </c>
      <c r="F2439">
        <v>29.2561</v>
      </c>
      <c r="G2439">
        <v>44833</v>
      </c>
      <c r="H2439">
        <v>44805</v>
      </c>
      <c r="I2439">
        <v>2100002.858</v>
      </c>
      <c r="J2439" t="s">
        <v>215</v>
      </c>
      <c r="K2439">
        <v>2100.0028579999998</v>
      </c>
    </row>
    <row r="2440" spans="1:11" x14ac:dyDescent="0.2">
      <c r="A2440" t="s">
        <v>249</v>
      </c>
      <c r="B2440" t="s">
        <v>185</v>
      </c>
      <c r="C2440" t="s">
        <v>233</v>
      </c>
      <c r="D2440" t="s">
        <v>190</v>
      </c>
      <c r="E2440">
        <v>33112</v>
      </c>
      <c r="F2440">
        <v>90.601900000000001</v>
      </c>
      <c r="G2440">
        <v>44833</v>
      </c>
      <c r="H2440">
        <v>44805</v>
      </c>
      <c r="I2440">
        <v>3000010.1128000002</v>
      </c>
      <c r="J2440" t="s">
        <v>204</v>
      </c>
      <c r="K2440">
        <v>2400.0080902400005</v>
      </c>
    </row>
    <row r="2441" spans="1:11" x14ac:dyDescent="0.2">
      <c r="A2441" t="s">
        <v>249</v>
      </c>
      <c r="B2441" t="s">
        <v>198</v>
      </c>
      <c r="C2441" t="s">
        <v>222</v>
      </c>
      <c r="D2441" t="s">
        <v>190</v>
      </c>
      <c r="E2441">
        <v>187487</v>
      </c>
      <c r="F2441">
        <v>16.001100000000001</v>
      </c>
      <c r="G2441">
        <v>44834</v>
      </c>
      <c r="H2441">
        <v>44805</v>
      </c>
      <c r="I2441">
        <v>2999998.2357000001</v>
      </c>
      <c r="J2441" t="s">
        <v>193</v>
      </c>
      <c r="K2441">
        <v>2699.9984121300004</v>
      </c>
    </row>
    <row r="2442" spans="1:11" x14ac:dyDescent="0.2">
      <c r="A2442" t="s">
        <v>249</v>
      </c>
      <c r="B2442" t="s">
        <v>198</v>
      </c>
      <c r="C2442" t="s">
        <v>238</v>
      </c>
      <c r="D2442" t="s">
        <v>190</v>
      </c>
      <c r="E2442">
        <v>29886</v>
      </c>
      <c r="F2442">
        <v>234.2269</v>
      </c>
      <c r="G2442">
        <v>44835</v>
      </c>
      <c r="H2442">
        <v>44835</v>
      </c>
      <c r="I2442">
        <v>7000105.1333999997</v>
      </c>
      <c r="J2442" t="s">
        <v>204</v>
      </c>
      <c r="K2442">
        <v>5600.0841067199999</v>
      </c>
    </row>
    <row r="2443" spans="1:11" x14ac:dyDescent="0.2">
      <c r="A2443" t="s">
        <v>249</v>
      </c>
      <c r="B2443" t="s">
        <v>185</v>
      </c>
      <c r="C2443" t="s">
        <v>243</v>
      </c>
      <c r="D2443" t="s">
        <v>192</v>
      </c>
      <c r="E2443">
        <v>1423355</v>
      </c>
      <c r="F2443">
        <v>6.4635999999999996</v>
      </c>
      <c r="G2443">
        <v>44836</v>
      </c>
      <c r="H2443">
        <v>44835</v>
      </c>
      <c r="I2443">
        <v>9199997.3779999986</v>
      </c>
      <c r="J2443" t="s">
        <v>215</v>
      </c>
      <c r="K2443">
        <v>9199.9973779999982</v>
      </c>
    </row>
    <row r="2444" spans="1:11" x14ac:dyDescent="0.2">
      <c r="A2444" t="s">
        <v>249</v>
      </c>
      <c r="B2444" t="s">
        <v>198</v>
      </c>
      <c r="C2444" t="s">
        <v>214</v>
      </c>
      <c r="D2444" t="s">
        <v>212</v>
      </c>
      <c r="E2444">
        <v>71063</v>
      </c>
      <c r="F2444">
        <v>26.736899999999999</v>
      </c>
      <c r="G2444">
        <v>44836</v>
      </c>
      <c r="H2444">
        <v>44835</v>
      </c>
      <c r="I2444">
        <v>1900004.3247</v>
      </c>
      <c r="J2444" t="s">
        <v>215</v>
      </c>
      <c r="K2444">
        <v>1900.0043247000003</v>
      </c>
    </row>
    <row r="2445" spans="1:11" x14ac:dyDescent="0.2">
      <c r="A2445" t="s">
        <v>249</v>
      </c>
      <c r="B2445" t="s">
        <v>185</v>
      </c>
      <c r="C2445" t="s">
        <v>216</v>
      </c>
      <c r="D2445" t="s">
        <v>190</v>
      </c>
      <c r="E2445">
        <v>72172</v>
      </c>
      <c r="F2445">
        <v>18.012599999999999</v>
      </c>
      <c r="G2445">
        <v>44840</v>
      </c>
      <c r="H2445">
        <v>44835</v>
      </c>
      <c r="I2445">
        <v>1300005.3672</v>
      </c>
      <c r="J2445" t="s">
        <v>215</v>
      </c>
      <c r="K2445">
        <v>1300.0053672000001</v>
      </c>
    </row>
    <row r="2446" spans="1:11" x14ac:dyDescent="0.2">
      <c r="A2446" t="s">
        <v>249</v>
      </c>
      <c r="B2446" t="s">
        <v>185</v>
      </c>
      <c r="C2446" t="s">
        <v>225</v>
      </c>
      <c r="D2446" t="s">
        <v>190</v>
      </c>
      <c r="E2446">
        <v>101758</v>
      </c>
      <c r="F2446">
        <v>88.445499999999996</v>
      </c>
      <c r="G2446">
        <v>44840</v>
      </c>
      <c r="H2446">
        <v>44835</v>
      </c>
      <c r="I2446">
        <v>9000037.1889999993</v>
      </c>
      <c r="J2446" t="s">
        <v>188</v>
      </c>
      <c r="K2446">
        <v>7200.0297511999997</v>
      </c>
    </row>
    <row r="2447" spans="1:11" x14ac:dyDescent="0.2">
      <c r="A2447" t="s">
        <v>249</v>
      </c>
      <c r="B2447" t="s">
        <v>185</v>
      </c>
      <c r="C2447" t="s">
        <v>210</v>
      </c>
      <c r="D2447" t="s">
        <v>192</v>
      </c>
      <c r="E2447">
        <v>55342</v>
      </c>
      <c r="F2447">
        <v>27.104299999999999</v>
      </c>
      <c r="G2447">
        <v>44840</v>
      </c>
      <c r="H2447">
        <v>44835</v>
      </c>
      <c r="I2447">
        <v>1500006.1705999998</v>
      </c>
      <c r="J2447" t="s">
        <v>204</v>
      </c>
      <c r="K2447">
        <v>1200.00493648</v>
      </c>
    </row>
    <row r="2448" spans="1:11" x14ac:dyDescent="0.2">
      <c r="A2448" t="s">
        <v>249</v>
      </c>
      <c r="B2448" t="s">
        <v>198</v>
      </c>
      <c r="C2448" t="s">
        <v>209</v>
      </c>
      <c r="D2448" t="s">
        <v>187</v>
      </c>
      <c r="E2448">
        <v>126460</v>
      </c>
      <c r="F2448">
        <v>18.1876</v>
      </c>
      <c r="G2448">
        <v>44840</v>
      </c>
      <c r="H2448">
        <v>44835</v>
      </c>
      <c r="I2448">
        <v>2300003.8960000002</v>
      </c>
      <c r="J2448" t="s">
        <v>188</v>
      </c>
      <c r="K2448">
        <v>1840.0031168000003</v>
      </c>
    </row>
    <row r="2449" spans="1:11" x14ac:dyDescent="0.2">
      <c r="A2449" t="s">
        <v>249</v>
      </c>
      <c r="B2449" t="s">
        <v>198</v>
      </c>
      <c r="C2449" t="s">
        <v>232</v>
      </c>
      <c r="D2449" t="s">
        <v>187</v>
      </c>
      <c r="E2449">
        <v>318981</v>
      </c>
      <c r="F2449">
        <v>25.079899999999999</v>
      </c>
      <c r="G2449">
        <v>44840</v>
      </c>
      <c r="H2449">
        <v>44835</v>
      </c>
      <c r="I2449">
        <v>8000011.5818999996</v>
      </c>
      <c r="J2449" t="s">
        <v>204</v>
      </c>
      <c r="K2449">
        <v>6400.0092655199996</v>
      </c>
    </row>
    <row r="2450" spans="1:11" x14ac:dyDescent="0.2">
      <c r="A2450" t="s">
        <v>249</v>
      </c>
      <c r="B2450" t="s">
        <v>185</v>
      </c>
      <c r="C2450" t="s">
        <v>218</v>
      </c>
      <c r="D2450" t="s">
        <v>190</v>
      </c>
      <c r="E2450">
        <v>121782</v>
      </c>
      <c r="F2450">
        <v>62.406399999999998</v>
      </c>
      <c r="G2450">
        <v>44840</v>
      </c>
      <c r="H2450">
        <v>44835</v>
      </c>
      <c r="I2450">
        <v>7599976.2047999995</v>
      </c>
      <c r="J2450" t="s">
        <v>204</v>
      </c>
      <c r="K2450">
        <v>6079.9809638400002</v>
      </c>
    </row>
    <row r="2451" spans="1:11" x14ac:dyDescent="0.2">
      <c r="A2451" t="s">
        <v>249</v>
      </c>
      <c r="B2451" t="s">
        <v>185</v>
      </c>
      <c r="C2451" t="s">
        <v>226</v>
      </c>
      <c r="D2451" t="s">
        <v>192</v>
      </c>
      <c r="E2451">
        <v>25163</v>
      </c>
      <c r="F2451">
        <v>55.637300000000003</v>
      </c>
      <c r="G2451">
        <v>44840</v>
      </c>
      <c r="H2451">
        <v>44835</v>
      </c>
      <c r="I2451">
        <v>1400001.3799000001</v>
      </c>
      <c r="J2451" t="s">
        <v>188</v>
      </c>
      <c r="K2451">
        <v>1120.0011039200001</v>
      </c>
    </row>
    <row r="2452" spans="1:11" x14ac:dyDescent="0.2">
      <c r="A2452" t="s">
        <v>249</v>
      </c>
      <c r="B2452" t="s">
        <v>198</v>
      </c>
      <c r="C2452" t="s">
        <v>236</v>
      </c>
      <c r="D2452" t="s">
        <v>200</v>
      </c>
      <c r="E2452">
        <v>420998</v>
      </c>
      <c r="F2452">
        <v>6.8883999999999999</v>
      </c>
      <c r="G2452">
        <v>44840</v>
      </c>
      <c r="H2452">
        <v>44835</v>
      </c>
      <c r="I2452">
        <v>2900002.6231999998</v>
      </c>
      <c r="J2452" t="s">
        <v>215</v>
      </c>
      <c r="K2452">
        <v>2900.0026232</v>
      </c>
    </row>
    <row r="2453" spans="1:11" x14ac:dyDescent="0.2">
      <c r="A2453" t="s">
        <v>249</v>
      </c>
      <c r="B2453" t="s">
        <v>185</v>
      </c>
      <c r="C2453" t="s">
        <v>208</v>
      </c>
      <c r="D2453" t="s">
        <v>192</v>
      </c>
      <c r="E2453">
        <v>75804</v>
      </c>
      <c r="F2453">
        <v>63.320999999999998</v>
      </c>
      <c r="G2453">
        <v>44840</v>
      </c>
      <c r="H2453">
        <v>44835</v>
      </c>
      <c r="I2453">
        <v>4799985.0839999998</v>
      </c>
      <c r="J2453" t="s">
        <v>188</v>
      </c>
      <c r="K2453">
        <v>3839.9880671999999</v>
      </c>
    </row>
    <row r="2454" spans="1:11" x14ac:dyDescent="0.2">
      <c r="A2454" t="s">
        <v>249</v>
      </c>
      <c r="B2454" t="s">
        <v>185</v>
      </c>
      <c r="C2454" t="s">
        <v>239</v>
      </c>
      <c r="D2454" t="s">
        <v>190</v>
      </c>
      <c r="E2454">
        <v>556177</v>
      </c>
      <c r="F2454">
        <v>17.6203</v>
      </c>
      <c r="G2454">
        <v>44841</v>
      </c>
      <c r="H2454">
        <v>44835</v>
      </c>
      <c r="I2454">
        <v>9800005.5931000002</v>
      </c>
      <c r="J2454" t="s">
        <v>188</v>
      </c>
      <c r="K2454">
        <v>7840.0044744800007</v>
      </c>
    </row>
    <row r="2455" spans="1:11" x14ac:dyDescent="0.2">
      <c r="A2455" t="s">
        <v>249</v>
      </c>
      <c r="B2455" t="s">
        <v>185</v>
      </c>
      <c r="C2455" t="s">
        <v>194</v>
      </c>
      <c r="D2455" t="s">
        <v>190</v>
      </c>
      <c r="E2455">
        <v>220575</v>
      </c>
      <c r="F2455">
        <v>44.429299999999998</v>
      </c>
      <c r="G2455">
        <v>44842</v>
      </c>
      <c r="H2455">
        <v>44835</v>
      </c>
      <c r="I2455">
        <v>9799992.8475000001</v>
      </c>
      <c r="J2455" t="s">
        <v>188</v>
      </c>
      <c r="K2455">
        <v>7839.9942780000001</v>
      </c>
    </row>
    <row r="2456" spans="1:11" x14ac:dyDescent="0.2">
      <c r="A2456" t="s">
        <v>249</v>
      </c>
      <c r="B2456" t="s">
        <v>198</v>
      </c>
      <c r="C2456" t="s">
        <v>217</v>
      </c>
      <c r="D2456" t="s">
        <v>190</v>
      </c>
      <c r="E2456">
        <v>644343</v>
      </c>
      <c r="F2456">
        <v>9.7774000000000001</v>
      </c>
      <c r="G2456">
        <v>44843</v>
      </c>
      <c r="H2456">
        <v>44835</v>
      </c>
      <c r="I2456">
        <v>6299999.2482000003</v>
      </c>
      <c r="J2456" t="s">
        <v>215</v>
      </c>
      <c r="K2456">
        <v>6299.9992482000007</v>
      </c>
    </row>
    <row r="2457" spans="1:11" x14ac:dyDescent="0.2">
      <c r="A2457" t="s">
        <v>249</v>
      </c>
      <c r="B2457" t="s">
        <v>185</v>
      </c>
      <c r="C2457" t="s">
        <v>234</v>
      </c>
      <c r="D2457" t="s">
        <v>190</v>
      </c>
      <c r="E2457">
        <v>68386</v>
      </c>
      <c r="F2457">
        <v>106.7475</v>
      </c>
      <c r="G2457">
        <v>44843</v>
      </c>
      <c r="H2457">
        <v>44835</v>
      </c>
      <c r="I2457">
        <v>7300034.5350000001</v>
      </c>
      <c r="J2457" t="s">
        <v>204</v>
      </c>
      <c r="K2457">
        <v>5840.0276280000007</v>
      </c>
    </row>
    <row r="2458" spans="1:11" x14ac:dyDescent="0.2">
      <c r="A2458" t="s">
        <v>249</v>
      </c>
      <c r="B2458" t="s">
        <v>198</v>
      </c>
      <c r="C2458" t="s">
        <v>232</v>
      </c>
      <c r="D2458" t="s">
        <v>200</v>
      </c>
      <c r="E2458">
        <v>232766</v>
      </c>
      <c r="F2458">
        <v>25.347300000000001</v>
      </c>
      <c r="G2458">
        <v>44844</v>
      </c>
      <c r="H2458">
        <v>44835</v>
      </c>
      <c r="I2458">
        <v>5899989.6318000006</v>
      </c>
      <c r="J2458" t="s">
        <v>204</v>
      </c>
      <c r="K2458">
        <v>4719.9917054400003</v>
      </c>
    </row>
    <row r="2459" spans="1:11" x14ac:dyDescent="0.2">
      <c r="A2459" t="s">
        <v>249</v>
      </c>
      <c r="B2459" t="s">
        <v>198</v>
      </c>
      <c r="C2459" t="s">
        <v>210</v>
      </c>
      <c r="D2459" t="s">
        <v>187</v>
      </c>
      <c r="E2459">
        <v>239315</v>
      </c>
      <c r="F2459">
        <v>31.757300000000001</v>
      </c>
      <c r="G2459">
        <v>44847</v>
      </c>
      <c r="H2459">
        <v>44835</v>
      </c>
      <c r="I2459">
        <v>7599998.2494999999</v>
      </c>
      <c r="J2459" t="s">
        <v>204</v>
      </c>
      <c r="K2459">
        <v>6079.9985996000005</v>
      </c>
    </row>
    <row r="2460" spans="1:11" x14ac:dyDescent="0.2">
      <c r="A2460" t="s">
        <v>249</v>
      </c>
      <c r="B2460" t="s">
        <v>185</v>
      </c>
      <c r="C2460" t="s">
        <v>186</v>
      </c>
      <c r="D2460" t="s">
        <v>212</v>
      </c>
      <c r="E2460">
        <v>31400</v>
      </c>
      <c r="F2460">
        <v>22.292899999999999</v>
      </c>
      <c r="G2460">
        <v>44847</v>
      </c>
      <c r="H2460">
        <v>44835</v>
      </c>
      <c r="I2460">
        <v>699997.05999999994</v>
      </c>
      <c r="J2460" t="s">
        <v>188</v>
      </c>
      <c r="K2460">
        <v>559.99764800000003</v>
      </c>
    </row>
    <row r="2461" spans="1:11" x14ac:dyDescent="0.2">
      <c r="A2461" t="s">
        <v>249</v>
      </c>
      <c r="B2461" t="s">
        <v>198</v>
      </c>
      <c r="C2461" t="s">
        <v>238</v>
      </c>
      <c r="D2461" t="s">
        <v>190</v>
      </c>
      <c r="E2461">
        <v>25847</v>
      </c>
      <c r="F2461">
        <v>224.39510000000001</v>
      </c>
      <c r="G2461">
        <v>44847</v>
      </c>
      <c r="H2461">
        <v>44835</v>
      </c>
      <c r="I2461">
        <v>5799940.1497</v>
      </c>
      <c r="J2461" t="s">
        <v>204</v>
      </c>
      <c r="K2461">
        <v>4639.9521197599997</v>
      </c>
    </row>
    <row r="2462" spans="1:11" x14ac:dyDescent="0.2">
      <c r="A2462" t="s">
        <v>249</v>
      </c>
      <c r="B2462" t="s">
        <v>185</v>
      </c>
      <c r="C2462" t="s">
        <v>240</v>
      </c>
      <c r="D2462" t="s">
        <v>192</v>
      </c>
      <c r="E2462">
        <v>1264036</v>
      </c>
      <c r="F2462">
        <v>7.4364999999999997</v>
      </c>
      <c r="G2462">
        <v>44848</v>
      </c>
      <c r="H2462">
        <v>44835</v>
      </c>
      <c r="I2462">
        <v>9400003.7139999997</v>
      </c>
      <c r="J2462" t="s">
        <v>241</v>
      </c>
      <c r="K2462">
        <v>9400.0037140000004</v>
      </c>
    </row>
    <row r="2463" spans="1:11" x14ac:dyDescent="0.2">
      <c r="A2463" t="s">
        <v>249</v>
      </c>
      <c r="B2463" t="s">
        <v>198</v>
      </c>
      <c r="C2463" t="s">
        <v>224</v>
      </c>
      <c r="D2463" t="s">
        <v>190</v>
      </c>
      <c r="E2463">
        <v>19754</v>
      </c>
      <c r="F2463">
        <v>197.42769999999999</v>
      </c>
      <c r="G2463">
        <v>44848</v>
      </c>
      <c r="H2463">
        <v>44835</v>
      </c>
      <c r="I2463">
        <v>3899986.7857999997</v>
      </c>
      <c r="J2463" t="s">
        <v>204</v>
      </c>
      <c r="K2463">
        <v>3119.9894286399999</v>
      </c>
    </row>
    <row r="2464" spans="1:11" x14ac:dyDescent="0.2">
      <c r="A2464" t="s">
        <v>249</v>
      </c>
      <c r="B2464" t="s">
        <v>198</v>
      </c>
      <c r="C2464" t="s">
        <v>236</v>
      </c>
      <c r="D2464" t="s">
        <v>190</v>
      </c>
      <c r="E2464">
        <v>215285</v>
      </c>
      <c r="F2464">
        <v>6.0385</v>
      </c>
      <c r="G2464">
        <v>44850</v>
      </c>
      <c r="H2464">
        <v>44835</v>
      </c>
      <c r="I2464">
        <v>1299998.4724999999</v>
      </c>
      <c r="J2464" t="s">
        <v>215</v>
      </c>
      <c r="K2464">
        <v>1299.9984724999999</v>
      </c>
    </row>
    <row r="2465" spans="1:11" x14ac:dyDescent="0.2">
      <c r="A2465" t="s">
        <v>249</v>
      </c>
      <c r="B2465" t="s">
        <v>185</v>
      </c>
      <c r="C2465" t="s">
        <v>211</v>
      </c>
      <c r="D2465" t="s">
        <v>212</v>
      </c>
      <c r="E2465">
        <v>224379</v>
      </c>
      <c r="F2465">
        <v>12.478899999999999</v>
      </c>
      <c r="G2465">
        <v>44851</v>
      </c>
      <c r="H2465">
        <v>44835</v>
      </c>
      <c r="I2465">
        <v>2800003.1030999999</v>
      </c>
      <c r="J2465" t="s">
        <v>207</v>
      </c>
      <c r="K2465">
        <v>2240.0024824800003</v>
      </c>
    </row>
    <row r="2466" spans="1:11" x14ac:dyDescent="0.2">
      <c r="A2466" t="s">
        <v>249</v>
      </c>
      <c r="B2466" t="s">
        <v>198</v>
      </c>
      <c r="C2466" t="s">
        <v>221</v>
      </c>
      <c r="D2466" t="s">
        <v>200</v>
      </c>
      <c r="E2466">
        <v>146627</v>
      </c>
      <c r="F2466">
        <v>40.238199999999999</v>
      </c>
      <c r="G2466">
        <v>44851</v>
      </c>
      <c r="H2466">
        <v>44835</v>
      </c>
      <c r="I2466">
        <v>5900006.5514000002</v>
      </c>
      <c r="J2466" t="s">
        <v>207</v>
      </c>
      <c r="K2466">
        <v>4720.0052411200004</v>
      </c>
    </row>
    <row r="2467" spans="1:11" x14ac:dyDescent="0.2">
      <c r="A2467" t="s">
        <v>249</v>
      </c>
      <c r="B2467" t="s">
        <v>198</v>
      </c>
      <c r="C2467" t="s">
        <v>221</v>
      </c>
      <c r="D2467" t="s">
        <v>187</v>
      </c>
      <c r="E2467">
        <v>217077</v>
      </c>
      <c r="F2467">
        <v>39.156700000000001</v>
      </c>
      <c r="G2467">
        <v>44851</v>
      </c>
      <c r="H2467">
        <v>44835</v>
      </c>
      <c r="I2467">
        <v>8500018.9659000002</v>
      </c>
      <c r="J2467" t="s">
        <v>207</v>
      </c>
      <c r="K2467">
        <v>6800.0151727200009</v>
      </c>
    </row>
    <row r="2468" spans="1:11" x14ac:dyDescent="0.2">
      <c r="A2468" t="s">
        <v>249</v>
      </c>
      <c r="B2468" t="s">
        <v>198</v>
      </c>
      <c r="C2468" t="s">
        <v>239</v>
      </c>
      <c r="D2468" t="s">
        <v>190</v>
      </c>
      <c r="E2468">
        <v>91337</v>
      </c>
      <c r="F2468">
        <v>17.517600000000002</v>
      </c>
      <c r="G2468">
        <v>44854</v>
      </c>
      <c r="H2468">
        <v>44835</v>
      </c>
      <c r="I2468">
        <v>1600005.0312000001</v>
      </c>
      <c r="J2468" t="s">
        <v>188</v>
      </c>
      <c r="K2468">
        <v>1280.0040249600002</v>
      </c>
    </row>
    <row r="2469" spans="1:11" x14ac:dyDescent="0.2">
      <c r="A2469" t="s">
        <v>249</v>
      </c>
      <c r="B2469" t="s">
        <v>185</v>
      </c>
      <c r="C2469" t="s">
        <v>216</v>
      </c>
      <c r="D2469" t="s">
        <v>190</v>
      </c>
      <c r="E2469">
        <v>137290</v>
      </c>
      <c r="F2469">
        <v>18.209599999999998</v>
      </c>
      <c r="G2469">
        <v>44854</v>
      </c>
      <c r="H2469">
        <v>44835</v>
      </c>
      <c r="I2469">
        <v>2499995.9839999997</v>
      </c>
      <c r="J2469" t="s">
        <v>215</v>
      </c>
      <c r="K2469">
        <v>2499.9959839999997</v>
      </c>
    </row>
    <row r="2470" spans="1:11" x14ac:dyDescent="0.2">
      <c r="A2470" t="s">
        <v>249</v>
      </c>
      <c r="B2470" t="s">
        <v>198</v>
      </c>
      <c r="C2470" t="s">
        <v>214</v>
      </c>
      <c r="D2470" t="s">
        <v>200</v>
      </c>
      <c r="E2470">
        <v>256559</v>
      </c>
      <c r="F2470">
        <v>28.843299999999999</v>
      </c>
      <c r="G2470">
        <v>44854</v>
      </c>
      <c r="H2470">
        <v>44835</v>
      </c>
      <c r="I2470">
        <v>7400008.2046999997</v>
      </c>
      <c r="J2470" t="s">
        <v>215</v>
      </c>
      <c r="K2470">
        <v>7400.0082046999996</v>
      </c>
    </row>
    <row r="2471" spans="1:11" x14ac:dyDescent="0.2">
      <c r="A2471" t="s">
        <v>249</v>
      </c>
      <c r="B2471" t="s">
        <v>185</v>
      </c>
      <c r="C2471" t="s">
        <v>216</v>
      </c>
      <c r="D2471" t="s">
        <v>187</v>
      </c>
      <c r="E2471">
        <v>589923</v>
      </c>
      <c r="F2471">
        <v>16.1038</v>
      </c>
      <c r="G2471">
        <v>44854</v>
      </c>
      <c r="H2471">
        <v>44835</v>
      </c>
      <c r="I2471">
        <v>9500002.0074000005</v>
      </c>
      <c r="J2471" t="s">
        <v>215</v>
      </c>
      <c r="K2471">
        <v>9500.0020074000004</v>
      </c>
    </row>
    <row r="2472" spans="1:11" x14ac:dyDescent="0.2">
      <c r="A2472" t="s">
        <v>249</v>
      </c>
      <c r="B2472" t="s">
        <v>198</v>
      </c>
      <c r="C2472" t="s">
        <v>189</v>
      </c>
      <c r="D2472" t="s">
        <v>190</v>
      </c>
      <c r="E2472">
        <v>57679</v>
      </c>
      <c r="F2472">
        <v>29.473299999999998</v>
      </c>
      <c r="G2472">
        <v>44854</v>
      </c>
      <c r="H2472">
        <v>44835</v>
      </c>
      <c r="I2472">
        <v>1699990.4706999999</v>
      </c>
      <c r="J2472" t="s">
        <v>188</v>
      </c>
      <c r="K2472">
        <v>1359.9923765599999</v>
      </c>
    </row>
    <row r="2473" spans="1:11" x14ac:dyDescent="0.2">
      <c r="A2473" t="s">
        <v>249</v>
      </c>
      <c r="B2473" t="s">
        <v>185</v>
      </c>
      <c r="C2473" t="s">
        <v>230</v>
      </c>
      <c r="D2473" t="s">
        <v>200</v>
      </c>
      <c r="E2473">
        <v>7886</v>
      </c>
      <c r="F2473">
        <v>126.804</v>
      </c>
      <c r="G2473">
        <v>44855</v>
      </c>
      <c r="H2473">
        <v>44835</v>
      </c>
      <c r="I2473">
        <v>999976.34400000004</v>
      </c>
      <c r="J2473" t="s">
        <v>188</v>
      </c>
      <c r="K2473">
        <v>799.98107520000008</v>
      </c>
    </row>
    <row r="2474" spans="1:11" x14ac:dyDescent="0.2">
      <c r="A2474" t="s">
        <v>249</v>
      </c>
      <c r="B2474" t="s">
        <v>198</v>
      </c>
      <c r="C2474" t="s">
        <v>197</v>
      </c>
      <c r="D2474" t="s">
        <v>190</v>
      </c>
      <c r="E2474">
        <v>48968</v>
      </c>
      <c r="F2474">
        <v>165.41390000000001</v>
      </c>
      <c r="G2474">
        <v>44855</v>
      </c>
      <c r="H2474">
        <v>44835</v>
      </c>
      <c r="I2474">
        <v>8099987.855200001</v>
      </c>
      <c r="J2474" t="s">
        <v>188</v>
      </c>
      <c r="K2474">
        <v>6479.9902841600015</v>
      </c>
    </row>
    <row r="2475" spans="1:11" x14ac:dyDescent="0.2">
      <c r="A2475" t="s">
        <v>249</v>
      </c>
      <c r="B2475" t="s">
        <v>185</v>
      </c>
      <c r="C2475" t="s">
        <v>213</v>
      </c>
      <c r="D2475" t="s">
        <v>190</v>
      </c>
      <c r="E2475">
        <v>32339</v>
      </c>
      <c r="F2475">
        <v>68.028300000000002</v>
      </c>
      <c r="G2475">
        <v>44861</v>
      </c>
      <c r="H2475">
        <v>44835</v>
      </c>
      <c r="I2475">
        <v>2199967.1937000002</v>
      </c>
      <c r="J2475" t="s">
        <v>188</v>
      </c>
      <c r="K2475">
        <v>1759.9737549600002</v>
      </c>
    </row>
    <row r="2476" spans="1:11" x14ac:dyDescent="0.2">
      <c r="A2476" t="s">
        <v>249</v>
      </c>
      <c r="B2476" t="s">
        <v>198</v>
      </c>
      <c r="C2476" t="s">
        <v>191</v>
      </c>
      <c r="D2476" t="s">
        <v>190</v>
      </c>
      <c r="E2476">
        <v>178358</v>
      </c>
      <c r="F2476">
        <v>5.6067</v>
      </c>
      <c r="G2476">
        <v>44861</v>
      </c>
      <c r="H2476">
        <v>44835</v>
      </c>
      <c r="I2476">
        <v>999999.79859999998</v>
      </c>
      <c r="J2476" t="s">
        <v>193</v>
      </c>
      <c r="K2476">
        <v>899.99981874000002</v>
      </c>
    </row>
    <row r="2477" spans="1:11" x14ac:dyDescent="0.2">
      <c r="A2477" t="s">
        <v>249</v>
      </c>
      <c r="B2477" t="s">
        <v>198</v>
      </c>
      <c r="C2477" t="s">
        <v>242</v>
      </c>
      <c r="D2477" t="s">
        <v>187</v>
      </c>
      <c r="E2477">
        <v>3538</v>
      </c>
      <c r="F2477">
        <v>254.4058</v>
      </c>
      <c r="G2477">
        <v>44861</v>
      </c>
      <c r="H2477">
        <v>44835</v>
      </c>
      <c r="I2477">
        <v>900087.72039999999</v>
      </c>
      <c r="J2477" t="s">
        <v>207</v>
      </c>
      <c r="K2477">
        <v>720.07017631999997</v>
      </c>
    </row>
    <row r="2478" spans="1:11" x14ac:dyDescent="0.2">
      <c r="A2478" t="s">
        <v>249</v>
      </c>
      <c r="B2478" t="s">
        <v>185</v>
      </c>
      <c r="C2478" t="s">
        <v>201</v>
      </c>
      <c r="D2478" t="s">
        <v>190</v>
      </c>
      <c r="E2478">
        <v>196259</v>
      </c>
      <c r="F2478">
        <v>42.290999999999997</v>
      </c>
      <c r="G2478">
        <v>44861</v>
      </c>
      <c r="H2478">
        <v>44835</v>
      </c>
      <c r="I2478">
        <v>8299989.368999999</v>
      </c>
      <c r="J2478" t="s">
        <v>188</v>
      </c>
      <c r="K2478">
        <v>6639.9914951999999</v>
      </c>
    </row>
    <row r="2479" spans="1:11" x14ac:dyDescent="0.2">
      <c r="A2479" t="s">
        <v>249</v>
      </c>
      <c r="B2479" t="s">
        <v>198</v>
      </c>
      <c r="C2479" t="s">
        <v>206</v>
      </c>
      <c r="D2479" t="s">
        <v>190</v>
      </c>
      <c r="E2479">
        <v>41011</v>
      </c>
      <c r="F2479">
        <v>104.85080000000001</v>
      </c>
      <c r="G2479">
        <v>44861</v>
      </c>
      <c r="H2479">
        <v>44835</v>
      </c>
      <c r="I2479">
        <v>4300036.1588000003</v>
      </c>
      <c r="J2479" t="s">
        <v>207</v>
      </c>
      <c r="K2479">
        <v>3440.0289270400003</v>
      </c>
    </row>
    <row r="2480" spans="1:11" x14ac:dyDescent="0.2">
      <c r="A2480" t="s">
        <v>249</v>
      </c>
      <c r="B2480" t="s">
        <v>198</v>
      </c>
      <c r="C2480" t="s">
        <v>231</v>
      </c>
      <c r="D2480" t="s">
        <v>190</v>
      </c>
      <c r="E2480">
        <v>76573</v>
      </c>
      <c r="F2480">
        <v>22.2011</v>
      </c>
      <c r="G2480">
        <v>44861</v>
      </c>
      <c r="H2480">
        <v>44835</v>
      </c>
      <c r="I2480">
        <v>1700004.8303</v>
      </c>
      <c r="J2480" t="s">
        <v>188</v>
      </c>
      <c r="K2480">
        <v>1360.00386424</v>
      </c>
    </row>
    <row r="2481" spans="1:11" x14ac:dyDescent="0.2">
      <c r="A2481" t="s">
        <v>249</v>
      </c>
      <c r="B2481" t="s">
        <v>185</v>
      </c>
      <c r="C2481" t="s">
        <v>112</v>
      </c>
      <c r="D2481" t="s">
        <v>190</v>
      </c>
      <c r="E2481">
        <v>183386</v>
      </c>
      <c r="F2481">
        <v>37.625599999999999</v>
      </c>
      <c r="G2481">
        <v>44862</v>
      </c>
      <c r="H2481">
        <v>44835</v>
      </c>
      <c r="I2481">
        <v>6900008.2815999994</v>
      </c>
      <c r="J2481" t="s">
        <v>188</v>
      </c>
      <c r="K2481">
        <v>5520.0066252799998</v>
      </c>
    </row>
    <row r="2482" spans="1:11" x14ac:dyDescent="0.2">
      <c r="A2482" t="s">
        <v>249</v>
      </c>
      <c r="B2482" t="s">
        <v>185</v>
      </c>
      <c r="C2482" t="s">
        <v>225</v>
      </c>
      <c r="D2482" t="s">
        <v>190</v>
      </c>
      <c r="E2482">
        <v>55268</v>
      </c>
      <c r="F2482">
        <v>92.277900000000002</v>
      </c>
      <c r="G2482">
        <v>44863</v>
      </c>
      <c r="H2482">
        <v>44835</v>
      </c>
      <c r="I2482">
        <v>5100014.9772000005</v>
      </c>
      <c r="J2482" t="s">
        <v>188</v>
      </c>
      <c r="K2482">
        <v>4080.0119817600007</v>
      </c>
    </row>
    <row r="2483" spans="1:11" x14ac:dyDescent="0.2">
      <c r="A2483" t="s">
        <v>249</v>
      </c>
      <c r="B2483" t="s">
        <v>198</v>
      </c>
      <c r="C2483" t="s">
        <v>237</v>
      </c>
      <c r="D2483" t="s">
        <v>192</v>
      </c>
      <c r="E2483">
        <v>316721</v>
      </c>
      <c r="F2483">
        <v>17.9969</v>
      </c>
      <c r="G2483">
        <v>44864</v>
      </c>
      <c r="H2483">
        <v>44835</v>
      </c>
      <c r="I2483">
        <v>5699996.1649000002</v>
      </c>
      <c r="J2483" t="s">
        <v>204</v>
      </c>
      <c r="K2483">
        <v>4559.99693192</v>
      </c>
    </row>
    <row r="2484" spans="1:11" x14ac:dyDescent="0.2">
      <c r="A2484" t="s">
        <v>249</v>
      </c>
      <c r="B2484" t="s">
        <v>185</v>
      </c>
      <c r="C2484" t="s">
        <v>238</v>
      </c>
      <c r="D2484" t="s">
        <v>190</v>
      </c>
      <c r="E2484">
        <v>3807</v>
      </c>
      <c r="F2484">
        <v>210.12090000000001</v>
      </c>
      <c r="G2484">
        <v>44865</v>
      </c>
      <c r="H2484">
        <v>44835</v>
      </c>
      <c r="I2484">
        <v>799930.26630000002</v>
      </c>
      <c r="J2484" t="s">
        <v>204</v>
      </c>
      <c r="K2484">
        <v>639.94421304000002</v>
      </c>
    </row>
    <row r="2485" spans="1:11" x14ac:dyDescent="0.2">
      <c r="A2485" t="s">
        <v>249</v>
      </c>
      <c r="B2485" t="s">
        <v>198</v>
      </c>
      <c r="C2485" t="s">
        <v>202</v>
      </c>
      <c r="D2485" t="s">
        <v>192</v>
      </c>
      <c r="E2485">
        <v>612537</v>
      </c>
      <c r="F2485">
        <v>4.4078999999999997</v>
      </c>
      <c r="G2485">
        <v>44865</v>
      </c>
      <c r="H2485">
        <v>44835</v>
      </c>
      <c r="I2485">
        <v>2700001.8422999997</v>
      </c>
      <c r="J2485" t="s">
        <v>193</v>
      </c>
      <c r="K2485">
        <v>2430.0016580699998</v>
      </c>
    </row>
    <row r="2486" spans="1:11" x14ac:dyDescent="0.2">
      <c r="A2486" t="s">
        <v>249</v>
      </c>
      <c r="B2486" t="s">
        <v>198</v>
      </c>
      <c r="C2486" t="s">
        <v>242</v>
      </c>
      <c r="D2486" t="s">
        <v>187</v>
      </c>
      <c r="E2486">
        <v>5055</v>
      </c>
      <c r="F2486">
        <v>276.94580000000002</v>
      </c>
      <c r="G2486">
        <v>44868</v>
      </c>
      <c r="H2486">
        <v>44866</v>
      </c>
      <c r="I2486">
        <v>1399961.0190000001</v>
      </c>
      <c r="J2486" t="s">
        <v>207</v>
      </c>
      <c r="K2486">
        <v>1119.9688152000001</v>
      </c>
    </row>
    <row r="2487" spans="1:11" x14ac:dyDescent="0.2">
      <c r="A2487" t="s">
        <v>249</v>
      </c>
      <c r="B2487" t="s">
        <v>198</v>
      </c>
      <c r="C2487" t="s">
        <v>232</v>
      </c>
      <c r="D2487" t="s">
        <v>200</v>
      </c>
      <c r="E2487">
        <v>45519</v>
      </c>
      <c r="F2487">
        <v>24.165500000000002</v>
      </c>
      <c r="G2487">
        <v>44869</v>
      </c>
      <c r="H2487">
        <v>44866</v>
      </c>
      <c r="I2487">
        <v>1099989.3945000002</v>
      </c>
      <c r="J2487" t="s">
        <v>204</v>
      </c>
      <c r="K2487">
        <v>879.99151560000018</v>
      </c>
    </row>
    <row r="2488" spans="1:11" x14ac:dyDescent="0.2">
      <c r="A2488" t="s">
        <v>249</v>
      </c>
      <c r="B2488" t="s">
        <v>185</v>
      </c>
      <c r="C2488" t="s">
        <v>232</v>
      </c>
      <c r="D2488" t="s">
        <v>190</v>
      </c>
      <c r="E2488">
        <v>136958</v>
      </c>
      <c r="F2488">
        <v>24.825099999999999</v>
      </c>
      <c r="G2488">
        <v>44869</v>
      </c>
      <c r="H2488">
        <v>44866</v>
      </c>
      <c r="I2488">
        <v>3399996.0458</v>
      </c>
      <c r="J2488" t="s">
        <v>204</v>
      </c>
      <c r="K2488">
        <v>2719.9968366400003</v>
      </c>
    </row>
    <row r="2489" spans="1:11" x14ac:dyDescent="0.2">
      <c r="A2489" t="s">
        <v>249</v>
      </c>
      <c r="B2489" t="s">
        <v>198</v>
      </c>
      <c r="C2489" t="s">
        <v>227</v>
      </c>
      <c r="D2489" t="s">
        <v>190</v>
      </c>
      <c r="E2489">
        <v>50442</v>
      </c>
      <c r="F2489">
        <v>160.5806</v>
      </c>
      <c r="G2489">
        <v>44869</v>
      </c>
      <c r="H2489">
        <v>44866</v>
      </c>
      <c r="I2489">
        <v>8100006.6252000006</v>
      </c>
      <c r="J2489" t="s">
        <v>204</v>
      </c>
      <c r="K2489">
        <v>6480.0053001600008</v>
      </c>
    </row>
    <row r="2490" spans="1:11" x14ac:dyDescent="0.2">
      <c r="A2490" t="s">
        <v>249</v>
      </c>
      <c r="B2490" t="s">
        <v>198</v>
      </c>
      <c r="C2490" t="s">
        <v>233</v>
      </c>
      <c r="D2490" t="s">
        <v>190</v>
      </c>
      <c r="E2490">
        <v>49249</v>
      </c>
      <c r="F2490">
        <v>91.371899999999997</v>
      </c>
      <c r="G2490">
        <v>44872</v>
      </c>
      <c r="H2490">
        <v>44866</v>
      </c>
      <c r="I2490">
        <v>4499974.7030999996</v>
      </c>
      <c r="J2490" t="s">
        <v>204</v>
      </c>
      <c r="K2490">
        <v>3599.9797624799999</v>
      </c>
    </row>
    <row r="2491" spans="1:11" x14ac:dyDescent="0.2">
      <c r="A2491" t="s">
        <v>249</v>
      </c>
      <c r="B2491" t="s">
        <v>198</v>
      </c>
      <c r="C2491" t="s">
        <v>239</v>
      </c>
      <c r="D2491" t="s">
        <v>200</v>
      </c>
      <c r="E2491">
        <v>447342</v>
      </c>
      <c r="F2491">
        <v>15.648</v>
      </c>
      <c r="G2491">
        <v>44872</v>
      </c>
      <c r="H2491">
        <v>44866</v>
      </c>
      <c r="I2491">
        <v>7000007.6159999995</v>
      </c>
      <c r="J2491" t="s">
        <v>188</v>
      </c>
      <c r="K2491">
        <v>5600.0060928000003</v>
      </c>
    </row>
    <row r="2492" spans="1:11" x14ac:dyDescent="0.2">
      <c r="A2492" t="s">
        <v>249</v>
      </c>
      <c r="B2492" t="s">
        <v>185</v>
      </c>
      <c r="C2492" t="s">
        <v>233</v>
      </c>
      <c r="D2492" t="s">
        <v>200</v>
      </c>
      <c r="E2492">
        <v>48986</v>
      </c>
      <c r="F2492">
        <v>79.615200000000002</v>
      </c>
      <c r="G2492">
        <v>44875</v>
      </c>
      <c r="H2492">
        <v>44866</v>
      </c>
      <c r="I2492">
        <v>3900030.1872</v>
      </c>
      <c r="J2492" t="s">
        <v>204</v>
      </c>
      <c r="K2492">
        <v>3120.02414976</v>
      </c>
    </row>
    <row r="2493" spans="1:11" x14ac:dyDescent="0.2">
      <c r="A2493" t="s">
        <v>249</v>
      </c>
      <c r="B2493" t="s">
        <v>185</v>
      </c>
      <c r="C2493" t="s">
        <v>226</v>
      </c>
      <c r="D2493" t="s">
        <v>200</v>
      </c>
      <c r="E2493">
        <v>35834</v>
      </c>
      <c r="F2493">
        <v>53.022399999999998</v>
      </c>
      <c r="G2493">
        <v>44875</v>
      </c>
      <c r="H2493">
        <v>44866</v>
      </c>
      <c r="I2493">
        <v>1900004.6816</v>
      </c>
      <c r="J2493" t="s">
        <v>188</v>
      </c>
      <c r="K2493">
        <v>1520.00374528</v>
      </c>
    </row>
    <row r="2494" spans="1:11" x14ac:dyDescent="0.2">
      <c r="A2494" t="s">
        <v>249</v>
      </c>
      <c r="B2494" t="s">
        <v>198</v>
      </c>
      <c r="C2494" t="s">
        <v>226</v>
      </c>
      <c r="D2494" t="s">
        <v>190</v>
      </c>
      <c r="E2494">
        <v>168432</v>
      </c>
      <c r="F2494">
        <v>53.433900000000001</v>
      </c>
      <c r="G2494">
        <v>44876</v>
      </c>
      <c r="H2494">
        <v>44866</v>
      </c>
      <c r="I2494">
        <v>8999978.6447999999</v>
      </c>
      <c r="J2494" t="s">
        <v>188</v>
      </c>
      <c r="K2494">
        <v>7199.9829158399998</v>
      </c>
    </row>
    <row r="2495" spans="1:11" x14ac:dyDescent="0.2">
      <c r="A2495" t="s">
        <v>249</v>
      </c>
      <c r="B2495" t="s">
        <v>198</v>
      </c>
      <c r="C2495" t="s">
        <v>211</v>
      </c>
      <c r="D2495" t="s">
        <v>190</v>
      </c>
      <c r="E2495">
        <v>727352</v>
      </c>
      <c r="F2495">
        <v>12.786099999999999</v>
      </c>
      <c r="G2495">
        <v>44876</v>
      </c>
      <c r="H2495">
        <v>44866</v>
      </c>
      <c r="I2495">
        <v>9299995.4071999993</v>
      </c>
      <c r="J2495" t="s">
        <v>207</v>
      </c>
      <c r="K2495">
        <v>7439.9963257600002</v>
      </c>
    </row>
    <row r="2496" spans="1:11" x14ac:dyDescent="0.2">
      <c r="A2496" t="s">
        <v>249</v>
      </c>
      <c r="B2496" t="s">
        <v>185</v>
      </c>
      <c r="C2496" t="s">
        <v>213</v>
      </c>
      <c r="D2496" t="s">
        <v>187</v>
      </c>
      <c r="E2496">
        <v>36183</v>
      </c>
      <c r="F2496">
        <v>71.857600000000005</v>
      </c>
      <c r="G2496">
        <v>44878</v>
      </c>
      <c r="H2496">
        <v>44866</v>
      </c>
      <c r="I2496">
        <v>2600023.5408000001</v>
      </c>
      <c r="J2496" t="s">
        <v>188</v>
      </c>
      <c r="K2496">
        <v>2080.0188326400003</v>
      </c>
    </row>
    <row r="2497" spans="1:11" x14ac:dyDescent="0.2">
      <c r="A2497" t="s">
        <v>249</v>
      </c>
      <c r="B2497" t="s">
        <v>185</v>
      </c>
      <c r="C2497" t="s">
        <v>199</v>
      </c>
      <c r="D2497" t="s">
        <v>200</v>
      </c>
      <c r="E2497">
        <v>1378948</v>
      </c>
      <c r="F2497">
        <v>3.0457999999999998</v>
      </c>
      <c r="G2497">
        <v>44882</v>
      </c>
      <c r="H2497">
        <v>44866</v>
      </c>
      <c r="I2497">
        <v>4199999.8184000002</v>
      </c>
      <c r="J2497" t="s">
        <v>193</v>
      </c>
      <c r="K2497">
        <v>3779.9998365600009</v>
      </c>
    </row>
    <row r="2498" spans="1:11" x14ac:dyDescent="0.2">
      <c r="A2498" t="s">
        <v>249</v>
      </c>
      <c r="B2498" t="s">
        <v>198</v>
      </c>
      <c r="C2498" t="s">
        <v>228</v>
      </c>
      <c r="D2498" t="s">
        <v>190</v>
      </c>
      <c r="E2498">
        <v>137379</v>
      </c>
      <c r="F2498">
        <v>31.3003</v>
      </c>
      <c r="G2498">
        <v>44882</v>
      </c>
      <c r="H2498">
        <v>44866</v>
      </c>
      <c r="I2498">
        <v>4300003.9137000004</v>
      </c>
      <c r="J2498" t="s">
        <v>204</v>
      </c>
      <c r="K2498">
        <v>3440.0031309600004</v>
      </c>
    </row>
    <row r="2499" spans="1:11" x14ac:dyDescent="0.2">
      <c r="A2499" t="s">
        <v>249</v>
      </c>
      <c r="B2499" t="s">
        <v>185</v>
      </c>
      <c r="C2499" t="s">
        <v>199</v>
      </c>
      <c r="D2499" t="s">
        <v>190</v>
      </c>
      <c r="E2499">
        <v>1280865</v>
      </c>
      <c r="F2499">
        <v>2.8106</v>
      </c>
      <c r="G2499">
        <v>44884</v>
      </c>
      <c r="H2499">
        <v>44866</v>
      </c>
      <c r="I2499">
        <v>3599999.1689999998</v>
      </c>
      <c r="J2499" t="s">
        <v>193</v>
      </c>
      <c r="K2499">
        <v>3239.9992520999999</v>
      </c>
    </row>
    <row r="2500" spans="1:11" x14ac:dyDescent="0.2">
      <c r="A2500" t="s">
        <v>249</v>
      </c>
      <c r="B2500" t="s">
        <v>198</v>
      </c>
      <c r="C2500" t="s">
        <v>237</v>
      </c>
      <c r="D2500" t="s">
        <v>190</v>
      </c>
      <c r="E2500">
        <v>486116</v>
      </c>
      <c r="F2500">
        <v>16.868400000000001</v>
      </c>
      <c r="G2500">
        <v>44885</v>
      </c>
      <c r="H2500">
        <v>44866</v>
      </c>
      <c r="I2500">
        <v>8199999.1344000008</v>
      </c>
      <c r="J2500" t="s">
        <v>204</v>
      </c>
      <c r="K2500">
        <v>6559.9993075200009</v>
      </c>
    </row>
    <row r="2501" spans="1:11" x14ac:dyDescent="0.2">
      <c r="A2501" t="s">
        <v>249</v>
      </c>
      <c r="B2501" t="s">
        <v>185</v>
      </c>
      <c r="C2501" t="s">
        <v>218</v>
      </c>
      <c r="D2501" t="s">
        <v>187</v>
      </c>
      <c r="E2501">
        <v>10482</v>
      </c>
      <c r="F2501">
        <v>66.780100000000004</v>
      </c>
      <c r="G2501">
        <v>44889</v>
      </c>
      <c r="H2501">
        <v>44866</v>
      </c>
      <c r="I2501">
        <v>699989.00820000004</v>
      </c>
      <c r="J2501" t="s">
        <v>204</v>
      </c>
      <c r="K2501">
        <v>559.99120656000002</v>
      </c>
    </row>
    <row r="2502" spans="1:11" x14ac:dyDescent="0.2">
      <c r="A2502" t="s">
        <v>249</v>
      </c>
      <c r="B2502" t="s">
        <v>185</v>
      </c>
      <c r="C2502" t="s">
        <v>227</v>
      </c>
      <c r="D2502" t="s">
        <v>187</v>
      </c>
      <c r="E2502">
        <v>10238</v>
      </c>
      <c r="F2502">
        <v>146.51820000000001</v>
      </c>
      <c r="G2502">
        <v>44889</v>
      </c>
      <c r="H2502">
        <v>44866</v>
      </c>
      <c r="I2502">
        <v>1500053.3316000002</v>
      </c>
      <c r="J2502" t="s">
        <v>204</v>
      </c>
      <c r="K2502">
        <v>1200.0426652800002</v>
      </c>
    </row>
    <row r="2503" spans="1:11" x14ac:dyDescent="0.2">
      <c r="A2503" t="s">
        <v>249</v>
      </c>
      <c r="B2503" t="s">
        <v>185</v>
      </c>
      <c r="C2503" t="s">
        <v>240</v>
      </c>
      <c r="D2503" t="s">
        <v>190</v>
      </c>
      <c r="E2503">
        <v>1015087</v>
      </c>
      <c r="F2503">
        <v>7.1914999999999996</v>
      </c>
      <c r="G2503">
        <v>44889</v>
      </c>
      <c r="H2503">
        <v>44866</v>
      </c>
      <c r="I2503">
        <v>7299998.1604999993</v>
      </c>
      <c r="J2503" t="s">
        <v>241</v>
      </c>
      <c r="K2503">
        <v>7299.9981604999994</v>
      </c>
    </row>
    <row r="2504" spans="1:11" x14ac:dyDescent="0.2">
      <c r="A2504" t="s">
        <v>249</v>
      </c>
      <c r="B2504" t="s">
        <v>185</v>
      </c>
      <c r="C2504" t="s">
        <v>230</v>
      </c>
      <c r="D2504" t="s">
        <v>187</v>
      </c>
      <c r="E2504">
        <v>51479</v>
      </c>
      <c r="F2504">
        <v>116.55289999999999</v>
      </c>
      <c r="G2504">
        <v>44889</v>
      </c>
      <c r="H2504">
        <v>44866</v>
      </c>
      <c r="I2504">
        <v>6000026.7390999999</v>
      </c>
      <c r="J2504" t="s">
        <v>188</v>
      </c>
      <c r="K2504">
        <v>4800.02139128</v>
      </c>
    </row>
    <row r="2505" spans="1:11" x14ac:dyDescent="0.2">
      <c r="A2505" t="s">
        <v>249</v>
      </c>
      <c r="B2505" t="s">
        <v>198</v>
      </c>
      <c r="C2505" t="s">
        <v>205</v>
      </c>
      <c r="D2505" t="s">
        <v>200</v>
      </c>
      <c r="E2505">
        <v>129092</v>
      </c>
      <c r="F2505">
        <v>17.816700000000001</v>
      </c>
      <c r="G2505">
        <v>44889</v>
      </c>
      <c r="H2505">
        <v>44866</v>
      </c>
      <c r="I2505">
        <v>2299993.4364</v>
      </c>
      <c r="J2505" t="s">
        <v>193</v>
      </c>
      <c r="K2505">
        <v>2069.9940927600001</v>
      </c>
    </row>
    <row r="2506" spans="1:11" x14ac:dyDescent="0.2">
      <c r="A2506" t="s">
        <v>249</v>
      </c>
      <c r="B2506" t="s">
        <v>198</v>
      </c>
      <c r="C2506" t="s">
        <v>236</v>
      </c>
      <c r="D2506" t="s">
        <v>187</v>
      </c>
      <c r="E2506">
        <v>1036156</v>
      </c>
      <c r="F2506">
        <v>6.3696999999999999</v>
      </c>
      <c r="G2506">
        <v>44889</v>
      </c>
      <c r="H2506">
        <v>44866</v>
      </c>
      <c r="I2506">
        <v>6600002.8732000003</v>
      </c>
      <c r="J2506" t="s">
        <v>215</v>
      </c>
      <c r="K2506">
        <v>6600.0028732000001</v>
      </c>
    </row>
    <row r="2507" spans="1:11" x14ac:dyDescent="0.2">
      <c r="A2507" t="s">
        <v>249</v>
      </c>
      <c r="B2507" t="s">
        <v>185</v>
      </c>
      <c r="C2507" t="s">
        <v>201</v>
      </c>
      <c r="D2507" t="s">
        <v>200</v>
      </c>
      <c r="E2507">
        <v>130381</v>
      </c>
      <c r="F2507">
        <v>42.950899999999997</v>
      </c>
      <c r="G2507">
        <v>44890</v>
      </c>
      <c r="H2507">
        <v>44866</v>
      </c>
      <c r="I2507">
        <v>5599981.2928999998</v>
      </c>
      <c r="J2507" t="s">
        <v>188</v>
      </c>
      <c r="K2507">
        <v>4479.9850343199996</v>
      </c>
    </row>
    <row r="2508" spans="1:11" x14ac:dyDescent="0.2">
      <c r="A2508" t="s">
        <v>249</v>
      </c>
      <c r="B2508" t="s">
        <v>198</v>
      </c>
      <c r="C2508" t="s">
        <v>202</v>
      </c>
      <c r="D2508" t="s">
        <v>192</v>
      </c>
      <c r="E2508">
        <v>257986</v>
      </c>
      <c r="F2508">
        <v>4.2637999999999998</v>
      </c>
      <c r="G2508">
        <v>44892</v>
      </c>
      <c r="H2508">
        <v>44866</v>
      </c>
      <c r="I2508">
        <v>1100000.7068</v>
      </c>
      <c r="J2508" t="s">
        <v>193</v>
      </c>
      <c r="K2508">
        <v>990.00063612000019</v>
      </c>
    </row>
    <row r="2509" spans="1:11" x14ac:dyDescent="0.2">
      <c r="A2509" t="s">
        <v>249</v>
      </c>
      <c r="B2509" t="s">
        <v>198</v>
      </c>
      <c r="C2509" t="s">
        <v>228</v>
      </c>
      <c r="D2509" t="s">
        <v>190</v>
      </c>
      <c r="E2509">
        <v>263326</v>
      </c>
      <c r="F2509">
        <v>28.1021</v>
      </c>
      <c r="G2509">
        <v>44893</v>
      </c>
      <c r="H2509">
        <v>44866</v>
      </c>
      <c r="I2509">
        <v>7400013.5845999997</v>
      </c>
      <c r="J2509" t="s">
        <v>204</v>
      </c>
      <c r="K2509">
        <v>5920.01086768</v>
      </c>
    </row>
    <row r="2510" spans="1:11" x14ac:dyDescent="0.2">
      <c r="A2510" t="s">
        <v>249</v>
      </c>
      <c r="B2510" t="s">
        <v>198</v>
      </c>
      <c r="C2510" t="s">
        <v>231</v>
      </c>
      <c r="D2510" t="s">
        <v>192</v>
      </c>
      <c r="E2510">
        <v>255339</v>
      </c>
      <c r="F2510">
        <v>22.3233</v>
      </c>
      <c r="G2510">
        <v>44893</v>
      </c>
      <c r="H2510">
        <v>44866</v>
      </c>
      <c r="I2510">
        <v>5700009.0987</v>
      </c>
      <c r="J2510" t="s">
        <v>188</v>
      </c>
      <c r="K2510">
        <v>4560.0072789599999</v>
      </c>
    </row>
    <row r="2511" spans="1:11" x14ac:dyDescent="0.2">
      <c r="A2511" t="s">
        <v>249</v>
      </c>
      <c r="B2511" t="s">
        <v>198</v>
      </c>
      <c r="C2511" t="s">
        <v>214</v>
      </c>
      <c r="D2511" t="s">
        <v>200</v>
      </c>
      <c r="E2511">
        <v>145808</v>
      </c>
      <c r="F2511">
        <v>27.433399999999999</v>
      </c>
      <c r="G2511">
        <v>44893</v>
      </c>
      <c r="H2511">
        <v>44866</v>
      </c>
      <c r="I2511">
        <v>4000009.1872</v>
      </c>
      <c r="J2511" t="s">
        <v>215</v>
      </c>
      <c r="K2511">
        <v>4000.0091872000003</v>
      </c>
    </row>
    <row r="2512" spans="1:11" x14ac:dyDescent="0.2">
      <c r="A2512" t="s">
        <v>249</v>
      </c>
      <c r="B2512" t="s">
        <v>185</v>
      </c>
      <c r="C2512" t="s">
        <v>226</v>
      </c>
      <c r="D2512" t="s">
        <v>190</v>
      </c>
      <c r="E2512">
        <v>151513</v>
      </c>
      <c r="F2512">
        <v>56.100900000000003</v>
      </c>
      <c r="G2512">
        <v>44896</v>
      </c>
      <c r="H2512">
        <v>44896</v>
      </c>
      <c r="I2512">
        <v>8500015.661700001</v>
      </c>
      <c r="J2512" t="s">
        <v>188</v>
      </c>
      <c r="K2512">
        <v>6800.0125293600013</v>
      </c>
    </row>
    <row r="2513" spans="1:11" x14ac:dyDescent="0.2">
      <c r="A2513" t="s">
        <v>249</v>
      </c>
      <c r="B2513" t="s">
        <v>185</v>
      </c>
      <c r="C2513" t="s">
        <v>236</v>
      </c>
      <c r="D2513" t="s">
        <v>190</v>
      </c>
      <c r="E2513">
        <v>717300</v>
      </c>
      <c r="F2513">
        <v>5.9946999999999999</v>
      </c>
      <c r="G2513">
        <v>44896</v>
      </c>
      <c r="H2513">
        <v>44896</v>
      </c>
      <c r="I2513">
        <v>4299998.3099999996</v>
      </c>
      <c r="J2513" t="s">
        <v>215</v>
      </c>
      <c r="K2513">
        <v>4299.9983099999999</v>
      </c>
    </row>
    <row r="2514" spans="1:11" x14ac:dyDescent="0.2">
      <c r="A2514" t="s">
        <v>249</v>
      </c>
      <c r="B2514" t="s">
        <v>198</v>
      </c>
      <c r="C2514" t="s">
        <v>191</v>
      </c>
      <c r="D2514" t="s">
        <v>187</v>
      </c>
      <c r="E2514">
        <v>1296871</v>
      </c>
      <c r="F2514">
        <v>6.2458</v>
      </c>
      <c r="G2514">
        <v>44896</v>
      </c>
      <c r="H2514">
        <v>44896</v>
      </c>
      <c r="I2514">
        <v>8099996.8918000003</v>
      </c>
      <c r="J2514" t="s">
        <v>193</v>
      </c>
      <c r="K2514">
        <v>7289.9972026200003</v>
      </c>
    </row>
    <row r="2515" spans="1:11" x14ac:dyDescent="0.2">
      <c r="A2515" t="s">
        <v>249</v>
      </c>
      <c r="B2515" t="s">
        <v>198</v>
      </c>
      <c r="C2515" t="s">
        <v>236</v>
      </c>
      <c r="D2515" t="s">
        <v>190</v>
      </c>
      <c r="E2515">
        <v>482240</v>
      </c>
      <c r="F2515">
        <v>6.0136000000000003</v>
      </c>
      <c r="G2515">
        <v>44896</v>
      </c>
      <c r="H2515">
        <v>44896</v>
      </c>
      <c r="I2515">
        <v>2899998.4640000002</v>
      </c>
      <c r="J2515" t="s">
        <v>215</v>
      </c>
      <c r="K2515">
        <v>2899.9984640000002</v>
      </c>
    </row>
    <row r="2516" spans="1:11" x14ac:dyDescent="0.2">
      <c r="A2516" t="s">
        <v>249</v>
      </c>
      <c r="B2516" t="s">
        <v>198</v>
      </c>
      <c r="C2516" t="s">
        <v>245</v>
      </c>
      <c r="D2516" t="s">
        <v>190</v>
      </c>
      <c r="E2516">
        <v>121027</v>
      </c>
      <c r="F2516">
        <v>54.533200000000001</v>
      </c>
      <c r="G2516">
        <v>44896</v>
      </c>
      <c r="H2516">
        <v>44896</v>
      </c>
      <c r="I2516">
        <v>6599989.5964000002</v>
      </c>
      <c r="J2516" t="s">
        <v>188</v>
      </c>
      <c r="K2516">
        <v>5279.9916771200005</v>
      </c>
    </row>
    <row r="2517" spans="1:11" x14ac:dyDescent="0.2">
      <c r="A2517" t="s">
        <v>249</v>
      </c>
      <c r="B2517" t="s">
        <v>185</v>
      </c>
      <c r="C2517" t="s">
        <v>242</v>
      </c>
      <c r="D2517" t="s">
        <v>190</v>
      </c>
      <c r="E2517">
        <v>20996</v>
      </c>
      <c r="F2517">
        <v>261.95339999999999</v>
      </c>
      <c r="G2517">
        <v>44896</v>
      </c>
      <c r="H2517">
        <v>44896</v>
      </c>
      <c r="I2517">
        <v>5499973.5863999994</v>
      </c>
      <c r="J2517" t="s">
        <v>207</v>
      </c>
      <c r="K2517">
        <v>4399.9788691200001</v>
      </c>
    </row>
    <row r="2518" spans="1:11" x14ac:dyDescent="0.2">
      <c r="A2518" t="s">
        <v>249</v>
      </c>
      <c r="B2518" t="s">
        <v>185</v>
      </c>
      <c r="C2518" t="s">
        <v>221</v>
      </c>
      <c r="D2518" t="s">
        <v>200</v>
      </c>
      <c r="E2518">
        <v>176726</v>
      </c>
      <c r="F2518">
        <v>36.78</v>
      </c>
      <c r="G2518">
        <v>44899</v>
      </c>
      <c r="H2518">
        <v>44896</v>
      </c>
      <c r="I2518">
        <v>6499982.2800000003</v>
      </c>
      <c r="J2518" t="s">
        <v>207</v>
      </c>
      <c r="K2518">
        <v>5199.9858240000003</v>
      </c>
    </row>
    <row r="2519" spans="1:11" x14ac:dyDescent="0.2">
      <c r="A2519" t="s">
        <v>249</v>
      </c>
      <c r="B2519" t="s">
        <v>198</v>
      </c>
      <c r="C2519" t="s">
        <v>206</v>
      </c>
      <c r="D2519" t="s">
        <v>190</v>
      </c>
      <c r="E2519">
        <v>29638</v>
      </c>
      <c r="F2519">
        <v>94.474900000000005</v>
      </c>
      <c r="G2519">
        <v>44899</v>
      </c>
      <c r="H2519">
        <v>44896</v>
      </c>
      <c r="I2519">
        <v>2800047.0862000003</v>
      </c>
      <c r="J2519" t="s">
        <v>207</v>
      </c>
      <c r="K2519">
        <v>2240.0376689600002</v>
      </c>
    </row>
    <row r="2520" spans="1:11" x14ac:dyDescent="0.2">
      <c r="A2520" t="s">
        <v>249</v>
      </c>
      <c r="B2520" t="s">
        <v>198</v>
      </c>
      <c r="C2520" t="s">
        <v>209</v>
      </c>
      <c r="D2520" t="s">
        <v>190</v>
      </c>
      <c r="E2520">
        <v>233095</v>
      </c>
      <c r="F2520">
        <v>20.592500000000001</v>
      </c>
      <c r="G2520">
        <v>44903</v>
      </c>
      <c r="H2520">
        <v>44896</v>
      </c>
      <c r="I2520">
        <v>4800008.7875000006</v>
      </c>
      <c r="J2520" t="s">
        <v>188</v>
      </c>
      <c r="K2520">
        <v>3840.0070300000007</v>
      </c>
    </row>
    <row r="2521" spans="1:11" x14ac:dyDescent="0.2">
      <c r="A2521" t="s">
        <v>249</v>
      </c>
      <c r="B2521" t="s">
        <v>185</v>
      </c>
      <c r="C2521" t="s">
        <v>246</v>
      </c>
      <c r="D2521" t="s">
        <v>187</v>
      </c>
      <c r="E2521">
        <v>36854</v>
      </c>
      <c r="F2521">
        <v>141.09540000000001</v>
      </c>
      <c r="G2521">
        <v>44903</v>
      </c>
      <c r="H2521">
        <v>44896</v>
      </c>
      <c r="I2521">
        <v>5199929.8716000002</v>
      </c>
      <c r="J2521" t="s">
        <v>204</v>
      </c>
      <c r="K2521">
        <v>4159.9438972800008</v>
      </c>
    </row>
    <row r="2522" spans="1:11" x14ac:dyDescent="0.2">
      <c r="A2522" t="s">
        <v>249</v>
      </c>
      <c r="B2522" t="s">
        <v>185</v>
      </c>
      <c r="C2522" t="s">
        <v>222</v>
      </c>
      <c r="D2522" t="s">
        <v>190</v>
      </c>
      <c r="E2522">
        <v>72809</v>
      </c>
      <c r="F2522">
        <v>16.4815</v>
      </c>
      <c r="G2522">
        <v>44903</v>
      </c>
      <c r="H2522">
        <v>44896</v>
      </c>
      <c r="I2522">
        <v>1200001.5335000001</v>
      </c>
      <c r="J2522" t="s">
        <v>193</v>
      </c>
      <c r="K2522">
        <v>1080.0013801500002</v>
      </c>
    </row>
    <row r="2523" spans="1:11" x14ac:dyDescent="0.2">
      <c r="A2523" t="s">
        <v>249</v>
      </c>
      <c r="B2523" t="s">
        <v>185</v>
      </c>
      <c r="C2523" t="s">
        <v>219</v>
      </c>
      <c r="D2523" t="s">
        <v>192</v>
      </c>
      <c r="E2523">
        <v>90159</v>
      </c>
      <c r="F2523">
        <v>56.567</v>
      </c>
      <c r="G2523">
        <v>44904</v>
      </c>
      <c r="H2523">
        <v>44896</v>
      </c>
      <c r="I2523">
        <v>5100024.1529999999</v>
      </c>
      <c r="J2523" t="s">
        <v>188</v>
      </c>
      <c r="K2523">
        <v>4080.0193224</v>
      </c>
    </row>
    <row r="2524" spans="1:11" x14ac:dyDescent="0.2">
      <c r="A2524" t="s">
        <v>249</v>
      </c>
      <c r="B2524" t="s">
        <v>185</v>
      </c>
      <c r="C2524" t="s">
        <v>246</v>
      </c>
      <c r="D2524" t="s">
        <v>187</v>
      </c>
      <c r="E2524">
        <v>55808</v>
      </c>
      <c r="F2524">
        <v>123.6384</v>
      </c>
      <c r="G2524">
        <v>44904</v>
      </c>
      <c r="H2524">
        <v>44896</v>
      </c>
      <c r="I2524">
        <v>6900011.8272000002</v>
      </c>
      <c r="J2524" t="s">
        <v>204</v>
      </c>
      <c r="K2524">
        <v>5520.0094617600007</v>
      </c>
    </row>
    <row r="2525" spans="1:11" x14ac:dyDescent="0.2">
      <c r="A2525" t="s">
        <v>249</v>
      </c>
      <c r="B2525" t="s">
        <v>198</v>
      </c>
      <c r="C2525" t="s">
        <v>217</v>
      </c>
      <c r="D2525" t="s">
        <v>190</v>
      </c>
      <c r="E2525">
        <v>810010</v>
      </c>
      <c r="F2525">
        <v>8.2714999999999996</v>
      </c>
      <c r="G2525">
        <v>44904</v>
      </c>
      <c r="H2525">
        <v>44896</v>
      </c>
      <c r="I2525">
        <v>6699997.7149999999</v>
      </c>
      <c r="J2525" t="s">
        <v>215</v>
      </c>
      <c r="K2525">
        <v>6699.9977150000004</v>
      </c>
    </row>
    <row r="2526" spans="1:11" x14ac:dyDescent="0.2">
      <c r="A2526" t="s">
        <v>249</v>
      </c>
      <c r="B2526" t="s">
        <v>185</v>
      </c>
      <c r="C2526" t="s">
        <v>237</v>
      </c>
      <c r="D2526" t="s">
        <v>190</v>
      </c>
      <c r="E2526">
        <v>505643</v>
      </c>
      <c r="F2526">
        <v>17.9969</v>
      </c>
      <c r="G2526">
        <v>44905</v>
      </c>
      <c r="H2526">
        <v>44896</v>
      </c>
      <c r="I2526">
        <v>9100006.5066999998</v>
      </c>
      <c r="J2526" t="s">
        <v>204</v>
      </c>
      <c r="K2526">
        <v>7280.0052053600002</v>
      </c>
    </row>
    <row r="2527" spans="1:11" x14ac:dyDescent="0.2">
      <c r="A2527" t="s">
        <v>249</v>
      </c>
      <c r="B2527" t="s">
        <v>198</v>
      </c>
      <c r="C2527" t="s">
        <v>211</v>
      </c>
      <c r="D2527" t="s">
        <v>187</v>
      </c>
      <c r="E2527">
        <v>48706</v>
      </c>
      <c r="F2527">
        <v>12.3187</v>
      </c>
      <c r="G2527">
        <v>44906</v>
      </c>
      <c r="H2527">
        <v>44896</v>
      </c>
      <c r="I2527">
        <v>599994.60219999996</v>
      </c>
      <c r="J2527" t="s">
        <v>207</v>
      </c>
      <c r="K2527">
        <v>479.99568175999997</v>
      </c>
    </row>
    <row r="2528" spans="1:11" x14ac:dyDescent="0.2">
      <c r="A2528" t="s">
        <v>249</v>
      </c>
      <c r="B2528" t="s">
        <v>198</v>
      </c>
      <c r="C2528" t="s">
        <v>243</v>
      </c>
      <c r="D2528" t="s">
        <v>187</v>
      </c>
      <c r="E2528">
        <v>127553</v>
      </c>
      <c r="F2528">
        <v>6.2718999999999996</v>
      </c>
      <c r="G2528">
        <v>44907</v>
      </c>
      <c r="H2528">
        <v>44896</v>
      </c>
      <c r="I2528">
        <v>799999.66069999989</v>
      </c>
      <c r="J2528" t="s">
        <v>215</v>
      </c>
      <c r="K2528">
        <v>799.99966069999994</v>
      </c>
    </row>
    <row r="2529" spans="1:11" x14ac:dyDescent="0.2">
      <c r="A2529" t="s">
        <v>249</v>
      </c>
      <c r="B2529" t="s">
        <v>198</v>
      </c>
      <c r="C2529" t="s">
        <v>243</v>
      </c>
      <c r="D2529" t="s">
        <v>190</v>
      </c>
      <c r="E2529">
        <v>775547</v>
      </c>
      <c r="F2529">
        <v>6.5759999999999996</v>
      </c>
      <c r="G2529">
        <v>44910</v>
      </c>
      <c r="H2529">
        <v>44896</v>
      </c>
      <c r="I2529">
        <v>5099997.0719999997</v>
      </c>
      <c r="J2529" t="s">
        <v>215</v>
      </c>
      <c r="K2529">
        <v>5099.9970720000001</v>
      </c>
    </row>
    <row r="2530" spans="1:11" x14ac:dyDescent="0.2">
      <c r="A2530" t="s">
        <v>249</v>
      </c>
      <c r="B2530" t="s">
        <v>185</v>
      </c>
      <c r="C2530" t="s">
        <v>239</v>
      </c>
      <c r="D2530" t="s">
        <v>190</v>
      </c>
      <c r="E2530">
        <v>257169</v>
      </c>
      <c r="F2530">
        <v>16.720500000000001</v>
      </c>
      <c r="G2530">
        <v>44910</v>
      </c>
      <c r="H2530">
        <v>44896</v>
      </c>
      <c r="I2530">
        <v>4299994.2645000005</v>
      </c>
      <c r="J2530" t="s">
        <v>188</v>
      </c>
      <c r="K2530">
        <v>3439.9954116000004</v>
      </c>
    </row>
    <row r="2531" spans="1:11" x14ac:dyDescent="0.2">
      <c r="A2531" t="s">
        <v>249</v>
      </c>
      <c r="B2531" t="s">
        <v>198</v>
      </c>
      <c r="C2531" t="s">
        <v>236</v>
      </c>
      <c r="D2531" t="s">
        <v>190</v>
      </c>
      <c r="E2531">
        <v>150008</v>
      </c>
      <c r="F2531">
        <v>6.6662999999999997</v>
      </c>
      <c r="G2531">
        <v>44911</v>
      </c>
      <c r="H2531">
        <v>44896</v>
      </c>
      <c r="I2531">
        <v>999998.33039999998</v>
      </c>
      <c r="J2531" t="s">
        <v>215</v>
      </c>
      <c r="K2531">
        <v>999.99833039999999</v>
      </c>
    </row>
    <row r="2532" spans="1:11" x14ac:dyDescent="0.2">
      <c r="A2532" t="s">
        <v>249</v>
      </c>
      <c r="B2532" t="s">
        <v>185</v>
      </c>
      <c r="C2532" t="s">
        <v>191</v>
      </c>
      <c r="D2532" t="s">
        <v>190</v>
      </c>
      <c r="E2532">
        <v>589202</v>
      </c>
      <c r="F2532">
        <v>5.6007999999999996</v>
      </c>
      <c r="G2532">
        <v>44913</v>
      </c>
      <c r="H2532">
        <v>44896</v>
      </c>
      <c r="I2532">
        <v>3300002.5615999997</v>
      </c>
      <c r="J2532" t="s">
        <v>193</v>
      </c>
      <c r="K2532">
        <v>2970.0023054399999</v>
      </c>
    </row>
    <row r="2533" spans="1:11" x14ac:dyDescent="0.2">
      <c r="A2533" t="s">
        <v>249</v>
      </c>
      <c r="B2533" t="s">
        <v>198</v>
      </c>
      <c r="C2533" t="s">
        <v>239</v>
      </c>
      <c r="D2533" t="s">
        <v>190</v>
      </c>
      <c r="E2533">
        <v>190473</v>
      </c>
      <c r="F2533">
        <v>17.325299999999999</v>
      </c>
      <c r="G2533">
        <v>44913</v>
      </c>
      <c r="H2533">
        <v>44896</v>
      </c>
      <c r="I2533">
        <v>3300001.8668999998</v>
      </c>
      <c r="J2533" t="s">
        <v>188</v>
      </c>
      <c r="K2533">
        <v>2640.0014935200002</v>
      </c>
    </row>
    <row r="2534" spans="1:11" x14ac:dyDescent="0.2">
      <c r="A2534" t="s">
        <v>249</v>
      </c>
      <c r="B2534" t="s">
        <v>198</v>
      </c>
      <c r="C2534" t="s">
        <v>112</v>
      </c>
      <c r="D2534" t="s">
        <v>192</v>
      </c>
      <c r="E2534">
        <v>44567</v>
      </c>
      <c r="F2534">
        <v>42.632899999999999</v>
      </c>
      <c r="G2534">
        <v>44914</v>
      </c>
      <c r="H2534">
        <v>44896</v>
      </c>
      <c r="I2534">
        <v>1900020.4542999999</v>
      </c>
      <c r="J2534" t="s">
        <v>188</v>
      </c>
      <c r="K2534">
        <v>1520.0163634400001</v>
      </c>
    </row>
    <row r="2535" spans="1:11" x14ac:dyDescent="0.2">
      <c r="A2535" t="s">
        <v>249</v>
      </c>
      <c r="B2535" t="s">
        <v>185</v>
      </c>
      <c r="C2535" t="s">
        <v>234</v>
      </c>
      <c r="D2535" t="s">
        <v>187</v>
      </c>
      <c r="E2535">
        <v>97769</v>
      </c>
      <c r="F2535">
        <v>92.054000000000002</v>
      </c>
      <c r="G2535">
        <v>44914</v>
      </c>
      <c r="H2535">
        <v>44896</v>
      </c>
      <c r="I2535">
        <v>9000027.5260000005</v>
      </c>
      <c r="J2535" t="s">
        <v>204</v>
      </c>
      <c r="K2535">
        <v>7200.022020800001</v>
      </c>
    </row>
    <row r="2536" spans="1:11" x14ac:dyDescent="0.2">
      <c r="A2536" t="s">
        <v>249</v>
      </c>
      <c r="B2536" t="s">
        <v>185</v>
      </c>
      <c r="C2536" t="s">
        <v>245</v>
      </c>
      <c r="D2536" t="s">
        <v>192</v>
      </c>
      <c r="E2536">
        <v>107613</v>
      </c>
      <c r="F2536">
        <v>53.896999999999998</v>
      </c>
      <c r="G2536">
        <v>44917</v>
      </c>
      <c r="H2536">
        <v>44896</v>
      </c>
      <c r="I2536">
        <v>5800017.8609999996</v>
      </c>
      <c r="J2536" t="s">
        <v>188</v>
      </c>
      <c r="K2536">
        <v>4640.0142888</v>
      </c>
    </row>
    <row r="2537" spans="1:11" x14ac:dyDescent="0.2">
      <c r="A2537" t="s">
        <v>249</v>
      </c>
      <c r="B2537" t="s">
        <v>185</v>
      </c>
      <c r="C2537" t="s">
        <v>242</v>
      </c>
      <c r="D2537" t="s">
        <v>200</v>
      </c>
      <c r="E2537">
        <v>38816</v>
      </c>
      <c r="F2537">
        <v>255.0498</v>
      </c>
      <c r="G2537">
        <v>44917</v>
      </c>
      <c r="H2537">
        <v>44896</v>
      </c>
      <c r="I2537">
        <v>9900013.0368000008</v>
      </c>
      <c r="J2537" t="s">
        <v>207</v>
      </c>
      <c r="K2537">
        <v>7920.0104294400007</v>
      </c>
    </row>
    <row r="2538" spans="1:11" x14ac:dyDescent="0.2">
      <c r="A2538" t="s">
        <v>249</v>
      </c>
      <c r="B2538" t="s">
        <v>198</v>
      </c>
      <c r="C2538" t="s">
        <v>222</v>
      </c>
      <c r="D2538" t="s">
        <v>190</v>
      </c>
      <c r="E2538">
        <v>175960</v>
      </c>
      <c r="F2538">
        <v>15.912699999999999</v>
      </c>
      <c r="G2538">
        <v>44918</v>
      </c>
      <c r="H2538">
        <v>44896</v>
      </c>
      <c r="I2538">
        <v>2799998.6919999998</v>
      </c>
      <c r="J2538" t="s">
        <v>193</v>
      </c>
      <c r="K2538">
        <v>2519.9988228000002</v>
      </c>
    </row>
    <row r="2539" spans="1:11" x14ac:dyDescent="0.2">
      <c r="A2539" t="s">
        <v>249</v>
      </c>
      <c r="B2539" t="s">
        <v>185</v>
      </c>
      <c r="C2539" t="s">
        <v>228</v>
      </c>
      <c r="D2539" t="s">
        <v>190</v>
      </c>
      <c r="E2539">
        <v>61000</v>
      </c>
      <c r="F2539">
        <v>29.507999999999999</v>
      </c>
      <c r="G2539">
        <v>44918</v>
      </c>
      <c r="H2539">
        <v>44896</v>
      </c>
      <c r="I2539">
        <v>1799988</v>
      </c>
      <c r="J2539" t="s">
        <v>204</v>
      </c>
      <c r="K2539">
        <v>1439.9904000000001</v>
      </c>
    </row>
    <row r="2540" spans="1:11" x14ac:dyDescent="0.2">
      <c r="A2540" t="s">
        <v>249</v>
      </c>
      <c r="B2540" t="s">
        <v>198</v>
      </c>
      <c r="C2540" t="s">
        <v>186</v>
      </c>
      <c r="D2540" t="s">
        <v>200</v>
      </c>
      <c r="E2540">
        <v>431950</v>
      </c>
      <c r="F2540">
        <v>22.456299999999999</v>
      </c>
      <c r="G2540">
        <v>44920</v>
      </c>
      <c r="H2540">
        <v>44896</v>
      </c>
      <c r="I2540">
        <v>9699998.7850000001</v>
      </c>
      <c r="J2540" t="s">
        <v>188</v>
      </c>
      <c r="K2540">
        <v>7759.9990280000002</v>
      </c>
    </row>
    <row r="2541" spans="1:11" x14ac:dyDescent="0.2">
      <c r="A2541" t="s">
        <v>249</v>
      </c>
      <c r="B2541" t="s">
        <v>198</v>
      </c>
      <c r="C2541" t="s">
        <v>234</v>
      </c>
      <c r="D2541" t="s">
        <v>190</v>
      </c>
      <c r="E2541">
        <v>5561</v>
      </c>
      <c r="F2541">
        <v>107.88549999999999</v>
      </c>
      <c r="G2541">
        <v>44924</v>
      </c>
      <c r="H2541">
        <v>44896</v>
      </c>
      <c r="I2541">
        <v>599951.26549999998</v>
      </c>
      <c r="J2541" t="s">
        <v>204</v>
      </c>
      <c r="K2541">
        <v>479.96101240000002</v>
      </c>
    </row>
    <row r="2542" spans="1:11" x14ac:dyDescent="0.2">
      <c r="A2542" t="s">
        <v>249</v>
      </c>
      <c r="B2542" t="s">
        <v>185</v>
      </c>
      <c r="C2542" t="s">
        <v>208</v>
      </c>
      <c r="D2542" t="s">
        <v>190</v>
      </c>
      <c r="E2542">
        <v>62890</v>
      </c>
      <c r="F2542">
        <v>60.422699999999999</v>
      </c>
      <c r="G2542">
        <v>44924</v>
      </c>
      <c r="H2542">
        <v>44896</v>
      </c>
      <c r="I2542">
        <v>3799983.6030000001</v>
      </c>
      <c r="J2542" t="s">
        <v>188</v>
      </c>
      <c r="K2542">
        <v>3039.9868824000005</v>
      </c>
    </row>
    <row r="2543" spans="1:11" x14ac:dyDescent="0.2">
      <c r="A2543" t="s">
        <v>249</v>
      </c>
      <c r="B2543" t="s">
        <v>185</v>
      </c>
      <c r="C2543" t="s">
        <v>195</v>
      </c>
      <c r="D2543" t="s">
        <v>212</v>
      </c>
      <c r="E2543">
        <v>79425</v>
      </c>
      <c r="F2543">
        <v>123.38720000000001</v>
      </c>
      <c r="G2543">
        <v>44924</v>
      </c>
      <c r="H2543">
        <v>44896</v>
      </c>
      <c r="I2543">
        <v>9800028.3600000013</v>
      </c>
      <c r="J2543" t="s">
        <v>196</v>
      </c>
      <c r="K2543">
        <v>9800.0283600000021</v>
      </c>
    </row>
    <row r="2544" spans="1:11" x14ac:dyDescent="0.2">
      <c r="A2544" t="s">
        <v>249</v>
      </c>
      <c r="B2544" t="s">
        <v>198</v>
      </c>
      <c r="C2544" t="s">
        <v>208</v>
      </c>
      <c r="D2544" t="s">
        <v>190</v>
      </c>
      <c r="E2544">
        <v>36013</v>
      </c>
      <c r="F2544">
        <v>61.089599999999997</v>
      </c>
      <c r="G2544">
        <v>44924</v>
      </c>
      <c r="H2544">
        <v>44896</v>
      </c>
      <c r="I2544">
        <v>2200019.7648</v>
      </c>
      <c r="J2544" t="s">
        <v>188</v>
      </c>
      <c r="K2544">
        <v>1760.0158118400002</v>
      </c>
    </row>
    <row r="2545" spans="1:11" x14ac:dyDescent="0.2">
      <c r="A2545" t="s">
        <v>249</v>
      </c>
      <c r="B2545" t="s">
        <v>185</v>
      </c>
      <c r="C2545" t="s">
        <v>195</v>
      </c>
      <c r="D2545" t="s">
        <v>192</v>
      </c>
      <c r="E2545">
        <v>57000</v>
      </c>
      <c r="F2545">
        <v>105.26349999999999</v>
      </c>
      <c r="G2545">
        <v>44925</v>
      </c>
      <c r="H2545">
        <v>44896</v>
      </c>
      <c r="I2545">
        <v>6000019.5</v>
      </c>
      <c r="J2545" t="s">
        <v>196</v>
      </c>
      <c r="K2545">
        <v>6000.0195000000003</v>
      </c>
    </row>
    <row r="2546" spans="1:11" x14ac:dyDescent="0.2">
      <c r="A2546" t="s">
        <v>249</v>
      </c>
      <c r="B2546" t="s">
        <v>198</v>
      </c>
      <c r="C2546" t="s">
        <v>211</v>
      </c>
      <c r="D2546" t="s">
        <v>200</v>
      </c>
      <c r="E2546">
        <v>397389</v>
      </c>
      <c r="F2546">
        <v>13.588699999999999</v>
      </c>
      <c r="G2546">
        <v>44925</v>
      </c>
      <c r="H2546">
        <v>44896</v>
      </c>
      <c r="I2546">
        <v>5399999.9042999996</v>
      </c>
      <c r="J2546" t="s">
        <v>207</v>
      </c>
      <c r="K2546">
        <v>4319.9999234400002</v>
      </c>
    </row>
    <row r="2547" spans="1:11" x14ac:dyDescent="0.2">
      <c r="A2547" t="s">
        <v>249</v>
      </c>
      <c r="B2547" t="s">
        <v>198</v>
      </c>
      <c r="C2547" t="s">
        <v>199</v>
      </c>
      <c r="D2547" t="s">
        <v>190</v>
      </c>
      <c r="E2547">
        <v>2830020</v>
      </c>
      <c r="F2547">
        <v>2.7915000000000001</v>
      </c>
      <c r="G2547">
        <v>44927</v>
      </c>
      <c r="H2547">
        <v>44927</v>
      </c>
      <c r="I2547">
        <v>7900000.8300000001</v>
      </c>
      <c r="J2547" t="s">
        <v>193</v>
      </c>
      <c r="K2547">
        <v>7110.000747</v>
      </c>
    </row>
    <row r="2548" spans="1:11" x14ac:dyDescent="0.2">
      <c r="A2548" t="s">
        <v>249</v>
      </c>
      <c r="B2548" t="s">
        <v>185</v>
      </c>
      <c r="C2548" t="s">
        <v>224</v>
      </c>
      <c r="D2548" t="s">
        <v>190</v>
      </c>
      <c r="E2548">
        <v>25466</v>
      </c>
      <c r="F2548">
        <v>200.26580000000001</v>
      </c>
      <c r="G2548">
        <v>44928</v>
      </c>
      <c r="H2548">
        <v>44927</v>
      </c>
      <c r="I2548">
        <v>5099968.8628000002</v>
      </c>
      <c r="J2548" t="s">
        <v>204</v>
      </c>
      <c r="K2548">
        <v>4079.9750902400006</v>
      </c>
    </row>
    <row r="2549" spans="1:11" x14ac:dyDescent="0.2">
      <c r="A2549" t="s">
        <v>249</v>
      </c>
      <c r="B2549" t="s">
        <v>185</v>
      </c>
      <c r="C2549" t="s">
        <v>214</v>
      </c>
      <c r="D2549" t="s">
        <v>190</v>
      </c>
      <c r="E2549">
        <v>30678</v>
      </c>
      <c r="F2549">
        <v>26.076899999999998</v>
      </c>
      <c r="G2549">
        <v>44931</v>
      </c>
      <c r="H2549">
        <v>44927</v>
      </c>
      <c r="I2549">
        <v>799987.13819999993</v>
      </c>
      <c r="J2549" t="s">
        <v>215</v>
      </c>
      <c r="K2549">
        <v>799.9871382</v>
      </c>
    </row>
    <row r="2550" spans="1:11" x14ac:dyDescent="0.2">
      <c r="A2550" t="s">
        <v>249</v>
      </c>
      <c r="B2550" t="s">
        <v>185</v>
      </c>
      <c r="C2550" t="s">
        <v>224</v>
      </c>
      <c r="D2550" t="s">
        <v>190</v>
      </c>
      <c r="E2550">
        <v>29244</v>
      </c>
      <c r="F2550">
        <v>170.97540000000001</v>
      </c>
      <c r="G2550">
        <v>44931</v>
      </c>
      <c r="H2550">
        <v>44927</v>
      </c>
      <c r="I2550">
        <v>5000004.5976</v>
      </c>
      <c r="J2550" t="s">
        <v>204</v>
      </c>
      <c r="K2550">
        <v>4000.0036780800001</v>
      </c>
    </row>
    <row r="2551" spans="1:11" x14ac:dyDescent="0.2">
      <c r="A2551" t="s">
        <v>249</v>
      </c>
      <c r="B2551" t="s">
        <v>198</v>
      </c>
      <c r="C2551" t="s">
        <v>191</v>
      </c>
      <c r="D2551" t="s">
        <v>190</v>
      </c>
      <c r="E2551">
        <v>1150880</v>
      </c>
      <c r="F2551">
        <v>6.0823</v>
      </c>
      <c r="G2551">
        <v>44931</v>
      </c>
      <c r="H2551">
        <v>44927</v>
      </c>
      <c r="I2551">
        <v>6999997.4239999996</v>
      </c>
      <c r="J2551" t="s">
        <v>193</v>
      </c>
      <c r="K2551">
        <v>6299.9976815999999</v>
      </c>
    </row>
    <row r="2552" spans="1:11" x14ac:dyDescent="0.2">
      <c r="A2552" t="s">
        <v>249</v>
      </c>
      <c r="B2552" t="s">
        <v>185</v>
      </c>
      <c r="C2552" t="s">
        <v>245</v>
      </c>
      <c r="D2552" t="s">
        <v>190</v>
      </c>
      <c r="E2552">
        <v>119087</v>
      </c>
      <c r="F2552">
        <v>53.741999999999997</v>
      </c>
      <c r="G2552">
        <v>44931</v>
      </c>
      <c r="H2552">
        <v>44927</v>
      </c>
      <c r="I2552">
        <v>6399973.5539999995</v>
      </c>
      <c r="J2552" t="s">
        <v>188</v>
      </c>
      <c r="K2552">
        <v>5119.9788431999996</v>
      </c>
    </row>
    <row r="2553" spans="1:11" x14ac:dyDescent="0.2">
      <c r="A2553" t="s">
        <v>249</v>
      </c>
      <c r="B2553" t="s">
        <v>198</v>
      </c>
      <c r="C2553" t="s">
        <v>240</v>
      </c>
      <c r="D2553" t="s">
        <v>190</v>
      </c>
      <c r="E2553">
        <v>1102374</v>
      </c>
      <c r="F2553">
        <v>6.8034999999999997</v>
      </c>
      <c r="G2553">
        <v>44931</v>
      </c>
      <c r="H2553">
        <v>44927</v>
      </c>
      <c r="I2553">
        <v>7500001.5089999996</v>
      </c>
      <c r="J2553" t="s">
        <v>241</v>
      </c>
      <c r="K2553">
        <v>7500.0015090000006</v>
      </c>
    </row>
    <row r="2554" spans="1:11" x14ac:dyDescent="0.2">
      <c r="A2554" t="s">
        <v>249</v>
      </c>
      <c r="B2554" t="s">
        <v>198</v>
      </c>
      <c r="C2554" t="s">
        <v>208</v>
      </c>
      <c r="D2554" t="s">
        <v>190</v>
      </c>
      <c r="E2554">
        <v>10337</v>
      </c>
      <c r="F2554">
        <v>58.041699999999999</v>
      </c>
      <c r="G2554">
        <v>44933</v>
      </c>
      <c r="H2554">
        <v>44927</v>
      </c>
      <c r="I2554">
        <v>599977.05290000001</v>
      </c>
      <c r="J2554" t="s">
        <v>188</v>
      </c>
      <c r="K2554">
        <v>479.98164232000005</v>
      </c>
    </row>
    <row r="2555" spans="1:11" x14ac:dyDescent="0.2">
      <c r="A2555" t="s">
        <v>249</v>
      </c>
      <c r="B2555" t="s">
        <v>185</v>
      </c>
      <c r="C2555" t="s">
        <v>210</v>
      </c>
      <c r="D2555" t="s">
        <v>200</v>
      </c>
      <c r="E2555">
        <v>203725</v>
      </c>
      <c r="F2555">
        <v>29.4514</v>
      </c>
      <c r="G2555">
        <v>44934</v>
      </c>
      <c r="H2555">
        <v>44927</v>
      </c>
      <c r="I2555">
        <v>5999986.4649999999</v>
      </c>
      <c r="J2555" t="s">
        <v>204</v>
      </c>
      <c r="K2555">
        <v>4799.9891720000005</v>
      </c>
    </row>
    <row r="2556" spans="1:11" x14ac:dyDescent="0.2">
      <c r="A2556" t="s">
        <v>249</v>
      </c>
      <c r="B2556" t="s">
        <v>198</v>
      </c>
      <c r="C2556" t="s">
        <v>195</v>
      </c>
      <c r="D2556" t="s">
        <v>200</v>
      </c>
      <c r="E2556">
        <v>65697</v>
      </c>
      <c r="F2556">
        <v>108.0719</v>
      </c>
      <c r="G2556">
        <v>44935</v>
      </c>
      <c r="H2556">
        <v>44927</v>
      </c>
      <c r="I2556">
        <v>7099999.6142999995</v>
      </c>
      <c r="J2556" t="s">
        <v>196</v>
      </c>
      <c r="K2556">
        <v>7099.9996142999998</v>
      </c>
    </row>
    <row r="2557" spans="1:11" x14ac:dyDescent="0.2">
      <c r="A2557" t="s">
        <v>249</v>
      </c>
      <c r="B2557" t="s">
        <v>198</v>
      </c>
      <c r="C2557" t="s">
        <v>237</v>
      </c>
      <c r="D2557" t="s">
        <v>187</v>
      </c>
      <c r="E2557">
        <v>367307</v>
      </c>
      <c r="F2557">
        <v>17.968599999999999</v>
      </c>
      <c r="G2557">
        <v>44938</v>
      </c>
      <c r="H2557">
        <v>44927</v>
      </c>
      <c r="I2557">
        <v>6599992.5601999993</v>
      </c>
      <c r="J2557" t="s">
        <v>204</v>
      </c>
      <c r="K2557">
        <v>5279.9940481599997</v>
      </c>
    </row>
    <row r="2558" spans="1:11" x14ac:dyDescent="0.2">
      <c r="A2558" t="s">
        <v>249</v>
      </c>
      <c r="B2558" t="s">
        <v>198</v>
      </c>
      <c r="C2558" t="s">
        <v>232</v>
      </c>
      <c r="D2558" t="s">
        <v>190</v>
      </c>
      <c r="E2558">
        <v>163458</v>
      </c>
      <c r="F2558">
        <v>25.694600000000001</v>
      </c>
      <c r="G2558">
        <v>44938</v>
      </c>
      <c r="H2558">
        <v>44927</v>
      </c>
      <c r="I2558">
        <v>4199987.9268000005</v>
      </c>
      <c r="J2558" t="s">
        <v>204</v>
      </c>
      <c r="K2558">
        <v>3359.9903414400005</v>
      </c>
    </row>
    <row r="2559" spans="1:11" x14ac:dyDescent="0.2">
      <c r="A2559" t="s">
        <v>249</v>
      </c>
      <c r="B2559" t="s">
        <v>185</v>
      </c>
      <c r="C2559" t="s">
        <v>217</v>
      </c>
      <c r="D2559" t="s">
        <v>190</v>
      </c>
      <c r="E2559">
        <v>402183</v>
      </c>
      <c r="F2559">
        <v>8.7025000000000006</v>
      </c>
      <c r="G2559">
        <v>44939</v>
      </c>
      <c r="H2559">
        <v>44927</v>
      </c>
      <c r="I2559">
        <v>3499997.5575000001</v>
      </c>
      <c r="J2559" t="s">
        <v>215</v>
      </c>
      <c r="K2559">
        <v>3499.9975575000003</v>
      </c>
    </row>
    <row r="2560" spans="1:11" x14ac:dyDescent="0.2">
      <c r="A2560" t="s">
        <v>249</v>
      </c>
      <c r="B2560" t="s">
        <v>185</v>
      </c>
      <c r="C2560" t="s">
        <v>219</v>
      </c>
      <c r="D2560" t="s">
        <v>190</v>
      </c>
      <c r="E2560">
        <v>45566</v>
      </c>
      <c r="F2560">
        <v>54.865099999999998</v>
      </c>
      <c r="G2560">
        <v>44940</v>
      </c>
      <c r="H2560">
        <v>44927</v>
      </c>
      <c r="I2560">
        <v>2499983.1466000001</v>
      </c>
      <c r="J2560" t="s">
        <v>188</v>
      </c>
      <c r="K2560">
        <v>1999.9865172800003</v>
      </c>
    </row>
    <row r="2561" spans="1:11" x14ac:dyDescent="0.2">
      <c r="A2561" t="s">
        <v>249</v>
      </c>
      <c r="B2561" t="s">
        <v>185</v>
      </c>
      <c r="C2561" t="s">
        <v>234</v>
      </c>
      <c r="D2561" t="s">
        <v>192</v>
      </c>
      <c r="E2561">
        <v>45070</v>
      </c>
      <c r="F2561">
        <v>104.282</v>
      </c>
      <c r="G2561">
        <v>44941</v>
      </c>
      <c r="H2561">
        <v>44927</v>
      </c>
      <c r="I2561">
        <v>4699989.74</v>
      </c>
      <c r="J2561" t="s">
        <v>204</v>
      </c>
      <c r="K2561">
        <v>3759.9917920000003</v>
      </c>
    </row>
    <row r="2562" spans="1:11" x14ac:dyDescent="0.2">
      <c r="A2562" t="s">
        <v>249</v>
      </c>
      <c r="B2562" t="s">
        <v>198</v>
      </c>
      <c r="C2562" t="s">
        <v>191</v>
      </c>
      <c r="D2562" t="s">
        <v>190</v>
      </c>
      <c r="E2562">
        <v>960726</v>
      </c>
      <c r="F2562">
        <v>6.0370999999999997</v>
      </c>
      <c r="G2562">
        <v>44941</v>
      </c>
      <c r="H2562">
        <v>44927</v>
      </c>
      <c r="I2562">
        <v>5799998.9345999993</v>
      </c>
      <c r="J2562" t="s">
        <v>193</v>
      </c>
      <c r="K2562">
        <v>5219.9990411399995</v>
      </c>
    </row>
    <row r="2563" spans="1:11" x14ac:dyDescent="0.2">
      <c r="A2563" t="s">
        <v>249</v>
      </c>
      <c r="B2563" t="s">
        <v>198</v>
      </c>
      <c r="C2563" t="s">
        <v>199</v>
      </c>
      <c r="D2563" t="s">
        <v>190</v>
      </c>
      <c r="E2563">
        <v>1910309</v>
      </c>
      <c r="F2563">
        <v>3.1932</v>
      </c>
      <c r="G2563">
        <v>44942</v>
      </c>
      <c r="H2563">
        <v>44927</v>
      </c>
      <c r="I2563">
        <v>6099998.6988000004</v>
      </c>
      <c r="J2563" t="s">
        <v>193</v>
      </c>
      <c r="K2563">
        <v>5489.9988289200001</v>
      </c>
    </row>
    <row r="2564" spans="1:11" x14ac:dyDescent="0.2">
      <c r="A2564" t="s">
        <v>249</v>
      </c>
      <c r="B2564" t="s">
        <v>198</v>
      </c>
      <c r="C2564" t="s">
        <v>218</v>
      </c>
      <c r="D2564" t="s">
        <v>200</v>
      </c>
      <c r="E2564">
        <v>36519</v>
      </c>
      <c r="F2564">
        <v>68.457899999999995</v>
      </c>
      <c r="G2564">
        <v>44942</v>
      </c>
      <c r="H2564">
        <v>44927</v>
      </c>
      <c r="I2564">
        <v>2500014.0500999996</v>
      </c>
      <c r="J2564" t="s">
        <v>204</v>
      </c>
      <c r="K2564">
        <v>2000.0112400799999</v>
      </c>
    </row>
    <row r="2565" spans="1:11" x14ac:dyDescent="0.2">
      <c r="A2565" t="s">
        <v>249</v>
      </c>
      <c r="B2565" t="s">
        <v>198</v>
      </c>
      <c r="C2565" t="s">
        <v>240</v>
      </c>
      <c r="D2565" t="s">
        <v>200</v>
      </c>
      <c r="E2565">
        <v>1354164</v>
      </c>
      <c r="F2565">
        <v>7.0153999999999996</v>
      </c>
      <c r="G2565">
        <v>44942</v>
      </c>
      <c r="H2565">
        <v>44927</v>
      </c>
      <c r="I2565">
        <v>9500002.125599999</v>
      </c>
      <c r="J2565" t="s">
        <v>241</v>
      </c>
      <c r="K2565">
        <v>9500.0021255999982</v>
      </c>
    </row>
    <row r="2566" spans="1:11" x14ac:dyDescent="0.2">
      <c r="A2566" t="s">
        <v>249</v>
      </c>
      <c r="B2566" t="s">
        <v>185</v>
      </c>
      <c r="C2566" t="s">
        <v>225</v>
      </c>
      <c r="D2566" t="s">
        <v>192</v>
      </c>
      <c r="E2566">
        <v>108679</v>
      </c>
      <c r="F2566">
        <v>91.093999999999994</v>
      </c>
      <c r="G2566">
        <v>44945</v>
      </c>
      <c r="H2566">
        <v>44927</v>
      </c>
      <c r="I2566">
        <v>9900004.8259999994</v>
      </c>
      <c r="J2566" t="s">
        <v>188</v>
      </c>
      <c r="K2566">
        <v>7920.0038607999995</v>
      </c>
    </row>
    <row r="2567" spans="1:11" x14ac:dyDescent="0.2">
      <c r="A2567" t="s">
        <v>249</v>
      </c>
      <c r="B2567" t="s">
        <v>198</v>
      </c>
      <c r="C2567" t="s">
        <v>246</v>
      </c>
      <c r="D2567" t="s">
        <v>200</v>
      </c>
      <c r="E2567">
        <v>53266</v>
      </c>
      <c r="F2567">
        <v>131.4162</v>
      </c>
      <c r="G2567">
        <v>44945</v>
      </c>
      <c r="H2567">
        <v>44927</v>
      </c>
      <c r="I2567">
        <v>7000015.3092</v>
      </c>
      <c r="J2567" t="s">
        <v>204</v>
      </c>
      <c r="K2567">
        <v>5600.0122473600004</v>
      </c>
    </row>
    <row r="2568" spans="1:11" x14ac:dyDescent="0.2">
      <c r="A2568" t="s">
        <v>249</v>
      </c>
      <c r="B2568" t="s">
        <v>198</v>
      </c>
      <c r="C2568" t="s">
        <v>233</v>
      </c>
      <c r="D2568" t="s">
        <v>190</v>
      </c>
      <c r="E2568">
        <v>13264</v>
      </c>
      <c r="F2568">
        <v>82.9285</v>
      </c>
      <c r="G2568">
        <v>44945</v>
      </c>
      <c r="H2568">
        <v>44927</v>
      </c>
      <c r="I2568">
        <v>1099963.6240000001</v>
      </c>
      <c r="J2568" t="s">
        <v>204</v>
      </c>
      <c r="K2568">
        <v>879.97089920000008</v>
      </c>
    </row>
    <row r="2569" spans="1:11" x14ac:dyDescent="0.2">
      <c r="A2569" t="s">
        <v>249</v>
      </c>
      <c r="B2569" t="s">
        <v>185</v>
      </c>
      <c r="C2569" t="s">
        <v>244</v>
      </c>
      <c r="D2569" t="s">
        <v>200</v>
      </c>
      <c r="E2569">
        <v>160547</v>
      </c>
      <c r="F2569">
        <v>24.9148</v>
      </c>
      <c r="G2569">
        <v>44945</v>
      </c>
      <c r="H2569">
        <v>44927</v>
      </c>
      <c r="I2569">
        <v>3999996.3955999999</v>
      </c>
      <c r="J2569" t="s">
        <v>207</v>
      </c>
      <c r="K2569">
        <v>3199.9971164799999</v>
      </c>
    </row>
    <row r="2570" spans="1:11" x14ac:dyDescent="0.2">
      <c r="A2570" t="s">
        <v>249</v>
      </c>
      <c r="B2570" t="s">
        <v>198</v>
      </c>
      <c r="C2570" t="s">
        <v>195</v>
      </c>
      <c r="D2570" t="s">
        <v>190</v>
      </c>
      <c r="E2570">
        <v>41322</v>
      </c>
      <c r="F2570">
        <v>120.9995</v>
      </c>
      <c r="G2570">
        <v>44945</v>
      </c>
      <c r="H2570">
        <v>44927</v>
      </c>
      <c r="I2570">
        <v>4999941.3389999997</v>
      </c>
      <c r="J2570" t="s">
        <v>196</v>
      </c>
      <c r="K2570">
        <v>4999.941339</v>
      </c>
    </row>
    <row r="2571" spans="1:11" x14ac:dyDescent="0.2">
      <c r="A2571" t="s">
        <v>249</v>
      </c>
      <c r="B2571" t="s">
        <v>185</v>
      </c>
      <c r="C2571" t="s">
        <v>230</v>
      </c>
      <c r="D2571" t="s">
        <v>190</v>
      </c>
      <c r="E2571">
        <v>79270</v>
      </c>
      <c r="F2571">
        <v>117.3205</v>
      </c>
      <c r="G2571">
        <v>44946</v>
      </c>
      <c r="H2571">
        <v>44927</v>
      </c>
      <c r="I2571">
        <v>9299996.0350000001</v>
      </c>
      <c r="J2571" t="s">
        <v>188</v>
      </c>
      <c r="K2571">
        <v>7439.9968280000003</v>
      </c>
    </row>
    <row r="2572" spans="1:11" x14ac:dyDescent="0.2">
      <c r="A2572" t="s">
        <v>249</v>
      </c>
      <c r="B2572" t="s">
        <v>185</v>
      </c>
      <c r="C2572" t="s">
        <v>236</v>
      </c>
      <c r="D2572" t="s">
        <v>192</v>
      </c>
      <c r="E2572">
        <v>1423089</v>
      </c>
      <c r="F2572">
        <v>6.2539999999999996</v>
      </c>
      <c r="G2572">
        <v>44946</v>
      </c>
      <c r="H2572">
        <v>44927</v>
      </c>
      <c r="I2572">
        <v>8899998.6059999987</v>
      </c>
      <c r="J2572" t="s">
        <v>215</v>
      </c>
      <c r="K2572">
        <v>8899.9986059999992</v>
      </c>
    </row>
    <row r="2573" spans="1:11" x14ac:dyDescent="0.2">
      <c r="A2573" t="s">
        <v>249</v>
      </c>
      <c r="B2573" t="s">
        <v>185</v>
      </c>
      <c r="C2573" t="s">
        <v>210</v>
      </c>
      <c r="D2573" t="s">
        <v>212</v>
      </c>
      <c r="E2573">
        <v>21902</v>
      </c>
      <c r="F2573">
        <v>31.96</v>
      </c>
      <c r="G2573">
        <v>44948</v>
      </c>
      <c r="H2573">
        <v>44927</v>
      </c>
      <c r="I2573">
        <v>699987.92</v>
      </c>
      <c r="J2573" t="s">
        <v>204</v>
      </c>
      <c r="K2573">
        <v>559.99033600000007</v>
      </c>
    </row>
    <row r="2574" spans="1:11" x14ac:dyDescent="0.2">
      <c r="A2574" t="s">
        <v>249</v>
      </c>
      <c r="B2574" t="s">
        <v>198</v>
      </c>
      <c r="C2574" t="s">
        <v>233</v>
      </c>
      <c r="D2574" t="s">
        <v>190</v>
      </c>
      <c r="E2574">
        <v>8530</v>
      </c>
      <c r="F2574">
        <v>93.785499999999999</v>
      </c>
      <c r="G2574">
        <v>44949</v>
      </c>
      <c r="H2574">
        <v>44927</v>
      </c>
      <c r="I2574">
        <v>799990.31499999994</v>
      </c>
      <c r="J2574" t="s">
        <v>204</v>
      </c>
      <c r="K2574">
        <v>639.99225200000001</v>
      </c>
    </row>
    <row r="2575" spans="1:11" x14ac:dyDescent="0.2">
      <c r="A2575" t="s">
        <v>249</v>
      </c>
      <c r="B2575" t="s">
        <v>198</v>
      </c>
      <c r="C2575" t="s">
        <v>244</v>
      </c>
      <c r="D2575" t="s">
        <v>190</v>
      </c>
      <c r="E2575">
        <v>71189</v>
      </c>
      <c r="F2575">
        <v>26.689699999999998</v>
      </c>
      <c r="G2575">
        <v>44949</v>
      </c>
      <c r="H2575">
        <v>44927</v>
      </c>
      <c r="I2575">
        <v>1900013.0532999998</v>
      </c>
      <c r="J2575" t="s">
        <v>207</v>
      </c>
      <c r="K2575">
        <v>1520.0104426399998</v>
      </c>
    </row>
    <row r="2576" spans="1:11" x14ac:dyDescent="0.2">
      <c r="A2576" t="s">
        <v>249</v>
      </c>
      <c r="B2576" t="s">
        <v>198</v>
      </c>
      <c r="C2576" t="s">
        <v>223</v>
      </c>
      <c r="D2576" t="s">
        <v>190</v>
      </c>
      <c r="E2576">
        <v>36879</v>
      </c>
      <c r="F2576">
        <v>78.635300000000001</v>
      </c>
      <c r="G2576">
        <v>44952</v>
      </c>
      <c r="H2576">
        <v>44927</v>
      </c>
      <c r="I2576">
        <v>2899991.2286999999</v>
      </c>
      <c r="J2576" t="s">
        <v>204</v>
      </c>
      <c r="K2576">
        <v>2319.9929829600001</v>
      </c>
    </row>
    <row r="2577" spans="1:11" x14ac:dyDescent="0.2">
      <c r="A2577" t="s">
        <v>249</v>
      </c>
      <c r="B2577" t="s">
        <v>198</v>
      </c>
      <c r="C2577" t="s">
        <v>245</v>
      </c>
      <c r="D2577" t="s">
        <v>190</v>
      </c>
      <c r="E2577">
        <v>146585</v>
      </c>
      <c r="F2577">
        <v>55.258099999999999</v>
      </c>
      <c r="G2577">
        <v>44952</v>
      </c>
      <c r="H2577">
        <v>44927</v>
      </c>
      <c r="I2577">
        <v>8100008.5884999996</v>
      </c>
      <c r="J2577" t="s">
        <v>188</v>
      </c>
      <c r="K2577">
        <v>6480.0068707999999</v>
      </c>
    </row>
    <row r="2578" spans="1:11" x14ac:dyDescent="0.2">
      <c r="A2578" t="s">
        <v>249</v>
      </c>
      <c r="B2578" t="s">
        <v>198</v>
      </c>
      <c r="C2578" t="s">
        <v>210</v>
      </c>
      <c r="D2578" t="s">
        <v>212</v>
      </c>
      <c r="E2578">
        <v>24738</v>
      </c>
      <c r="F2578">
        <v>28.296900000000001</v>
      </c>
      <c r="G2578">
        <v>44952</v>
      </c>
      <c r="H2578">
        <v>44927</v>
      </c>
      <c r="I2578">
        <v>700008.71220000007</v>
      </c>
      <c r="J2578" t="s">
        <v>204</v>
      </c>
      <c r="K2578">
        <v>560.00696976000006</v>
      </c>
    </row>
    <row r="2579" spans="1:11" x14ac:dyDescent="0.2">
      <c r="A2579" t="s">
        <v>249</v>
      </c>
      <c r="B2579" t="s">
        <v>198</v>
      </c>
      <c r="C2579" t="s">
        <v>242</v>
      </c>
      <c r="D2579" t="s">
        <v>190</v>
      </c>
      <c r="E2579">
        <v>26710</v>
      </c>
      <c r="F2579">
        <v>243.35470000000001</v>
      </c>
      <c r="G2579">
        <v>44952</v>
      </c>
      <c r="H2579">
        <v>44927</v>
      </c>
      <c r="I2579">
        <v>6500004.0370000005</v>
      </c>
      <c r="J2579" t="s">
        <v>207</v>
      </c>
      <c r="K2579">
        <v>5200.0032296000009</v>
      </c>
    </row>
    <row r="2580" spans="1:11" x14ac:dyDescent="0.2">
      <c r="A2580" t="s">
        <v>249</v>
      </c>
      <c r="B2580" t="s">
        <v>185</v>
      </c>
      <c r="C2580" t="s">
        <v>209</v>
      </c>
      <c r="D2580" t="s">
        <v>190</v>
      </c>
      <c r="E2580">
        <v>322695</v>
      </c>
      <c r="F2580">
        <v>19.213200000000001</v>
      </c>
      <c r="G2580">
        <v>44952</v>
      </c>
      <c r="H2580">
        <v>44927</v>
      </c>
      <c r="I2580">
        <v>6200003.574</v>
      </c>
      <c r="J2580" t="s">
        <v>188</v>
      </c>
      <c r="K2580">
        <v>4960.0028591999999</v>
      </c>
    </row>
    <row r="2581" spans="1:11" x14ac:dyDescent="0.2">
      <c r="A2581" t="s">
        <v>249</v>
      </c>
      <c r="B2581" t="s">
        <v>198</v>
      </c>
      <c r="C2581" t="s">
        <v>235</v>
      </c>
      <c r="D2581" t="s">
        <v>190</v>
      </c>
      <c r="E2581">
        <v>346107</v>
      </c>
      <c r="F2581">
        <v>14.446400000000001</v>
      </c>
      <c r="G2581">
        <v>44954</v>
      </c>
      <c r="H2581">
        <v>44927</v>
      </c>
      <c r="I2581">
        <v>5000000.1648000004</v>
      </c>
      <c r="J2581" t="s">
        <v>204</v>
      </c>
      <c r="K2581">
        <v>4000.0001318400004</v>
      </c>
    </row>
    <row r="2582" spans="1:11" x14ac:dyDescent="0.2">
      <c r="A2582" t="s">
        <v>249</v>
      </c>
      <c r="B2582" t="s">
        <v>185</v>
      </c>
      <c r="C2582" t="s">
        <v>208</v>
      </c>
      <c r="D2582" t="s">
        <v>190</v>
      </c>
      <c r="E2582">
        <v>42539</v>
      </c>
      <c r="F2582">
        <v>61.120800000000003</v>
      </c>
      <c r="G2582">
        <v>44959</v>
      </c>
      <c r="H2582">
        <v>44958</v>
      </c>
      <c r="I2582">
        <v>2600017.7112000003</v>
      </c>
      <c r="J2582" t="s">
        <v>188</v>
      </c>
      <c r="K2582">
        <v>2080.0141689600005</v>
      </c>
    </row>
    <row r="2583" spans="1:11" x14ac:dyDescent="0.2">
      <c r="A2583" t="s">
        <v>249</v>
      </c>
      <c r="B2583" t="s">
        <v>185</v>
      </c>
      <c r="C2583" t="s">
        <v>226</v>
      </c>
      <c r="D2583" t="s">
        <v>190</v>
      </c>
      <c r="E2583">
        <v>118454</v>
      </c>
      <c r="F2583">
        <v>49.808500000000002</v>
      </c>
      <c r="G2583">
        <v>44962</v>
      </c>
      <c r="H2583">
        <v>44958</v>
      </c>
      <c r="I2583">
        <v>5900016.0590000004</v>
      </c>
      <c r="J2583" t="s">
        <v>188</v>
      </c>
      <c r="K2583">
        <v>4720.0128472000006</v>
      </c>
    </row>
    <row r="2584" spans="1:11" x14ac:dyDescent="0.2">
      <c r="A2584" t="s">
        <v>249</v>
      </c>
      <c r="B2584" t="s">
        <v>198</v>
      </c>
      <c r="C2584" t="s">
        <v>232</v>
      </c>
      <c r="D2584" t="s">
        <v>192</v>
      </c>
      <c r="E2584">
        <v>345289</v>
      </c>
      <c r="F2584">
        <v>23.748200000000001</v>
      </c>
      <c r="G2584">
        <v>44962</v>
      </c>
      <c r="H2584">
        <v>44958</v>
      </c>
      <c r="I2584">
        <v>8199992.2297999999</v>
      </c>
      <c r="J2584" t="s">
        <v>204</v>
      </c>
      <c r="K2584">
        <v>6559.9937838400001</v>
      </c>
    </row>
    <row r="2585" spans="1:11" x14ac:dyDescent="0.2">
      <c r="A2585" t="s">
        <v>249</v>
      </c>
      <c r="B2585" t="s">
        <v>198</v>
      </c>
      <c r="C2585" t="s">
        <v>208</v>
      </c>
      <c r="D2585" t="s">
        <v>200</v>
      </c>
      <c r="E2585">
        <v>54142</v>
      </c>
      <c r="F2585">
        <v>62.797499999999999</v>
      </c>
      <c r="G2585">
        <v>44962</v>
      </c>
      <c r="H2585">
        <v>44958</v>
      </c>
      <c r="I2585">
        <v>3399982.2450000001</v>
      </c>
      <c r="J2585" t="s">
        <v>188</v>
      </c>
      <c r="K2585">
        <v>2719.9857960000004</v>
      </c>
    </row>
    <row r="2586" spans="1:11" x14ac:dyDescent="0.2">
      <c r="A2586" t="s">
        <v>249</v>
      </c>
      <c r="B2586" t="s">
        <v>185</v>
      </c>
      <c r="C2586" t="s">
        <v>217</v>
      </c>
      <c r="D2586" t="s">
        <v>192</v>
      </c>
      <c r="E2586">
        <v>1002914</v>
      </c>
      <c r="F2586">
        <v>8.4753000000000007</v>
      </c>
      <c r="G2586">
        <v>44963</v>
      </c>
      <c r="H2586">
        <v>44958</v>
      </c>
      <c r="I2586">
        <v>8499997.0241999999</v>
      </c>
      <c r="J2586" t="s">
        <v>215</v>
      </c>
      <c r="K2586">
        <v>8499.9970241999999</v>
      </c>
    </row>
    <row r="2587" spans="1:11" x14ac:dyDescent="0.2">
      <c r="A2587" t="s">
        <v>249</v>
      </c>
      <c r="B2587" t="s">
        <v>198</v>
      </c>
      <c r="C2587" t="s">
        <v>209</v>
      </c>
      <c r="D2587" t="s">
        <v>190</v>
      </c>
      <c r="E2587">
        <v>360291</v>
      </c>
      <c r="F2587">
        <v>21.371600000000001</v>
      </c>
      <c r="G2587">
        <v>44963</v>
      </c>
      <c r="H2587">
        <v>44958</v>
      </c>
      <c r="I2587">
        <v>7699995.1356000006</v>
      </c>
      <c r="J2587" t="s">
        <v>188</v>
      </c>
      <c r="K2587">
        <v>6159.9961084800007</v>
      </c>
    </row>
    <row r="2588" spans="1:11" x14ac:dyDescent="0.2">
      <c r="A2588" t="s">
        <v>249</v>
      </c>
      <c r="B2588" t="s">
        <v>185</v>
      </c>
      <c r="C2588" t="s">
        <v>214</v>
      </c>
      <c r="D2588" t="s">
        <v>190</v>
      </c>
      <c r="E2588">
        <v>81398</v>
      </c>
      <c r="F2588">
        <v>28.2563</v>
      </c>
      <c r="G2588">
        <v>44966</v>
      </c>
      <c r="H2588">
        <v>44958</v>
      </c>
      <c r="I2588">
        <v>2300006.3073999998</v>
      </c>
      <c r="J2588" t="s">
        <v>215</v>
      </c>
      <c r="K2588">
        <v>2300.0063074</v>
      </c>
    </row>
    <row r="2589" spans="1:11" x14ac:dyDescent="0.2">
      <c r="A2589" t="s">
        <v>249</v>
      </c>
      <c r="B2589" t="s">
        <v>185</v>
      </c>
      <c r="C2589" t="s">
        <v>203</v>
      </c>
      <c r="D2589" t="s">
        <v>190</v>
      </c>
      <c r="E2589">
        <v>77730</v>
      </c>
      <c r="F2589">
        <v>119.6444</v>
      </c>
      <c r="G2589">
        <v>44966</v>
      </c>
      <c r="H2589">
        <v>44958</v>
      </c>
      <c r="I2589">
        <v>9299959.2120000012</v>
      </c>
      <c r="J2589" t="s">
        <v>204</v>
      </c>
      <c r="K2589">
        <v>7439.9673696000009</v>
      </c>
    </row>
    <row r="2590" spans="1:11" x14ac:dyDescent="0.2">
      <c r="A2590" t="s">
        <v>249</v>
      </c>
      <c r="B2590" t="s">
        <v>185</v>
      </c>
      <c r="C2590" t="s">
        <v>238</v>
      </c>
      <c r="D2590" t="s">
        <v>192</v>
      </c>
      <c r="E2590">
        <v>9618</v>
      </c>
      <c r="F2590">
        <v>218.35169999999999</v>
      </c>
      <c r="G2590">
        <v>44966</v>
      </c>
      <c r="H2590">
        <v>44958</v>
      </c>
      <c r="I2590">
        <v>2100106.6505999998</v>
      </c>
      <c r="J2590" t="s">
        <v>204</v>
      </c>
      <c r="K2590">
        <v>1680.0853204799998</v>
      </c>
    </row>
    <row r="2591" spans="1:11" x14ac:dyDescent="0.2">
      <c r="A2591" t="s">
        <v>249</v>
      </c>
      <c r="B2591" t="s">
        <v>185</v>
      </c>
      <c r="C2591" t="s">
        <v>220</v>
      </c>
      <c r="D2591" t="s">
        <v>190</v>
      </c>
      <c r="E2591">
        <v>16716</v>
      </c>
      <c r="F2591">
        <v>161.52350000000001</v>
      </c>
      <c r="G2591">
        <v>44967</v>
      </c>
      <c r="H2591">
        <v>44958</v>
      </c>
      <c r="I2591">
        <v>2700026.8260000004</v>
      </c>
      <c r="J2591" t="s">
        <v>188</v>
      </c>
      <c r="K2591">
        <v>2160.0214608000006</v>
      </c>
    </row>
    <row r="2592" spans="1:11" x14ac:dyDescent="0.2">
      <c r="A2592" t="s">
        <v>249</v>
      </c>
      <c r="B2592" t="s">
        <v>198</v>
      </c>
      <c r="C2592" t="s">
        <v>231</v>
      </c>
      <c r="D2592" t="s">
        <v>192</v>
      </c>
      <c r="E2592">
        <v>97876</v>
      </c>
      <c r="F2592">
        <v>23.499099999999999</v>
      </c>
      <c r="G2592">
        <v>44967</v>
      </c>
      <c r="H2592">
        <v>44958</v>
      </c>
      <c r="I2592">
        <v>2299997.9115999998</v>
      </c>
      <c r="J2592" t="s">
        <v>188</v>
      </c>
      <c r="K2592">
        <v>1839.99832928</v>
      </c>
    </row>
    <row r="2593" spans="1:11" x14ac:dyDescent="0.2">
      <c r="A2593" t="s">
        <v>249</v>
      </c>
      <c r="B2593" t="s">
        <v>198</v>
      </c>
      <c r="C2593" t="s">
        <v>234</v>
      </c>
      <c r="D2593" t="s">
        <v>192</v>
      </c>
      <c r="E2593">
        <v>82647</v>
      </c>
      <c r="F2593">
        <v>95.587599999999995</v>
      </c>
      <c r="G2593">
        <v>44968</v>
      </c>
      <c r="H2593">
        <v>44958</v>
      </c>
      <c r="I2593">
        <v>7900028.3772</v>
      </c>
      <c r="J2593" t="s">
        <v>204</v>
      </c>
      <c r="K2593">
        <v>6320.02270176</v>
      </c>
    </row>
    <row r="2594" spans="1:11" x14ac:dyDescent="0.2">
      <c r="A2594" t="s">
        <v>249</v>
      </c>
      <c r="B2594" t="s">
        <v>185</v>
      </c>
      <c r="C2594" t="s">
        <v>222</v>
      </c>
      <c r="D2594" t="s">
        <v>192</v>
      </c>
      <c r="E2594">
        <v>88191</v>
      </c>
      <c r="F2594">
        <v>17.008600000000001</v>
      </c>
      <c r="G2594">
        <v>44968</v>
      </c>
      <c r="H2594">
        <v>44958</v>
      </c>
      <c r="I2594">
        <v>1500005.4426000002</v>
      </c>
      <c r="J2594" t="s">
        <v>193</v>
      </c>
      <c r="K2594">
        <v>1350.0048983400002</v>
      </c>
    </row>
    <row r="2595" spans="1:11" x14ac:dyDescent="0.2">
      <c r="A2595" t="s">
        <v>249</v>
      </c>
      <c r="B2595" t="s">
        <v>185</v>
      </c>
      <c r="C2595" t="s">
        <v>201</v>
      </c>
      <c r="D2595" t="s">
        <v>190</v>
      </c>
      <c r="E2595">
        <v>238007</v>
      </c>
      <c r="F2595">
        <v>39.494700000000002</v>
      </c>
      <c r="G2595">
        <v>44969</v>
      </c>
      <c r="H2595">
        <v>44958</v>
      </c>
      <c r="I2595">
        <v>9400015.0629000012</v>
      </c>
      <c r="J2595" t="s">
        <v>188</v>
      </c>
      <c r="K2595">
        <v>7520.0120503200014</v>
      </c>
    </row>
    <row r="2596" spans="1:11" x14ac:dyDescent="0.2">
      <c r="A2596" t="s">
        <v>249</v>
      </c>
      <c r="B2596" t="s">
        <v>185</v>
      </c>
      <c r="C2596" t="s">
        <v>238</v>
      </c>
      <c r="D2596" t="s">
        <v>190</v>
      </c>
      <c r="E2596">
        <v>23937</v>
      </c>
      <c r="F2596">
        <v>208.88069999999999</v>
      </c>
      <c r="G2596">
        <v>44970</v>
      </c>
      <c r="H2596">
        <v>44958</v>
      </c>
      <c r="I2596">
        <v>4999977.3158999998</v>
      </c>
      <c r="J2596" t="s">
        <v>204</v>
      </c>
      <c r="K2596">
        <v>3999.98185272</v>
      </c>
    </row>
    <row r="2597" spans="1:11" x14ac:dyDescent="0.2">
      <c r="A2597" t="s">
        <v>249</v>
      </c>
      <c r="B2597" t="s">
        <v>198</v>
      </c>
      <c r="C2597" t="s">
        <v>226</v>
      </c>
      <c r="D2597" t="s">
        <v>187</v>
      </c>
      <c r="E2597">
        <v>145508</v>
      </c>
      <c r="F2597">
        <v>52.918199999999999</v>
      </c>
      <c r="G2597">
        <v>44970</v>
      </c>
      <c r="H2597">
        <v>44958</v>
      </c>
      <c r="I2597">
        <v>7700021.4456000002</v>
      </c>
      <c r="J2597" t="s">
        <v>188</v>
      </c>
      <c r="K2597">
        <v>6160.0171564800003</v>
      </c>
    </row>
    <row r="2598" spans="1:11" x14ac:dyDescent="0.2">
      <c r="A2598" t="s">
        <v>249</v>
      </c>
      <c r="B2598" t="s">
        <v>198</v>
      </c>
      <c r="C2598" t="s">
        <v>225</v>
      </c>
      <c r="D2598" t="s">
        <v>187</v>
      </c>
      <c r="E2598">
        <v>34010</v>
      </c>
      <c r="F2598">
        <v>88.208699999999993</v>
      </c>
      <c r="G2598">
        <v>44970</v>
      </c>
      <c r="H2598">
        <v>44958</v>
      </c>
      <c r="I2598">
        <v>2999977.8869999996</v>
      </c>
      <c r="J2598" t="s">
        <v>188</v>
      </c>
      <c r="K2598">
        <v>2399.9823096</v>
      </c>
    </row>
    <row r="2599" spans="1:11" x14ac:dyDescent="0.2">
      <c r="A2599" t="s">
        <v>249</v>
      </c>
      <c r="B2599" t="s">
        <v>198</v>
      </c>
      <c r="C2599" t="s">
        <v>231</v>
      </c>
      <c r="D2599" t="s">
        <v>190</v>
      </c>
      <c r="E2599">
        <v>116074</v>
      </c>
      <c r="F2599">
        <v>21.5379</v>
      </c>
      <c r="G2599">
        <v>44970</v>
      </c>
      <c r="H2599">
        <v>44958</v>
      </c>
      <c r="I2599">
        <v>2499990.2046000003</v>
      </c>
      <c r="J2599" t="s">
        <v>188</v>
      </c>
      <c r="K2599">
        <v>1999.9921636800004</v>
      </c>
    </row>
    <row r="2600" spans="1:11" x14ac:dyDescent="0.2">
      <c r="A2600" t="s">
        <v>249</v>
      </c>
      <c r="B2600" t="s">
        <v>198</v>
      </c>
      <c r="C2600" t="s">
        <v>227</v>
      </c>
      <c r="D2600" t="s">
        <v>190</v>
      </c>
      <c r="E2600">
        <v>13711</v>
      </c>
      <c r="F2600">
        <v>138.5745</v>
      </c>
      <c r="G2600">
        <v>44973</v>
      </c>
      <c r="H2600">
        <v>44958</v>
      </c>
      <c r="I2600">
        <v>1899994.9694999999</v>
      </c>
      <c r="J2600" t="s">
        <v>204</v>
      </c>
      <c r="K2600">
        <v>1519.9959756000001</v>
      </c>
    </row>
    <row r="2601" spans="1:11" x14ac:dyDescent="0.2">
      <c r="A2601" t="s">
        <v>249</v>
      </c>
      <c r="B2601" t="s">
        <v>185</v>
      </c>
      <c r="C2601" t="s">
        <v>236</v>
      </c>
      <c r="D2601" t="s">
        <v>190</v>
      </c>
      <c r="E2601">
        <v>113258</v>
      </c>
      <c r="F2601">
        <v>7.0635000000000003</v>
      </c>
      <c r="G2601">
        <v>44973</v>
      </c>
      <c r="H2601">
        <v>44958</v>
      </c>
      <c r="I2601">
        <v>799997.88300000003</v>
      </c>
      <c r="J2601" t="s">
        <v>215</v>
      </c>
      <c r="K2601">
        <v>799.997883</v>
      </c>
    </row>
    <row r="2602" spans="1:11" x14ac:dyDescent="0.2">
      <c r="A2602" t="s">
        <v>249</v>
      </c>
      <c r="B2602" t="s">
        <v>185</v>
      </c>
      <c r="C2602" t="s">
        <v>214</v>
      </c>
      <c r="D2602" t="s">
        <v>192</v>
      </c>
      <c r="E2602">
        <v>29653</v>
      </c>
      <c r="F2602">
        <v>30.351500000000001</v>
      </c>
      <c r="G2602">
        <v>44973</v>
      </c>
      <c r="H2602">
        <v>44958</v>
      </c>
      <c r="I2602">
        <v>900013.02950000006</v>
      </c>
      <c r="J2602" t="s">
        <v>215</v>
      </c>
      <c r="K2602">
        <v>900.01302950000002</v>
      </c>
    </row>
    <row r="2603" spans="1:11" x14ac:dyDescent="0.2">
      <c r="A2603" t="s">
        <v>249</v>
      </c>
      <c r="B2603" t="s">
        <v>185</v>
      </c>
      <c r="C2603" t="s">
        <v>233</v>
      </c>
      <c r="D2603" t="s">
        <v>200</v>
      </c>
      <c r="E2603">
        <v>56381</v>
      </c>
      <c r="F2603">
        <v>79.814099999999996</v>
      </c>
      <c r="G2603">
        <v>44973</v>
      </c>
      <c r="H2603">
        <v>44958</v>
      </c>
      <c r="I2603">
        <v>4499998.7720999997</v>
      </c>
      <c r="J2603" t="s">
        <v>204</v>
      </c>
      <c r="K2603">
        <v>3599.9990176799997</v>
      </c>
    </row>
    <row r="2604" spans="1:11" x14ac:dyDescent="0.2">
      <c r="A2604" t="s">
        <v>249</v>
      </c>
      <c r="B2604" t="s">
        <v>185</v>
      </c>
      <c r="C2604" t="s">
        <v>237</v>
      </c>
      <c r="D2604" t="s">
        <v>190</v>
      </c>
      <c r="E2604">
        <v>418099</v>
      </c>
      <c r="F2604">
        <v>16.024899999999999</v>
      </c>
      <c r="G2604">
        <v>44974</v>
      </c>
      <c r="H2604">
        <v>44958</v>
      </c>
      <c r="I2604">
        <v>6699994.6650999999</v>
      </c>
      <c r="J2604" t="s">
        <v>204</v>
      </c>
      <c r="K2604">
        <v>5359.9957320800004</v>
      </c>
    </row>
    <row r="2605" spans="1:11" x14ac:dyDescent="0.2">
      <c r="A2605" t="s">
        <v>249</v>
      </c>
      <c r="B2605" t="s">
        <v>185</v>
      </c>
      <c r="C2605" t="s">
        <v>231</v>
      </c>
      <c r="D2605" t="s">
        <v>192</v>
      </c>
      <c r="E2605">
        <v>149360</v>
      </c>
      <c r="F2605">
        <v>22.094200000000001</v>
      </c>
      <c r="G2605">
        <v>44975</v>
      </c>
      <c r="H2605">
        <v>44958</v>
      </c>
      <c r="I2605">
        <v>3299989.7120000003</v>
      </c>
      <c r="J2605" t="s">
        <v>188</v>
      </c>
      <c r="K2605">
        <v>2639.9917696000002</v>
      </c>
    </row>
    <row r="2606" spans="1:11" x14ac:dyDescent="0.2">
      <c r="A2606" t="s">
        <v>249</v>
      </c>
      <c r="B2606" t="s">
        <v>198</v>
      </c>
      <c r="C2606" t="s">
        <v>203</v>
      </c>
      <c r="D2606" t="s">
        <v>190</v>
      </c>
      <c r="E2606">
        <v>48189</v>
      </c>
      <c r="F2606">
        <v>116.2092</v>
      </c>
      <c r="G2606">
        <v>44975</v>
      </c>
      <c r="H2606">
        <v>44958</v>
      </c>
      <c r="I2606">
        <v>5600005.1387999998</v>
      </c>
      <c r="J2606" t="s">
        <v>204</v>
      </c>
      <c r="K2606">
        <v>4480.0041110399998</v>
      </c>
    </row>
    <row r="2607" spans="1:11" x14ac:dyDescent="0.2">
      <c r="A2607" t="s">
        <v>249</v>
      </c>
      <c r="B2607" t="s">
        <v>198</v>
      </c>
      <c r="C2607" t="s">
        <v>239</v>
      </c>
      <c r="D2607" t="s">
        <v>190</v>
      </c>
      <c r="E2607">
        <v>348285</v>
      </c>
      <c r="F2607">
        <v>17.514399999999998</v>
      </c>
      <c r="G2607">
        <v>44976</v>
      </c>
      <c r="H2607">
        <v>44958</v>
      </c>
      <c r="I2607">
        <v>6100002.8039999995</v>
      </c>
      <c r="J2607" t="s">
        <v>188</v>
      </c>
      <c r="K2607">
        <v>4880.0022431999996</v>
      </c>
    </row>
    <row r="2608" spans="1:11" x14ac:dyDescent="0.2">
      <c r="A2608" t="s">
        <v>249</v>
      </c>
      <c r="B2608" t="s">
        <v>185</v>
      </c>
      <c r="C2608" t="s">
        <v>231</v>
      </c>
      <c r="D2608" t="s">
        <v>190</v>
      </c>
      <c r="E2608">
        <v>236359</v>
      </c>
      <c r="F2608">
        <v>22.000399999999999</v>
      </c>
      <c r="G2608">
        <v>44976</v>
      </c>
      <c r="H2608">
        <v>44958</v>
      </c>
      <c r="I2608">
        <v>5199992.5435999995</v>
      </c>
      <c r="J2608" t="s">
        <v>188</v>
      </c>
      <c r="K2608">
        <v>4159.9940348800001</v>
      </c>
    </row>
    <row r="2609" spans="1:11" x14ac:dyDescent="0.2">
      <c r="A2609" t="s">
        <v>249</v>
      </c>
      <c r="B2609" t="s">
        <v>185</v>
      </c>
      <c r="C2609" t="s">
        <v>186</v>
      </c>
      <c r="D2609" t="s">
        <v>212</v>
      </c>
      <c r="E2609">
        <v>187601</v>
      </c>
      <c r="F2609">
        <v>21.3218</v>
      </c>
      <c r="G2609">
        <v>44977</v>
      </c>
      <c r="H2609">
        <v>44958</v>
      </c>
      <c r="I2609">
        <v>3999991.0017999997</v>
      </c>
      <c r="J2609" t="s">
        <v>188</v>
      </c>
      <c r="K2609">
        <v>3199.9928014399998</v>
      </c>
    </row>
    <row r="2610" spans="1:11" x14ac:dyDescent="0.2">
      <c r="A2610" t="s">
        <v>249</v>
      </c>
      <c r="B2610" t="s">
        <v>198</v>
      </c>
      <c r="C2610" t="s">
        <v>242</v>
      </c>
      <c r="D2610" t="s">
        <v>190</v>
      </c>
      <c r="E2610">
        <v>18356</v>
      </c>
      <c r="F2610">
        <v>245.15790000000001</v>
      </c>
      <c r="G2610">
        <v>44980</v>
      </c>
      <c r="H2610">
        <v>44958</v>
      </c>
      <c r="I2610">
        <v>4500118.4123999998</v>
      </c>
      <c r="J2610" t="s">
        <v>207</v>
      </c>
      <c r="K2610">
        <v>3600.0947299200002</v>
      </c>
    </row>
    <row r="2611" spans="1:11" x14ac:dyDescent="0.2">
      <c r="A2611" t="s">
        <v>249</v>
      </c>
      <c r="B2611" t="s">
        <v>198</v>
      </c>
      <c r="C2611" t="s">
        <v>222</v>
      </c>
      <c r="D2611" t="s">
        <v>190</v>
      </c>
      <c r="E2611">
        <v>382012</v>
      </c>
      <c r="F2611">
        <v>16.753399999999999</v>
      </c>
      <c r="G2611">
        <v>44980</v>
      </c>
      <c r="H2611">
        <v>44958</v>
      </c>
      <c r="I2611">
        <v>6399999.8407999994</v>
      </c>
      <c r="J2611" t="s">
        <v>193</v>
      </c>
      <c r="K2611">
        <v>5759.99985672</v>
      </c>
    </row>
    <row r="2612" spans="1:11" x14ac:dyDescent="0.2">
      <c r="A2612" t="s">
        <v>249</v>
      </c>
      <c r="B2612" t="s">
        <v>198</v>
      </c>
      <c r="C2612" t="s">
        <v>216</v>
      </c>
      <c r="D2612" t="s">
        <v>190</v>
      </c>
      <c r="E2612">
        <v>343488</v>
      </c>
      <c r="F2612">
        <v>16.0122</v>
      </c>
      <c r="G2612">
        <v>44980</v>
      </c>
      <c r="H2612">
        <v>44958</v>
      </c>
      <c r="I2612">
        <v>5499998.5536000002</v>
      </c>
      <c r="J2612" t="s">
        <v>215</v>
      </c>
      <c r="K2612">
        <v>5499.9985536000004</v>
      </c>
    </row>
    <row r="2613" spans="1:11" x14ac:dyDescent="0.2">
      <c r="A2613" t="s">
        <v>249</v>
      </c>
      <c r="B2613" t="s">
        <v>198</v>
      </c>
      <c r="C2613" t="s">
        <v>246</v>
      </c>
      <c r="D2613" t="s">
        <v>190</v>
      </c>
      <c r="E2613">
        <v>13320</v>
      </c>
      <c r="F2613">
        <v>142.6404</v>
      </c>
      <c r="G2613">
        <v>44980</v>
      </c>
      <c r="H2613">
        <v>44958</v>
      </c>
      <c r="I2613">
        <v>1899970.128</v>
      </c>
      <c r="J2613" t="s">
        <v>204</v>
      </c>
      <c r="K2613">
        <v>1519.9761024000002</v>
      </c>
    </row>
    <row r="2614" spans="1:11" x14ac:dyDescent="0.2">
      <c r="A2614" t="s">
        <v>249</v>
      </c>
      <c r="B2614" t="s">
        <v>198</v>
      </c>
      <c r="C2614" t="s">
        <v>236</v>
      </c>
      <c r="D2614" t="s">
        <v>190</v>
      </c>
      <c r="E2614">
        <v>1220717</v>
      </c>
      <c r="F2614">
        <v>6.8811999999999998</v>
      </c>
      <c r="G2614">
        <v>44980</v>
      </c>
      <c r="H2614">
        <v>44958</v>
      </c>
      <c r="I2614">
        <v>8399997.8203999996</v>
      </c>
      <c r="J2614" t="s">
        <v>215</v>
      </c>
      <c r="K2614">
        <v>8399.9978203999999</v>
      </c>
    </row>
    <row r="2615" spans="1:11" x14ac:dyDescent="0.2">
      <c r="A2615" t="s">
        <v>249</v>
      </c>
      <c r="B2615" t="s">
        <v>185</v>
      </c>
      <c r="C2615" t="s">
        <v>194</v>
      </c>
      <c r="D2615" t="s">
        <v>192</v>
      </c>
      <c r="E2615">
        <v>25569</v>
      </c>
      <c r="F2615">
        <v>46.932699999999997</v>
      </c>
      <c r="G2615">
        <v>44980</v>
      </c>
      <c r="H2615">
        <v>44958</v>
      </c>
      <c r="I2615">
        <v>1200022.2063</v>
      </c>
      <c r="J2615" t="s">
        <v>188</v>
      </c>
      <c r="K2615">
        <v>960.01776503999997</v>
      </c>
    </row>
    <row r="2616" spans="1:11" x14ac:dyDescent="0.2">
      <c r="A2616" t="s">
        <v>249</v>
      </c>
      <c r="B2616" t="s">
        <v>185</v>
      </c>
      <c r="C2616" t="s">
        <v>214</v>
      </c>
      <c r="D2616" t="s">
        <v>192</v>
      </c>
      <c r="E2616">
        <v>62421</v>
      </c>
      <c r="F2616">
        <v>30.438500000000001</v>
      </c>
      <c r="G2616">
        <v>44980</v>
      </c>
      <c r="H2616">
        <v>44958</v>
      </c>
      <c r="I2616">
        <v>1900001.6085000001</v>
      </c>
      <c r="J2616" t="s">
        <v>215</v>
      </c>
      <c r="K2616">
        <v>1900.0016085000002</v>
      </c>
    </row>
    <row r="2617" spans="1:11" x14ac:dyDescent="0.2">
      <c r="A2617" t="s">
        <v>249</v>
      </c>
      <c r="B2617" t="s">
        <v>185</v>
      </c>
      <c r="C2617" t="s">
        <v>203</v>
      </c>
      <c r="D2617" t="s">
        <v>192</v>
      </c>
      <c r="E2617">
        <v>14351</v>
      </c>
      <c r="F2617">
        <v>104.52500000000001</v>
      </c>
      <c r="G2617">
        <v>44980</v>
      </c>
      <c r="H2617">
        <v>44958</v>
      </c>
      <c r="I2617">
        <v>1500038.2750000001</v>
      </c>
      <c r="J2617" t="s">
        <v>204</v>
      </c>
      <c r="K2617">
        <v>1200.0306200000002</v>
      </c>
    </row>
    <row r="2618" spans="1:11" x14ac:dyDescent="0.2">
      <c r="A2618" t="s">
        <v>249</v>
      </c>
      <c r="B2618" t="s">
        <v>185</v>
      </c>
      <c r="C2618" t="s">
        <v>226</v>
      </c>
      <c r="D2618" t="s">
        <v>190</v>
      </c>
      <c r="E2618">
        <v>174365</v>
      </c>
      <c r="F2618">
        <v>51.616</v>
      </c>
      <c r="G2618">
        <v>44980</v>
      </c>
      <c r="H2618">
        <v>44958</v>
      </c>
      <c r="I2618">
        <v>9000023.8399999999</v>
      </c>
      <c r="J2618" t="s">
        <v>188</v>
      </c>
      <c r="K2618">
        <v>7200.0190720000001</v>
      </c>
    </row>
    <row r="2619" spans="1:11" x14ac:dyDescent="0.2">
      <c r="A2619" t="s">
        <v>249</v>
      </c>
      <c r="B2619" t="s">
        <v>185</v>
      </c>
      <c r="C2619" t="s">
        <v>203</v>
      </c>
      <c r="D2619" t="s">
        <v>190</v>
      </c>
      <c r="E2619">
        <v>30155</v>
      </c>
      <c r="F2619">
        <v>119.3845</v>
      </c>
      <c r="G2619">
        <v>44980</v>
      </c>
      <c r="H2619">
        <v>44958</v>
      </c>
      <c r="I2619">
        <v>3600039.5975000001</v>
      </c>
      <c r="J2619" t="s">
        <v>204</v>
      </c>
      <c r="K2619">
        <v>2880.0316780000003</v>
      </c>
    </row>
    <row r="2620" spans="1:11" x14ac:dyDescent="0.2">
      <c r="A2620" t="s">
        <v>249</v>
      </c>
      <c r="B2620" t="s">
        <v>198</v>
      </c>
      <c r="C2620" t="s">
        <v>233</v>
      </c>
      <c r="D2620" t="s">
        <v>190</v>
      </c>
      <c r="E2620">
        <v>37875</v>
      </c>
      <c r="F2620">
        <v>92.41</v>
      </c>
      <c r="G2620">
        <v>44981</v>
      </c>
      <c r="H2620">
        <v>44958</v>
      </c>
      <c r="I2620">
        <v>3500028.75</v>
      </c>
      <c r="J2620" t="s">
        <v>204</v>
      </c>
      <c r="K2620">
        <v>2800.0230000000001</v>
      </c>
    </row>
    <row r="2621" spans="1:11" x14ac:dyDescent="0.2">
      <c r="A2621" t="s">
        <v>249</v>
      </c>
      <c r="B2621" t="s">
        <v>185</v>
      </c>
      <c r="C2621" t="s">
        <v>236</v>
      </c>
      <c r="D2621" t="s">
        <v>190</v>
      </c>
      <c r="E2621">
        <v>741524</v>
      </c>
      <c r="F2621">
        <v>6.3383000000000003</v>
      </c>
      <c r="G2621">
        <v>44981</v>
      </c>
      <c r="H2621">
        <v>44958</v>
      </c>
      <c r="I2621">
        <v>4700001.5691999998</v>
      </c>
      <c r="J2621" t="s">
        <v>215</v>
      </c>
      <c r="K2621">
        <v>4700.0015692000006</v>
      </c>
    </row>
    <row r="2622" spans="1:11" x14ac:dyDescent="0.2">
      <c r="A2622" t="s">
        <v>249</v>
      </c>
      <c r="B2622" t="s">
        <v>185</v>
      </c>
      <c r="C2622" t="s">
        <v>203</v>
      </c>
      <c r="D2622" t="s">
        <v>190</v>
      </c>
      <c r="E2622">
        <v>88036</v>
      </c>
      <c r="F2622">
        <v>104.50239999999999</v>
      </c>
      <c r="G2622">
        <v>44982</v>
      </c>
      <c r="H2622">
        <v>44958</v>
      </c>
      <c r="I2622">
        <v>9199973.2863999996</v>
      </c>
      <c r="J2622" t="s">
        <v>204</v>
      </c>
      <c r="K2622">
        <v>7359.9786291199998</v>
      </c>
    </row>
    <row r="2623" spans="1:11" x14ac:dyDescent="0.2">
      <c r="A2623" t="s">
        <v>249</v>
      </c>
      <c r="B2623" t="s">
        <v>198</v>
      </c>
      <c r="C2623" t="s">
        <v>234</v>
      </c>
      <c r="D2623" t="s">
        <v>190</v>
      </c>
      <c r="E2623">
        <v>29774</v>
      </c>
      <c r="F2623">
        <v>107.47620000000001</v>
      </c>
      <c r="G2623">
        <v>44982</v>
      </c>
      <c r="H2623">
        <v>44958</v>
      </c>
      <c r="I2623">
        <v>3199996.3788000001</v>
      </c>
      <c r="J2623" t="s">
        <v>204</v>
      </c>
      <c r="K2623">
        <v>2559.9971030400002</v>
      </c>
    </row>
    <row r="2624" spans="1:11" x14ac:dyDescent="0.2">
      <c r="A2624" t="s">
        <v>249</v>
      </c>
      <c r="B2624" t="s">
        <v>185</v>
      </c>
      <c r="C2624" t="s">
        <v>237</v>
      </c>
      <c r="D2624" t="s">
        <v>190</v>
      </c>
      <c r="E2624">
        <v>467187</v>
      </c>
      <c r="F2624">
        <v>15.4114</v>
      </c>
      <c r="G2624">
        <v>44982</v>
      </c>
      <c r="H2624">
        <v>44958</v>
      </c>
      <c r="I2624">
        <v>7200005.7318000002</v>
      </c>
      <c r="J2624" t="s">
        <v>204</v>
      </c>
      <c r="K2624">
        <v>5760.0045854400005</v>
      </c>
    </row>
    <row r="2625" spans="1:11" x14ac:dyDescent="0.2">
      <c r="A2625" t="s">
        <v>249</v>
      </c>
      <c r="B2625" t="s">
        <v>185</v>
      </c>
      <c r="C2625" t="s">
        <v>189</v>
      </c>
      <c r="D2625" t="s">
        <v>192</v>
      </c>
      <c r="E2625">
        <v>42091</v>
      </c>
      <c r="F2625">
        <v>28.509499999999999</v>
      </c>
      <c r="G2625">
        <v>44983</v>
      </c>
      <c r="H2625">
        <v>44958</v>
      </c>
      <c r="I2625">
        <v>1199993.3644999999</v>
      </c>
      <c r="J2625" t="s">
        <v>188</v>
      </c>
      <c r="K2625">
        <v>959.99469160000001</v>
      </c>
    </row>
    <row r="2626" spans="1:11" x14ac:dyDescent="0.2">
      <c r="A2626" t="s">
        <v>249</v>
      </c>
      <c r="B2626" t="s">
        <v>185</v>
      </c>
      <c r="C2626" t="s">
        <v>205</v>
      </c>
      <c r="D2626" t="s">
        <v>192</v>
      </c>
      <c r="E2626">
        <v>380931</v>
      </c>
      <c r="F2626">
        <v>19.9511</v>
      </c>
      <c r="G2626">
        <v>44983</v>
      </c>
      <c r="H2626">
        <v>44958</v>
      </c>
      <c r="I2626">
        <v>7599992.4741000002</v>
      </c>
      <c r="J2626" t="s">
        <v>193</v>
      </c>
      <c r="K2626">
        <v>6839.9932266900005</v>
      </c>
    </row>
    <row r="2627" spans="1:11" x14ac:dyDescent="0.2">
      <c r="A2627" t="s">
        <v>249</v>
      </c>
      <c r="B2627" t="s">
        <v>198</v>
      </c>
      <c r="C2627" t="s">
        <v>235</v>
      </c>
      <c r="D2627" t="s">
        <v>187</v>
      </c>
      <c r="E2627">
        <v>193357</v>
      </c>
      <c r="F2627">
        <v>14.998200000000001</v>
      </c>
      <c r="G2627">
        <v>44983</v>
      </c>
      <c r="H2627">
        <v>44958</v>
      </c>
      <c r="I2627">
        <v>2900006.9574000002</v>
      </c>
      <c r="J2627" t="s">
        <v>204</v>
      </c>
      <c r="K2627">
        <v>2320.0055659200002</v>
      </c>
    </row>
    <row r="2628" spans="1:11" x14ac:dyDescent="0.2">
      <c r="A2628" t="s">
        <v>249</v>
      </c>
      <c r="B2628" t="s">
        <v>198</v>
      </c>
      <c r="C2628" t="s">
        <v>235</v>
      </c>
      <c r="D2628" t="s">
        <v>190</v>
      </c>
      <c r="E2628">
        <v>330383</v>
      </c>
      <c r="F2628">
        <v>15.7393</v>
      </c>
      <c r="G2628">
        <v>44984</v>
      </c>
      <c r="H2628">
        <v>44958</v>
      </c>
      <c r="I2628">
        <v>5199997.1518999999</v>
      </c>
      <c r="J2628" t="s">
        <v>204</v>
      </c>
      <c r="K2628">
        <v>4159.9977215200006</v>
      </c>
    </row>
    <row r="2629" spans="1:11" x14ac:dyDescent="0.2">
      <c r="A2629" t="s">
        <v>249</v>
      </c>
      <c r="B2629" t="s">
        <v>198</v>
      </c>
      <c r="C2629" t="s">
        <v>244</v>
      </c>
      <c r="D2629" t="s">
        <v>190</v>
      </c>
      <c r="E2629">
        <v>213095</v>
      </c>
      <c r="F2629">
        <v>26.7486</v>
      </c>
      <c r="G2629">
        <v>44984</v>
      </c>
      <c r="H2629">
        <v>44958</v>
      </c>
      <c r="I2629">
        <v>5699992.9170000004</v>
      </c>
      <c r="J2629" t="s">
        <v>207</v>
      </c>
      <c r="K2629">
        <v>4559.9943336000006</v>
      </c>
    </row>
    <row r="2630" spans="1:11" x14ac:dyDescent="0.2">
      <c r="A2630" t="s">
        <v>249</v>
      </c>
      <c r="B2630" t="s">
        <v>198</v>
      </c>
      <c r="C2630" t="s">
        <v>199</v>
      </c>
      <c r="D2630" t="s">
        <v>190</v>
      </c>
      <c r="E2630">
        <v>2799606</v>
      </c>
      <c r="F2630">
        <v>3.1433</v>
      </c>
      <c r="G2630">
        <v>44984</v>
      </c>
      <c r="H2630">
        <v>44958</v>
      </c>
      <c r="I2630">
        <v>8800001.5397999994</v>
      </c>
      <c r="J2630" t="s">
        <v>193</v>
      </c>
      <c r="K2630">
        <v>7920.00138582</v>
      </c>
    </row>
    <row r="2631" spans="1:11" x14ac:dyDescent="0.2">
      <c r="A2631" t="s">
        <v>249</v>
      </c>
      <c r="B2631" t="s">
        <v>185</v>
      </c>
      <c r="C2631" t="s">
        <v>226</v>
      </c>
      <c r="D2631" t="s">
        <v>192</v>
      </c>
      <c r="E2631">
        <v>55807</v>
      </c>
      <c r="F2631">
        <v>55.5488</v>
      </c>
      <c r="G2631">
        <v>44984</v>
      </c>
      <c r="H2631">
        <v>44958</v>
      </c>
      <c r="I2631">
        <v>3100011.8816</v>
      </c>
      <c r="J2631" t="s">
        <v>188</v>
      </c>
      <c r="K2631">
        <v>2480.0095052800002</v>
      </c>
    </row>
    <row r="2632" spans="1:11" x14ac:dyDescent="0.2">
      <c r="A2632" t="s">
        <v>249</v>
      </c>
      <c r="B2632" t="s">
        <v>185</v>
      </c>
      <c r="C2632" t="s">
        <v>224</v>
      </c>
      <c r="D2632" t="s">
        <v>190</v>
      </c>
      <c r="E2632">
        <v>7452</v>
      </c>
      <c r="F2632">
        <v>187.87440000000001</v>
      </c>
      <c r="G2632">
        <v>44984</v>
      </c>
      <c r="H2632">
        <v>44958</v>
      </c>
      <c r="I2632">
        <v>1400040.0288</v>
      </c>
      <c r="J2632" t="s">
        <v>204</v>
      </c>
      <c r="K2632">
        <v>1120.03202304</v>
      </c>
    </row>
    <row r="2633" spans="1:11" x14ac:dyDescent="0.2">
      <c r="A2633" t="s">
        <v>250</v>
      </c>
      <c r="B2633" t="s">
        <v>185</v>
      </c>
      <c r="C2633" t="s">
        <v>237</v>
      </c>
      <c r="D2633" t="s">
        <v>192</v>
      </c>
      <c r="E2633">
        <v>238555</v>
      </c>
      <c r="F2633">
        <v>17.186800000000002</v>
      </c>
      <c r="G2633">
        <v>44623</v>
      </c>
      <c r="H2633">
        <v>44621</v>
      </c>
      <c r="I2633">
        <v>4099997.0740000005</v>
      </c>
      <c r="J2633" t="s">
        <v>204</v>
      </c>
      <c r="K2633">
        <v>2869.9979518000005</v>
      </c>
    </row>
    <row r="2634" spans="1:11" x14ac:dyDescent="0.2">
      <c r="A2634" t="s">
        <v>250</v>
      </c>
      <c r="B2634" t="s">
        <v>185</v>
      </c>
      <c r="C2634" t="s">
        <v>237</v>
      </c>
      <c r="D2634" t="s">
        <v>192</v>
      </c>
      <c r="E2634">
        <v>69562</v>
      </c>
      <c r="F2634">
        <v>15.8132</v>
      </c>
      <c r="G2634">
        <v>44623</v>
      </c>
      <c r="H2634">
        <v>44621</v>
      </c>
      <c r="I2634">
        <v>1099997.8184</v>
      </c>
      <c r="J2634" t="s">
        <v>204</v>
      </c>
      <c r="K2634">
        <v>769.99847288000001</v>
      </c>
    </row>
    <row r="2635" spans="1:11" x14ac:dyDescent="0.2">
      <c r="A2635" t="s">
        <v>250</v>
      </c>
      <c r="B2635" t="s">
        <v>198</v>
      </c>
      <c r="C2635" t="s">
        <v>224</v>
      </c>
      <c r="D2635" t="s">
        <v>200</v>
      </c>
      <c r="E2635">
        <v>30460</v>
      </c>
      <c r="F2635">
        <v>187.13239999999999</v>
      </c>
      <c r="G2635">
        <v>44623</v>
      </c>
      <c r="H2635">
        <v>44621</v>
      </c>
      <c r="I2635">
        <v>5700052.9040000001</v>
      </c>
      <c r="J2635" t="s">
        <v>204</v>
      </c>
      <c r="K2635">
        <v>3990.0370328000004</v>
      </c>
    </row>
    <row r="2636" spans="1:11" x14ac:dyDescent="0.2">
      <c r="A2636" t="s">
        <v>250</v>
      </c>
      <c r="B2636" t="s">
        <v>185</v>
      </c>
      <c r="C2636" t="s">
        <v>245</v>
      </c>
      <c r="D2636" t="s">
        <v>200</v>
      </c>
      <c r="E2636">
        <v>117610</v>
      </c>
      <c r="F2636">
        <v>51.866300000000003</v>
      </c>
      <c r="G2636">
        <v>44623</v>
      </c>
      <c r="H2636">
        <v>44621</v>
      </c>
      <c r="I2636">
        <v>6099995.5430000005</v>
      </c>
      <c r="J2636" t="s">
        <v>188</v>
      </c>
      <c r="K2636">
        <v>4269.9968801000005</v>
      </c>
    </row>
    <row r="2637" spans="1:11" x14ac:dyDescent="0.2">
      <c r="A2637" t="s">
        <v>250</v>
      </c>
      <c r="B2637" t="s">
        <v>185</v>
      </c>
      <c r="C2637" t="s">
        <v>210</v>
      </c>
      <c r="D2637" t="s">
        <v>190</v>
      </c>
      <c r="E2637">
        <v>28822</v>
      </c>
      <c r="F2637">
        <v>27.756399999999999</v>
      </c>
      <c r="G2637">
        <v>44624</v>
      </c>
      <c r="H2637">
        <v>44621</v>
      </c>
      <c r="I2637">
        <v>799994.9608</v>
      </c>
      <c r="J2637" t="s">
        <v>204</v>
      </c>
      <c r="K2637">
        <v>559.99647256000003</v>
      </c>
    </row>
    <row r="2638" spans="1:11" x14ac:dyDescent="0.2">
      <c r="A2638" t="s">
        <v>250</v>
      </c>
      <c r="B2638" t="s">
        <v>185</v>
      </c>
      <c r="C2638" t="s">
        <v>218</v>
      </c>
      <c r="D2638" t="s">
        <v>190</v>
      </c>
      <c r="E2638">
        <v>32430</v>
      </c>
      <c r="F2638">
        <v>61.671199999999999</v>
      </c>
      <c r="G2638">
        <v>44624</v>
      </c>
      <c r="H2638">
        <v>44621</v>
      </c>
      <c r="I2638">
        <v>1999997.0160000001</v>
      </c>
      <c r="J2638" t="s">
        <v>204</v>
      </c>
      <c r="K2638">
        <v>1399.9979112000001</v>
      </c>
    </row>
    <row r="2639" spans="1:11" x14ac:dyDescent="0.2">
      <c r="A2639" t="s">
        <v>250</v>
      </c>
      <c r="B2639" t="s">
        <v>185</v>
      </c>
      <c r="C2639" t="s">
        <v>238</v>
      </c>
      <c r="D2639" t="s">
        <v>190</v>
      </c>
      <c r="E2639">
        <v>36003</v>
      </c>
      <c r="F2639">
        <v>238.87219999999999</v>
      </c>
      <c r="G2639">
        <v>44624</v>
      </c>
      <c r="H2639">
        <v>44621</v>
      </c>
      <c r="I2639">
        <v>8600115.8166000005</v>
      </c>
      <c r="J2639" t="s">
        <v>204</v>
      </c>
      <c r="K2639">
        <v>6020.0810716200003</v>
      </c>
    </row>
    <row r="2640" spans="1:11" x14ac:dyDescent="0.2">
      <c r="A2640" t="s">
        <v>250</v>
      </c>
      <c r="B2640" t="s">
        <v>198</v>
      </c>
      <c r="C2640" t="s">
        <v>246</v>
      </c>
      <c r="D2640" t="s">
        <v>190</v>
      </c>
      <c r="E2640">
        <v>47397</v>
      </c>
      <c r="F2640">
        <v>141.3595</v>
      </c>
      <c r="G2640">
        <v>44624</v>
      </c>
      <c r="H2640">
        <v>44621</v>
      </c>
      <c r="I2640">
        <v>6700016.2215</v>
      </c>
      <c r="J2640" t="s">
        <v>204</v>
      </c>
      <c r="K2640">
        <v>4690.01135505</v>
      </c>
    </row>
    <row r="2641" spans="1:11" x14ac:dyDescent="0.2">
      <c r="A2641" t="s">
        <v>250</v>
      </c>
      <c r="B2641" t="s">
        <v>198</v>
      </c>
      <c r="C2641" t="s">
        <v>242</v>
      </c>
      <c r="D2641" t="s">
        <v>192</v>
      </c>
      <c r="E2641">
        <v>26196</v>
      </c>
      <c r="F2641">
        <v>263.39600000000002</v>
      </c>
      <c r="G2641">
        <v>44624</v>
      </c>
      <c r="H2641">
        <v>44621</v>
      </c>
      <c r="I2641">
        <v>6899921.6160000004</v>
      </c>
      <c r="J2641" t="s">
        <v>207</v>
      </c>
      <c r="K2641">
        <v>4829.945131200001</v>
      </c>
    </row>
    <row r="2642" spans="1:11" x14ac:dyDescent="0.2">
      <c r="A2642" t="s">
        <v>250</v>
      </c>
      <c r="B2642" t="s">
        <v>198</v>
      </c>
      <c r="C2642" t="s">
        <v>206</v>
      </c>
      <c r="D2642" t="s">
        <v>200</v>
      </c>
      <c r="E2642">
        <v>26067</v>
      </c>
      <c r="F2642">
        <v>92.069299999999998</v>
      </c>
      <c r="G2642">
        <v>44624</v>
      </c>
      <c r="H2642">
        <v>44621</v>
      </c>
      <c r="I2642">
        <v>2399970.4430999998</v>
      </c>
      <c r="J2642" t="s">
        <v>207</v>
      </c>
      <c r="K2642">
        <v>1679.9793101700002</v>
      </c>
    </row>
    <row r="2643" spans="1:11" x14ac:dyDescent="0.2">
      <c r="A2643" t="s">
        <v>250</v>
      </c>
      <c r="B2643" t="s">
        <v>185</v>
      </c>
      <c r="C2643" t="s">
        <v>219</v>
      </c>
      <c r="D2643" t="s">
        <v>192</v>
      </c>
      <c r="E2643">
        <v>110098</v>
      </c>
      <c r="F2643">
        <v>49.955399999999997</v>
      </c>
      <c r="G2643">
        <v>44625</v>
      </c>
      <c r="H2643">
        <v>44621</v>
      </c>
      <c r="I2643">
        <v>5499989.6291999994</v>
      </c>
      <c r="J2643" t="s">
        <v>188</v>
      </c>
      <c r="K2643">
        <v>3849.99274044</v>
      </c>
    </row>
    <row r="2644" spans="1:11" x14ac:dyDescent="0.2">
      <c r="A2644" t="s">
        <v>250</v>
      </c>
      <c r="B2644" t="s">
        <v>185</v>
      </c>
      <c r="C2644" t="s">
        <v>234</v>
      </c>
      <c r="D2644" t="s">
        <v>200</v>
      </c>
      <c r="E2644">
        <v>41742</v>
      </c>
      <c r="F2644">
        <v>105.40989999999999</v>
      </c>
      <c r="G2644">
        <v>44625</v>
      </c>
      <c r="H2644">
        <v>44621</v>
      </c>
      <c r="I2644">
        <v>4400020.0457999995</v>
      </c>
      <c r="J2644" t="s">
        <v>204</v>
      </c>
      <c r="K2644">
        <v>3080.0140320599999</v>
      </c>
    </row>
    <row r="2645" spans="1:11" x14ac:dyDescent="0.2">
      <c r="A2645" t="s">
        <v>250</v>
      </c>
      <c r="B2645" t="s">
        <v>185</v>
      </c>
      <c r="C2645" t="s">
        <v>112</v>
      </c>
      <c r="D2645" t="s">
        <v>190</v>
      </c>
      <c r="E2645">
        <v>206734</v>
      </c>
      <c r="F2645">
        <v>42.566800000000001</v>
      </c>
      <c r="G2645">
        <v>44626</v>
      </c>
      <c r="H2645">
        <v>44621</v>
      </c>
      <c r="I2645">
        <v>8800004.8311999999</v>
      </c>
      <c r="J2645" t="s">
        <v>188</v>
      </c>
      <c r="K2645">
        <v>6160.0033818399997</v>
      </c>
    </row>
    <row r="2646" spans="1:11" x14ac:dyDescent="0.2">
      <c r="A2646" t="s">
        <v>250</v>
      </c>
      <c r="B2646" t="s">
        <v>185</v>
      </c>
      <c r="C2646" t="s">
        <v>230</v>
      </c>
      <c r="D2646" t="s">
        <v>200</v>
      </c>
      <c r="E2646">
        <v>36917</v>
      </c>
      <c r="F2646">
        <v>127.31180000000001</v>
      </c>
      <c r="G2646">
        <v>44630</v>
      </c>
      <c r="H2646">
        <v>44621</v>
      </c>
      <c r="I2646">
        <v>4699969.7206000006</v>
      </c>
      <c r="J2646" t="s">
        <v>188</v>
      </c>
      <c r="K2646">
        <v>3289.9788044200004</v>
      </c>
    </row>
    <row r="2647" spans="1:11" x14ac:dyDescent="0.2">
      <c r="A2647" t="s">
        <v>250</v>
      </c>
      <c r="B2647" t="s">
        <v>185</v>
      </c>
      <c r="C2647" t="s">
        <v>221</v>
      </c>
      <c r="D2647" t="s">
        <v>190</v>
      </c>
      <c r="E2647">
        <v>53633</v>
      </c>
      <c r="F2647">
        <v>35.426200000000001</v>
      </c>
      <c r="G2647">
        <v>44630</v>
      </c>
      <c r="H2647">
        <v>44621</v>
      </c>
      <c r="I2647">
        <v>1900013.3846</v>
      </c>
      <c r="J2647" t="s">
        <v>207</v>
      </c>
      <c r="K2647">
        <v>1330.0093692200001</v>
      </c>
    </row>
    <row r="2648" spans="1:11" x14ac:dyDescent="0.2">
      <c r="A2648" t="s">
        <v>250</v>
      </c>
      <c r="B2648" t="s">
        <v>185</v>
      </c>
      <c r="C2648" t="s">
        <v>214</v>
      </c>
      <c r="D2648" t="s">
        <v>192</v>
      </c>
      <c r="E2648">
        <v>217722</v>
      </c>
      <c r="F2648">
        <v>28.936</v>
      </c>
      <c r="G2648">
        <v>44630</v>
      </c>
      <c r="H2648">
        <v>44621</v>
      </c>
      <c r="I2648">
        <v>6300003.7920000004</v>
      </c>
      <c r="J2648" t="s">
        <v>215</v>
      </c>
      <c r="K2648">
        <v>5670.0034128000007</v>
      </c>
    </row>
    <row r="2649" spans="1:11" x14ac:dyDescent="0.2">
      <c r="A2649" t="s">
        <v>250</v>
      </c>
      <c r="B2649" t="s">
        <v>185</v>
      </c>
      <c r="C2649" t="s">
        <v>217</v>
      </c>
      <c r="D2649" t="s">
        <v>187</v>
      </c>
      <c r="E2649">
        <v>374944</v>
      </c>
      <c r="F2649">
        <v>8.5345999999999993</v>
      </c>
      <c r="G2649">
        <v>44630</v>
      </c>
      <c r="H2649">
        <v>44621</v>
      </c>
      <c r="I2649">
        <v>3199997.0623999997</v>
      </c>
      <c r="J2649" t="s">
        <v>215</v>
      </c>
      <c r="K2649">
        <v>2879.9973561599995</v>
      </c>
    </row>
    <row r="2650" spans="1:11" x14ac:dyDescent="0.2">
      <c r="A2650" t="s">
        <v>250</v>
      </c>
      <c r="B2650" t="s">
        <v>185</v>
      </c>
      <c r="C2650" t="s">
        <v>197</v>
      </c>
      <c r="D2650" t="s">
        <v>190</v>
      </c>
      <c r="E2650">
        <v>58070</v>
      </c>
      <c r="F2650">
        <v>163.5967</v>
      </c>
      <c r="G2650">
        <v>44630</v>
      </c>
      <c r="H2650">
        <v>44621</v>
      </c>
      <c r="I2650">
        <v>9500060.368999999</v>
      </c>
      <c r="J2650" t="s">
        <v>188</v>
      </c>
      <c r="K2650">
        <v>6650.042258299999</v>
      </c>
    </row>
    <row r="2651" spans="1:11" x14ac:dyDescent="0.2">
      <c r="A2651" t="s">
        <v>250</v>
      </c>
      <c r="B2651" t="s">
        <v>198</v>
      </c>
      <c r="C2651" t="s">
        <v>194</v>
      </c>
      <c r="D2651" t="s">
        <v>190</v>
      </c>
      <c r="E2651">
        <v>61507</v>
      </c>
      <c r="F2651">
        <v>48.775199999999998</v>
      </c>
      <c r="G2651">
        <v>44631</v>
      </c>
      <c r="H2651">
        <v>44621</v>
      </c>
      <c r="I2651">
        <v>3000016.2264</v>
      </c>
      <c r="J2651" t="s">
        <v>188</v>
      </c>
      <c r="K2651">
        <v>2100.0113584800001</v>
      </c>
    </row>
    <row r="2652" spans="1:11" x14ac:dyDescent="0.2">
      <c r="A2652" t="s">
        <v>250</v>
      </c>
      <c r="B2652" t="s">
        <v>185</v>
      </c>
      <c r="C2652" t="s">
        <v>223</v>
      </c>
      <c r="D2652" t="s">
        <v>192</v>
      </c>
      <c r="E2652">
        <v>98722</v>
      </c>
      <c r="F2652">
        <v>80.022800000000004</v>
      </c>
      <c r="G2652">
        <v>44632</v>
      </c>
      <c r="H2652">
        <v>44621</v>
      </c>
      <c r="I2652">
        <v>7900010.8616000004</v>
      </c>
      <c r="J2652" t="s">
        <v>204</v>
      </c>
      <c r="K2652">
        <v>5530.0076031200006</v>
      </c>
    </row>
    <row r="2653" spans="1:11" x14ac:dyDescent="0.2">
      <c r="A2653" t="s">
        <v>250</v>
      </c>
      <c r="B2653" t="s">
        <v>198</v>
      </c>
      <c r="C2653" t="s">
        <v>223</v>
      </c>
      <c r="D2653" t="s">
        <v>200</v>
      </c>
      <c r="E2653">
        <v>76038</v>
      </c>
      <c r="F2653">
        <v>84.168300000000002</v>
      </c>
      <c r="G2653">
        <v>44632</v>
      </c>
      <c r="H2653">
        <v>44621</v>
      </c>
      <c r="I2653">
        <v>6399989.1954000005</v>
      </c>
      <c r="J2653" t="s">
        <v>204</v>
      </c>
      <c r="K2653">
        <v>4479.9924367800004</v>
      </c>
    </row>
    <row r="2654" spans="1:11" x14ac:dyDescent="0.2">
      <c r="A2654" t="s">
        <v>250</v>
      </c>
      <c r="B2654" t="s">
        <v>198</v>
      </c>
      <c r="C2654" t="s">
        <v>236</v>
      </c>
      <c r="D2654" t="s">
        <v>192</v>
      </c>
      <c r="E2654">
        <v>150852</v>
      </c>
      <c r="F2654">
        <v>6.6289999999999996</v>
      </c>
      <c r="G2654">
        <v>44632</v>
      </c>
      <c r="H2654">
        <v>44621</v>
      </c>
      <c r="I2654">
        <v>999997.90799999994</v>
      </c>
      <c r="J2654" t="s">
        <v>215</v>
      </c>
      <c r="K2654">
        <v>899.99811720000002</v>
      </c>
    </row>
    <row r="2655" spans="1:11" x14ac:dyDescent="0.2">
      <c r="A2655" t="s">
        <v>250</v>
      </c>
      <c r="B2655" t="s">
        <v>198</v>
      </c>
      <c r="C2655" t="s">
        <v>226</v>
      </c>
      <c r="D2655" t="s">
        <v>187</v>
      </c>
      <c r="E2655">
        <v>88616</v>
      </c>
      <c r="F2655">
        <v>53.037999999999997</v>
      </c>
      <c r="G2655">
        <v>44633</v>
      </c>
      <c r="H2655">
        <v>44621</v>
      </c>
      <c r="I2655">
        <v>4700015.4079999998</v>
      </c>
      <c r="J2655" t="s">
        <v>188</v>
      </c>
      <c r="K2655">
        <v>3290.0107856</v>
      </c>
    </row>
    <row r="2656" spans="1:11" x14ac:dyDescent="0.2">
      <c r="A2656" t="s">
        <v>250</v>
      </c>
      <c r="B2656" t="s">
        <v>185</v>
      </c>
      <c r="C2656" t="s">
        <v>242</v>
      </c>
      <c r="D2656" t="s">
        <v>190</v>
      </c>
      <c r="E2656">
        <v>8939</v>
      </c>
      <c r="F2656">
        <v>257.29090000000002</v>
      </c>
      <c r="G2656">
        <v>44633</v>
      </c>
      <c r="H2656">
        <v>44621</v>
      </c>
      <c r="I2656">
        <v>2299923.3551000003</v>
      </c>
      <c r="J2656" t="s">
        <v>207</v>
      </c>
      <c r="K2656">
        <v>1609.9463485700003</v>
      </c>
    </row>
    <row r="2657" spans="1:11" x14ac:dyDescent="0.2">
      <c r="A2657" t="s">
        <v>250</v>
      </c>
      <c r="B2657" t="s">
        <v>198</v>
      </c>
      <c r="C2657" t="s">
        <v>244</v>
      </c>
      <c r="D2657" t="s">
        <v>187</v>
      </c>
      <c r="E2657">
        <v>77157</v>
      </c>
      <c r="F2657">
        <v>27.217099999999999</v>
      </c>
      <c r="G2657">
        <v>44634</v>
      </c>
      <c r="H2657">
        <v>44621</v>
      </c>
      <c r="I2657">
        <v>2099989.7846999997</v>
      </c>
      <c r="J2657" t="s">
        <v>207</v>
      </c>
      <c r="K2657">
        <v>1469.9928492899999</v>
      </c>
    </row>
    <row r="2658" spans="1:11" x14ac:dyDescent="0.2">
      <c r="A2658" t="s">
        <v>250</v>
      </c>
      <c r="B2658" t="s">
        <v>185</v>
      </c>
      <c r="C2658" t="s">
        <v>240</v>
      </c>
      <c r="D2658" t="s">
        <v>190</v>
      </c>
      <c r="E2658">
        <v>610189</v>
      </c>
      <c r="F2658">
        <v>7.0469999999999997</v>
      </c>
      <c r="G2658">
        <v>44637</v>
      </c>
      <c r="H2658">
        <v>44621</v>
      </c>
      <c r="I2658">
        <v>4300001.8829999994</v>
      </c>
      <c r="J2658" t="s">
        <v>241</v>
      </c>
      <c r="K2658">
        <v>3870.0016946999999</v>
      </c>
    </row>
    <row r="2659" spans="1:11" x14ac:dyDescent="0.2">
      <c r="A2659" t="s">
        <v>250</v>
      </c>
      <c r="B2659" t="s">
        <v>198</v>
      </c>
      <c r="C2659" t="s">
        <v>213</v>
      </c>
      <c r="D2659" t="s">
        <v>190</v>
      </c>
      <c r="E2659">
        <v>68088</v>
      </c>
      <c r="F2659">
        <v>69.028800000000004</v>
      </c>
      <c r="G2659">
        <v>44637</v>
      </c>
      <c r="H2659">
        <v>44621</v>
      </c>
      <c r="I2659">
        <v>4700032.9344000006</v>
      </c>
      <c r="J2659" t="s">
        <v>188</v>
      </c>
      <c r="K2659">
        <v>3290.0230540800007</v>
      </c>
    </row>
    <row r="2660" spans="1:11" x14ac:dyDescent="0.2">
      <c r="A2660" t="s">
        <v>250</v>
      </c>
      <c r="B2660" t="s">
        <v>198</v>
      </c>
      <c r="C2660" t="s">
        <v>213</v>
      </c>
      <c r="D2660" t="s">
        <v>192</v>
      </c>
      <c r="E2660">
        <v>135621</v>
      </c>
      <c r="F2660">
        <v>65.624200000000002</v>
      </c>
      <c r="G2660">
        <v>44637</v>
      </c>
      <c r="H2660">
        <v>44621</v>
      </c>
      <c r="I2660">
        <v>8900019.6282000002</v>
      </c>
      <c r="J2660" t="s">
        <v>188</v>
      </c>
      <c r="K2660">
        <v>6230.0137397400003</v>
      </c>
    </row>
    <row r="2661" spans="1:11" x14ac:dyDescent="0.2">
      <c r="A2661" t="s">
        <v>250</v>
      </c>
      <c r="B2661" t="s">
        <v>185</v>
      </c>
      <c r="C2661" t="s">
        <v>237</v>
      </c>
      <c r="D2661" t="s">
        <v>190</v>
      </c>
      <c r="E2661">
        <v>180202</v>
      </c>
      <c r="F2661">
        <v>15.5381</v>
      </c>
      <c r="G2661">
        <v>44637</v>
      </c>
      <c r="H2661">
        <v>44621</v>
      </c>
      <c r="I2661">
        <v>2799996.6962000001</v>
      </c>
      <c r="J2661" t="s">
        <v>204</v>
      </c>
      <c r="K2661">
        <v>1959.9976873400003</v>
      </c>
    </row>
    <row r="2662" spans="1:11" x14ac:dyDescent="0.2">
      <c r="A2662" t="s">
        <v>250</v>
      </c>
      <c r="B2662" t="s">
        <v>198</v>
      </c>
      <c r="C2662" t="s">
        <v>210</v>
      </c>
      <c r="D2662" t="s">
        <v>200</v>
      </c>
      <c r="E2662">
        <v>254398</v>
      </c>
      <c r="F2662">
        <v>29.874400000000001</v>
      </c>
      <c r="G2662">
        <v>44638</v>
      </c>
      <c r="H2662">
        <v>44621</v>
      </c>
      <c r="I2662">
        <v>7599987.6112000002</v>
      </c>
      <c r="J2662" t="s">
        <v>204</v>
      </c>
      <c r="K2662">
        <v>5319.9913278400008</v>
      </c>
    </row>
    <row r="2663" spans="1:11" x14ac:dyDescent="0.2">
      <c r="A2663" t="s">
        <v>250</v>
      </c>
      <c r="B2663" t="s">
        <v>198</v>
      </c>
      <c r="C2663" t="s">
        <v>225</v>
      </c>
      <c r="D2663" t="s">
        <v>190</v>
      </c>
      <c r="E2663">
        <v>112379</v>
      </c>
      <c r="F2663">
        <v>88.094700000000003</v>
      </c>
      <c r="G2663">
        <v>44638</v>
      </c>
      <c r="H2663">
        <v>44621</v>
      </c>
      <c r="I2663">
        <v>9899994.2913000006</v>
      </c>
      <c r="J2663" t="s">
        <v>188</v>
      </c>
      <c r="K2663">
        <v>6929.9960039100006</v>
      </c>
    </row>
    <row r="2664" spans="1:11" x14ac:dyDescent="0.2">
      <c r="A2664" t="s">
        <v>250</v>
      </c>
      <c r="B2664" t="s">
        <v>198</v>
      </c>
      <c r="C2664" t="s">
        <v>238</v>
      </c>
      <c r="D2664" t="s">
        <v>192</v>
      </c>
      <c r="E2664">
        <v>26888</v>
      </c>
      <c r="F2664">
        <v>215.7133</v>
      </c>
      <c r="G2664">
        <v>44639</v>
      </c>
      <c r="H2664">
        <v>44621</v>
      </c>
      <c r="I2664">
        <v>5800099.2104000002</v>
      </c>
      <c r="J2664" t="s">
        <v>204</v>
      </c>
      <c r="K2664">
        <v>4060.0694472800005</v>
      </c>
    </row>
    <row r="2665" spans="1:11" x14ac:dyDescent="0.2">
      <c r="A2665" t="s">
        <v>250</v>
      </c>
      <c r="B2665" t="s">
        <v>198</v>
      </c>
      <c r="C2665" t="s">
        <v>205</v>
      </c>
      <c r="D2665" t="s">
        <v>212</v>
      </c>
      <c r="E2665">
        <v>373914</v>
      </c>
      <c r="F2665">
        <v>17.6511</v>
      </c>
      <c r="G2665">
        <v>44639</v>
      </c>
      <c r="H2665">
        <v>44621</v>
      </c>
      <c r="I2665">
        <v>6599993.4053999996</v>
      </c>
      <c r="J2665" t="s">
        <v>193</v>
      </c>
      <c r="K2665">
        <v>5279.9947243199995</v>
      </c>
    </row>
    <row r="2666" spans="1:11" x14ac:dyDescent="0.2">
      <c r="A2666" t="s">
        <v>250</v>
      </c>
      <c r="B2666" t="s">
        <v>198</v>
      </c>
      <c r="C2666" t="s">
        <v>232</v>
      </c>
      <c r="D2666" t="s">
        <v>192</v>
      </c>
      <c r="E2666">
        <v>281225</v>
      </c>
      <c r="F2666">
        <v>26.669</v>
      </c>
      <c r="G2666">
        <v>44639</v>
      </c>
      <c r="H2666">
        <v>44621</v>
      </c>
      <c r="I2666">
        <v>7499989.5250000004</v>
      </c>
      <c r="J2666" t="s">
        <v>204</v>
      </c>
      <c r="K2666">
        <v>5249.9926675000006</v>
      </c>
    </row>
    <row r="2667" spans="1:11" x14ac:dyDescent="0.2">
      <c r="A2667" t="s">
        <v>250</v>
      </c>
      <c r="B2667" t="s">
        <v>185</v>
      </c>
      <c r="C2667" t="s">
        <v>221</v>
      </c>
      <c r="D2667" t="s">
        <v>192</v>
      </c>
      <c r="E2667">
        <v>46531</v>
      </c>
      <c r="F2667">
        <v>40.833300000000001</v>
      </c>
      <c r="G2667">
        <v>44640</v>
      </c>
      <c r="H2667">
        <v>44621</v>
      </c>
      <c r="I2667">
        <v>1900014.2823000001</v>
      </c>
      <c r="J2667" t="s">
        <v>207</v>
      </c>
      <c r="K2667">
        <v>1330.0099976100003</v>
      </c>
    </row>
    <row r="2668" spans="1:11" x14ac:dyDescent="0.2">
      <c r="A2668" t="s">
        <v>250</v>
      </c>
      <c r="B2668" t="s">
        <v>185</v>
      </c>
      <c r="C2668" t="s">
        <v>199</v>
      </c>
      <c r="D2668" t="s">
        <v>187</v>
      </c>
      <c r="E2668">
        <v>2195356</v>
      </c>
      <c r="F2668">
        <v>3.2341000000000002</v>
      </c>
      <c r="G2668">
        <v>44644</v>
      </c>
      <c r="H2668">
        <v>44621</v>
      </c>
      <c r="I2668">
        <v>7100000.8396000005</v>
      </c>
      <c r="J2668" t="s">
        <v>193</v>
      </c>
      <c r="K2668">
        <v>5680.0006716800008</v>
      </c>
    </row>
    <row r="2669" spans="1:11" x14ac:dyDescent="0.2">
      <c r="A2669" t="s">
        <v>250</v>
      </c>
      <c r="B2669" t="s">
        <v>185</v>
      </c>
      <c r="C2669" t="s">
        <v>201</v>
      </c>
      <c r="D2669" t="s">
        <v>192</v>
      </c>
      <c r="E2669">
        <v>97447</v>
      </c>
      <c r="F2669">
        <v>40.021799999999999</v>
      </c>
      <c r="G2669">
        <v>44644</v>
      </c>
      <c r="H2669">
        <v>44621</v>
      </c>
      <c r="I2669">
        <v>3900004.3446</v>
      </c>
      <c r="J2669" t="s">
        <v>188</v>
      </c>
      <c r="K2669">
        <v>2730.0030412200003</v>
      </c>
    </row>
    <row r="2670" spans="1:11" x14ac:dyDescent="0.2">
      <c r="A2670" t="s">
        <v>250</v>
      </c>
      <c r="B2670" t="s">
        <v>185</v>
      </c>
      <c r="C2670" t="s">
        <v>206</v>
      </c>
      <c r="D2670" t="s">
        <v>190</v>
      </c>
      <c r="E2670">
        <v>60644</v>
      </c>
      <c r="F2670">
        <v>93.991900000000001</v>
      </c>
      <c r="G2670">
        <v>44644</v>
      </c>
      <c r="H2670">
        <v>44621</v>
      </c>
      <c r="I2670">
        <v>5700044.7835999997</v>
      </c>
      <c r="J2670" t="s">
        <v>207</v>
      </c>
      <c r="K2670">
        <v>3990.0313485199999</v>
      </c>
    </row>
    <row r="2671" spans="1:11" x14ac:dyDescent="0.2">
      <c r="A2671" t="s">
        <v>250</v>
      </c>
      <c r="B2671" t="s">
        <v>185</v>
      </c>
      <c r="C2671" t="s">
        <v>229</v>
      </c>
      <c r="D2671" t="s">
        <v>190</v>
      </c>
      <c r="E2671">
        <v>67486</v>
      </c>
      <c r="F2671">
        <v>109.6516</v>
      </c>
      <c r="G2671">
        <v>44644</v>
      </c>
      <c r="H2671">
        <v>44621</v>
      </c>
      <c r="I2671">
        <v>7399947.8776000002</v>
      </c>
      <c r="J2671" t="s">
        <v>188</v>
      </c>
      <c r="K2671">
        <v>5179.9635143200003</v>
      </c>
    </row>
    <row r="2672" spans="1:11" x14ac:dyDescent="0.2">
      <c r="A2672" t="s">
        <v>250</v>
      </c>
      <c r="B2672" t="s">
        <v>185</v>
      </c>
      <c r="C2672" t="s">
        <v>229</v>
      </c>
      <c r="D2672" t="s">
        <v>192</v>
      </c>
      <c r="E2672">
        <v>69383</v>
      </c>
      <c r="F2672">
        <v>110.9781</v>
      </c>
      <c r="G2672">
        <v>44645</v>
      </c>
      <c r="H2672">
        <v>44621</v>
      </c>
      <c r="I2672">
        <v>7699993.5122999996</v>
      </c>
      <c r="J2672" t="s">
        <v>188</v>
      </c>
      <c r="K2672">
        <v>5389.9954586100002</v>
      </c>
    </row>
    <row r="2673" spans="1:11" x14ac:dyDescent="0.2">
      <c r="A2673" t="s">
        <v>250</v>
      </c>
      <c r="B2673" t="s">
        <v>185</v>
      </c>
      <c r="C2673" t="s">
        <v>226</v>
      </c>
      <c r="D2673" t="s">
        <v>187</v>
      </c>
      <c r="E2673">
        <v>22098</v>
      </c>
      <c r="F2673">
        <v>54.303800000000003</v>
      </c>
      <c r="G2673">
        <v>44645</v>
      </c>
      <c r="H2673">
        <v>44621</v>
      </c>
      <c r="I2673">
        <v>1200005.3724</v>
      </c>
      <c r="J2673" t="s">
        <v>188</v>
      </c>
      <c r="K2673">
        <v>840.00376067999991</v>
      </c>
    </row>
    <row r="2674" spans="1:11" x14ac:dyDescent="0.2">
      <c r="A2674" t="s">
        <v>250</v>
      </c>
      <c r="B2674" t="s">
        <v>185</v>
      </c>
      <c r="C2674" t="s">
        <v>224</v>
      </c>
      <c r="D2674" t="s">
        <v>187</v>
      </c>
      <c r="E2674">
        <v>16605</v>
      </c>
      <c r="F2674">
        <v>192.71600000000001</v>
      </c>
      <c r="G2674">
        <v>44647</v>
      </c>
      <c r="H2674">
        <v>44621</v>
      </c>
      <c r="I2674">
        <v>3200049.18</v>
      </c>
      <c r="J2674" t="s">
        <v>204</v>
      </c>
      <c r="K2674">
        <v>2240.0344260000002</v>
      </c>
    </row>
    <row r="2675" spans="1:11" x14ac:dyDescent="0.2">
      <c r="A2675" t="s">
        <v>250</v>
      </c>
      <c r="B2675" t="s">
        <v>185</v>
      </c>
      <c r="C2675" t="s">
        <v>239</v>
      </c>
      <c r="D2675" t="s">
        <v>192</v>
      </c>
      <c r="E2675">
        <v>261932</v>
      </c>
      <c r="F2675">
        <v>15.652900000000001</v>
      </c>
      <c r="G2675">
        <v>44647</v>
      </c>
      <c r="H2675">
        <v>44621</v>
      </c>
      <c r="I2675">
        <v>4099995.4028000003</v>
      </c>
      <c r="J2675" t="s">
        <v>188</v>
      </c>
      <c r="K2675">
        <v>2869.9967819600001</v>
      </c>
    </row>
    <row r="2676" spans="1:11" x14ac:dyDescent="0.2">
      <c r="A2676" t="s">
        <v>250</v>
      </c>
      <c r="B2676" t="s">
        <v>198</v>
      </c>
      <c r="C2676" t="s">
        <v>191</v>
      </c>
      <c r="D2676" t="s">
        <v>190</v>
      </c>
      <c r="E2676">
        <v>1493771</v>
      </c>
      <c r="F2676">
        <v>6.2927999999999997</v>
      </c>
      <c r="G2676">
        <v>44647</v>
      </c>
      <c r="H2676">
        <v>44621</v>
      </c>
      <c r="I2676">
        <v>9400002.1487999987</v>
      </c>
      <c r="J2676" t="s">
        <v>193</v>
      </c>
      <c r="K2676">
        <v>7520.0017190399994</v>
      </c>
    </row>
    <row r="2677" spans="1:11" x14ac:dyDescent="0.2">
      <c r="A2677" t="s">
        <v>250</v>
      </c>
      <c r="B2677" t="s">
        <v>198</v>
      </c>
      <c r="C2677" t="s">
        <v>236</v>
      </c>
      <c r="D2677" t="s">
        <v>190</v>
      </c>
      <c r="E2677">
        <v>89671</v>
      </c>
      <c r="F2677">
        <v>6.6910999999999996</v>
      </c>
      <c r="G2677">
        <v>44647</v>
      </c>
      <c r="H2677">
        <v>44621</v>
      </c>
      <c r="I2677">
        <v>599997.62809999997</v>
      </c>
      <c r="J2677" t="s">
        <v>215</v>
      </c>
      <c r="K2677">
        <v>539.99786529000005</v>
      </c>
    </row>
    <row r="2678" spans="1:11" x14ac:dyDescent="0.2">
      <c r="A2678" t="s">
        <v>250</v>
      </c>
      <c r="B2678" t="s">
        <v>185</v>
      </c>
      <c r="C2678" t="s">
        <v>224</v>
      </c>
      <c r="D2678" t="s">
        <v>200</v>
      </c>
      <c r="E2678">
        <v>21574</v>
      </c>
      <c r="F2678">
        <v>194.6823</v>
      </c>
      <c r="G2678">
        <v>44648</v>
      </c>
      <c r="H2678">
        <v>44621</v>
      </c>
      <c r="I2678">
        <v>4200075.9402000001</v>
      </c>
      <c r="J2678" t="s">
        <v>204</v>
      </c>
      <c r="K2678">
        <v>2940.0531581400001</v>
      </c>
    </row>
    <row r="2679" spans="1:11" x14ac:dyDescent="0.2">
      <c r="A2679" t="s">
        <v>250</v>
      </c>
      <c r="B2679" t="s">
        <v>198</v>
      </c>
      <c r="C2679" t="s">
        <v>217</v>
      </c>
      <c r="D2679" t="s">
        <v>190</v>
      </c>
      <c r="E2679">
        <v>611348</v>
      </c>
      <c r="F2679">
        <v>9.6508000000000003</v>
      </c>
      <c r="G2679">
        <v>44651</v>
      </c>
      <c r="H2679">
        <v>44621</v>
      </c>
      <c r="I2679">
        <v>5899997.2784000002</v>
      </c>
      <c r="J2679" t="s">
        <v>215</v>
      </c>
      <c r="K2679">
        <v>5309.9975505600005</v>
      </c>
    </row>
    <row r="2680" spans="1:11" x14ac:dyDescent="0.2">
      <c r="A2680" t="s">
        <v>250</v>
      </c>
      <c r="B2680" t="s">
        <v>198</v>
      </c>
      <c r="C2680" t="s">
        <v>229</v>
      </c>
      <c r="D2680" t="s">
        <v>190</v>
      </c>
      <c r="E2680">
        <v>45165</v>
      </c>
      <c r="F2680">
        <v>101.8492</v>
      </c>
      <c r="G2680">
        <v>44651</v>
      </c>
      <c r="H2680">
        <v>44621</v>
      </c>
      <c r="I2680">
        <v>4600019.1179999998</v>
      </c>
      <c r="J2680" t="s">
        <v>188</v>
      </c>
      <c r="K2680">
        <v>3220.0133826000001</v>
      </c>
    </row>
    <row r="2681" spans="1:11" x14ac:dyDescent="0.2">
      <c r="A2681" t="s">
        <v>250</v>
      </c>
      <c r="B2681" t="s">
        <v>198</v>
      </c>
      <c r="C2681" t="s">
        <v>232</v>
      </c>
      <c r="D2681" t="s">
        <v>200</v>
      </c>
      <c r="E2681">
        <v>228156</v>
      </c>
      <c r="F2681">
        <v>25.859500000000001</v>
      </c>
      <c r="G2681">
        <v>44651</v>
      </c>
      <c r="H2681">
        <v>44621</v>
      </c>
      <c r="I2681">
        <v>5900000.0820000004</v>
      </c>
      <c r="J2681" t="s">
        <v>204</v>
      </c>
      <c r="K2681">
        <v>4130.0000574000005</v>
      </c>
    </row>
    <row r="2682" spans="1:11" x14ac:dyDescent="0.2">
      <c r="A2682" t="s">
        <v>250</v>
      </c>
      <c r="B2682" t="s">
        <v>185</v>
      </c>
      <c r="C2682" t="s">
        <v>211</v>
      </c>
      <c r="D2682" t="s">
        <v>190</v>
      </c>
      <c r="E2682">
        <v>657787</v>
      </c>
      <c r="F2682">
        <v>12.770099999999999</v>
      </c>
      <c r="G2682">
        <v>44651</v>
      </c>
      <c r="H2682">
        <v>44621</v>
      </c>
      <c r="I2682">
        <v>8400005.7686999999</v>
      </c>
      <c r="J2682" t="s">
        <v>207</v>
      </c>
      <c r="K2682">
        <v>5880.00403809</v>
      </c>
    </row>
    <row r="2683" spans="1:11" x14ac:dyDescent="0.2">
      <c r="A2683" t="s">
        <v>250</v>
      </c>
      <c r="B2683" t="s">
        <v>185</v>
      </c>
      <c r="C2683" t="s">
        <v>202</v>
      </c>
      <c r="D2683" t="s">
        <v>200</v>
      </c>
      <c r="E2683">
        <v>1643811</v>
      </c>
      <c r="F2683">
        <v>4.4409000000000001</v>
      </c>
      <c r="G2683">
        <v>44651</v>
      </c>
      <c r="H2683">
        <v>44621</v>
      </c>
      <c r="I2683">
        <v>7300000.2698999997</v>
      </c>
      <c r="J2683" t="s">
        <v>193</v>
      </c>
      <c r="K2683">
        <v>5840.0002159200003</v>
      </c>
    </row>
    <row r="2684" spans="1:11" x14ac:dyDescent="0.2">
      <c r="A2684" t="s">
        <v>250</v>
      </c>
      <c r="B2684" t="s">
        <v>185</v>
      </c>
      <c r="C2684" t="s">
        <v>243</v>
      </c>
      <c r="D2684" t="s">
        <v>200</v>
      </c>
      <c r="E2684">
        <v>641778</v>
      </c>
      <c r="F2684">
        <v>6.3884999999999996</v>
      </c>
      <c r="G2684">
        <v>44652</v>
      </c>
      <c r="H2684">
        <v>44652</v>
      </c>
      <c r="I2684">
        <v>4099998.7529999996</v>
      </c>
      <c r="J2684" t="s">
        <v>215</v>
      </c>
      <c r="K2684">
        <v>3689.9988776999999</v>
      </c>
    </row>
    <row r="2685" spans="1:11" x14ac:dyDescent="0.2">
      <c r="A2685" t="s">
        <v>250</v>
      </c>
      <c r="B2685" t="s">
        <v>185</v>
      </c>
      <c r="C2685" t="s">
        <v>205</v>
      </c>
      <c r="D2685" t="s">
        <v>192</v>
      </c>
      <c r="E2685">
        <v>164352</v>
      </c>
      <c r="F2685">
        <v>17.0366</v>
      </c>
      <c r="G2685">
        <v>44652</v>
      </c>
      <c r="H2685">
        <v>44652</v>
      </c>
      <c r="I2685">
        <v>2799999.2831999999</v>
      </c>
      <c r="J2685" t="s">
        <v>193</v>
      </c>
      <c r="K2685">
        <v>2239.9994265599998</v>
      </c>
    </row>
    <row r="2686" spans="1:11" x14ac:dyDescent="0.2">
      <c r="A2686" t="s">
        <v>250</v>
      </c>
      <c r="B2686" t="s">
        <v>198</v>
      </c>
      <c r="C2686" t="s">
        <v>216</v>
      </c>
      <c r="D2686" t="s">
        <v>192</v>
      </c>
      <c r="E2686">
        <v>120812</v>
      </c>
      <c r="F2686">
        <v>16.554600000000001</v>
      </c>
      <c r="G2686">
        <v>44652</v>
      </c>
      <c r="H2686">
        <v>44652</v>
      </c>
      <c r="I2686">
        <v>1999994.3352000001</v>
      </c>
      <c r="J2686" t="s">
        <v>215</v>
      </c>
      <c r="K2686">
        <v>1799.9949016800001</v>
      </c>
    </row>
    <row r="2687" spans="1:11" x14ac:dyDescent="0.2">
      <c r="A2687" t="s">
        <v>250</v>
      </c>
      <c r="B2687" t="s">
        <v>198</v>
      </c>
      <c r="C2687" t="s">
        <v>236</v>
      </c>
      <c r="D2687" t="s">
        <v>192</v>
      </c>
      <c r="E2687">
        <v>1615535</v>
      </c>
      <c r="F2687">
        <v>6.1280000000000001</v>
      </c>
      <c r="G2687">
        <v>44653</v>
      </c>
      <c r="H2687">
        <v>44652</v>
      </c>
      <c r="I2687">
        <v>9899998.4800000004</v>
      </c>
      <c r="J2687" t="s">
        <v>215</v>
      </c>
      <c r="K2687">
        <v>8909.9986320000007</v>
      </c>
    </row>
    <row r="2688" spans="1:11" x14ac:dyDescent="0.2">
      <c r="A2688" t="s">
        <v>250</v>
      </c>
      <c r="B2688" t="s">
        <v>198</v>
      </c>
      <c r="C2688" t="s">
        <v>240</v>
      </c>
      <c r="D2688" t="s">
        <v>190</v>
      </c>
      <c r="E2688">
        <v>1035334</v>
      </c>
      <c r="F2688">
        <v>6.7610999999999999</v>
      </c>
      <c r="G2688">
        <v>44653</v>
      </c>
      <c r="H2688">
        <v>44652</v>
      </c>
      <c r="I2688">
        <v>6999996.7073999997</v>
      </c>
      <c r="J2688" t="s">
        <v>241</v>
      </c>
      <c r="K2688">
        <v>6299.99703666</v>
      </c>
    </row>
    <row r="2689" spans="1:11" x14ac:dyDescent="0.2">
      <c r="A2689" t="s">
        <v>250</v>
      </c>
      <c r="B2689" t="s">
        <v>185</v>
      </c>
      <c r="C2689" t="s">
        <v>239</v>
      </c>
      <c r="D2689" t="s">
        <v>200</v>
      </c>
      <c r="E2689">
        <v>117955</v>
      </c>
      <c r="F2689">
        <v>15.2601</v>
      </c>
      <c r="G2689">
        <v>44654</v>
      </c>
      <c r="H2689">
        <v>44652</v>
      </c>
      <c r="I2689">
        <v>1800005.0955000001</v>
      </c>
      <c r="J2689" t="s">
        <v>188</v>
      </c>
      <c r="K2689">
        <v>1260.0035668500002</v>
      </c>
    </row>
    <row r="2690" spans="1:11" x14ac:dyDescent="0.2">
      <c r="A2690" t="s">
        <v>250</v>
      </c>
      <c r="B2690" t="s">
        <v>198</v>
      </c>
      <c r="C2690" t="s">
        <v>231</v>
      </c>
      <c r="D2690" t="s">
        <v>187</v>
      </c>
      <c r="E2690">
        <v>230218</v>
      </c>
      <c r="F2690">
        <v>22.587299999999999</v>
      </c>
      <c r="G2690">
        <v>44654</v>
      </c>
      <c r="H2690">
        <v>44652</v>
      </c>
      <c r="I2690">
        <v>5200003.0313999997</v>
      </c>
      <c r="J2690" t="s">
        <v>188</v>
      </c>
      <c r="K2690">
        <v>3640.0021219799996</v>
      </c>
    </row>
    <row r="2691" spans="1:11" x14ac:dyDescent="0.2">
      <c r="A2691" t="s">
        <v>250</v>
      </c>
      <c r="B2691" t="s">
        <v>198</v>
      </c>
      <c r="C2691" t="s">
        <v>194</v>
      </c>
      <c r="D2691" t="s">
        <v>212</v>
      </c>
      <c r="E2691">
        <v>17250</v>
      </c>
      <c r="F2691">
        <v>46.378</v>
      </c>
      <c r="G2691">
        <v>44658</v>
      </c>
      <c r="H2691">
        <v>44652</v>
      </c>
      <c r="I2691">
        <v>800020.5</v>
      </c>
      <c r="J2691" t="s">
        <v>188</v>
      </c>
      <c r="K2691">
        <v>560.01435000000004</v>
      </c>
    </row>
    <row r="2692" spans="1:11" x14ac:dyDescent="0.2">
      <c r="A2692" t="s">
        <v>250</v>
      </c>
      <c r="B2692" t="s">
        <v>185</v>
      </c>
      <c r="C2692" t="s">
        <v>234</v>
      </c>
      <c r="D2692" t="s">
        <v>190</v>
      </c>
      <c r="E2692">
        <v>49398</v>
      </c>
      <c r="F2692">
        <v>103.24379999999999</v>
      </c>
      <c r="G2692">
        <v>44658</v>
      </c>
      <c r="H2692">
        <v>44652</v>
      </c>
      <c r="I2692">
        <v>5100037.2324000001</v>
      </c>
      <c r="J2692" t="s">
        <v>204</v>
      </c>
      <c r="K2692">
        <v>3570.0260626800005</v>
      </c>
    </row>
    <row r="2693" spans="1:11" x14ac:dyDescent="0.2">
      <c r="A2693" t="s">
        <v>250</v>
      </c>
      <c r="B2693" t="s">
        <v>185</v>
      </c>
      <c r="C2693" t="s">
        <v>220</v>
      </c>
      <c r="D2693" t="s">
        <v>190</v>
      </c>
      <c r="E2693">
        <v>19214</v>
      </c>
      <c r="F2693">
        <v>161.3432</v>
      </c>
      <c r="G2693">
        <v>44658</v>
      </c>
      <c r="H2693">
        <v>44652</v>
      </c>
      <c r="I2693">
        <v>3100048.2448</v>
      </c>
      <c r="J2693" t="s">
        <v>188</v>
      </c>
      <c r="K2693">
        <v>2170.0337713600002</v>
      </c>
    </row>
    <row r="2694" spans="1:11" x14ac:dyDescent="0.2">
      <c r="A2694" t="s">
        <v>250</v>
      </c>
      <c r="B2694" t="s">
        <v>198</v>
      </c>
      <c r="C2694" t="s">
        <v>234</v>
      </c>
      <c r="D2694" t="s">
        <v>200</v>
      </c>
      <c r="E2694">
        <v>92241</v>
      </c>
      <c r="F2694">
        <v>91.065799999999996</v>
      </c>
      <c r="G2694">
        <v>44658</v>
      </c>
      <c r="H2694">
        <v>44652</v>
      </c>
      <c r="I2694">
        <v>8400000.457799999</v>
      </c>
      <c r="J2694" t="s">
        <v>204</v>
      </c>
      <c r="K2694">
        <v>5880.0003204599998</v>
      </c>
    </row>
    <row r="2695" spans="1:11" x14ac:dyDescent="0.2">
      <c r="A2695" t="s">
        <v>250</v>
      </c>
      <c r="B2695" t="s">
        <v>198</v>
      </c>
      <c r="C2695" t="s">
        <v>206</v>
      </c>
      <c r="D2695" t="s">
        <v>187</v>
      </c>
      <c r="E2695">
        <v>68473</v>
      </c>
      <c r="F2695">
        <v>96.387799999999999</v>
      </c>
      <c r="G2695">
        <v>44660</v>
      </c>
      <c r="H2695">
        <v>44652</v>
      </c>
      <c r="I2695">
        <v>6599961.8294000002</v>
      </c>
      <c r="J2695" t="s">
        <v>207</v>
      </c>
      <c r="K2695">
        <v>4619.9732805800004</v>
      </c>
    </row>
    <row r="2696" spans="1:11" x14ac:dyDescent="0.2">
      <c r="A2696" t="s">
        <v>250</v>
      </c>
      <c r="B2696" t="s">
        <v>198</v>
      </c>
      <c r="C2696" t="s">
        <v>191</v>
      </c>
      <c r="D2696" t="s">
        <v>200</v>
      </c>
      <c r="E2696">
        <v>482821</v>
      </c>
      <c r="F2696">
        <v>6.4206000000000003</v>
      </c>
      <c r="G2696">
        <v>44661</v>
      </c>
      <c r="H2696">
        <v>44652</v>
      </c>
      <c r="I2696">
        <v>3100000.5126</v>
      </c>
      <c r="J2696" t="s">
        <v>193</v>
      </c>
      <c r="K2696">
        <v>2480.0004100800002</v>
      </c>
    </row>
    <row r="2697" spans="1:11" x14ac:dyDescent="0.2">
      <c r="A2697" t="s">
        <v>250</v>
      </c>
      <c r="B2697" t="s">
        <v>185</v>
      </c>
      <c r="C2697" t="s">
        <v>194</v>
      </c>
      <c r="D2697" t="s">
        <v>190</v>
      </c>
      <c r="E2697">
        <v>125744</v>
      </c>
      <c r="F2697">
        <v>50.101700000000001</v>
      </c>
      <c r="G2697">
        <v>44662</v>
      </c>
      <c r="H2697">
        <v>44652</v>
      </c>
      <c r="I2697">
        <v>6299988.1648000004</v>
      </c>
      <c r="J2697" t="s">
        <v>188</v>
      </c>
      <c r="K2697">
        <v>4409.9917153599999</v>
      </c>
    </row>
    <row r="2698" spans="1:11" x14ac:dyDescent="0.2">
      <c r="A2698" t="s">
        <v>250</v>
      </c>
      <c r="B2698" t="s">
        <v>198</v>
      </c>
      <c r="C2698" t="s">
        <v>213</v>
      </c>
      <c r="D2698" t="s">
        <v>192</v>
      </c>
      <c r="E2698">
        <v>84026</v>
      </c>
      <c r="F2698">
        <v>70.216499999999996</v>
      </c>
      <c r="G2698">
        <v>44665</v>
      </c>
      <c r="H2698">
        <v>44652</v>
      </c>
      <c r="I2698">
        <v>5900011.6289999997</v>
      </c>
      <c r="J2698" t="s">
        <v>188</v>
      </c>
      <c r="K2698">
        <v>4130.0081402999995</v>
      </c>
    </row>
    <row r="2699" spans="1:11" x14ac:dyDescent="0.2">
      <c r="A2699" t="s">
        <v>250</v>
      </c>
      <c r="B2699" t="s">
        <v>198</v>
      </c>
      <c r="C2699" t="s">
        <v>186</v>
      </c>
      <c r="D2699" t="s">
        <v>212</v>
      </c>
      <c r="E2699">
        <v>220361</v>
      </c>
      <c r="F2699">
        <v>21.328600000000002</v>
      </c>
      <c r="G2699">
        <v>44665</v>
      </c>
      <c r="H2699">
        <v>44652</v>
      </c>
      <c r="I2699">
        <v>4699991.6246000007</v>
      </c>
      <c r="J2699" t="s">
        <v>188</v>
      </c>
      <c r="K2699">
        <v>3289.9941372200005</v>
      </c>
    </row>
    <row r="2700" spans="1:11" x14ac:dyDescent="0.2">
      <c r="A2700" t="s">
        <v>250</v>
      </c>
      <c r="B2700" t="s">
        <v>185</v>
      </c>
      <c r="C2700" t="s">
        <v>197</v>
      </c>
      <c r="D2700" t="s">
        <v>200</v>
      </c>
      <c r="E2700">
        <v>6725</v>
      </c>
      <c r="F2700">
        <v>148.7021</v>
      </c>
      <c r="G2700">
        <v>44665</v>
      </c>
      <c r="H2700">
        <v>44652</v>
      </c>
      <c r="I2700">
        <v>1000021.6225000001</v>
      </c>
      <c r="J2700" t="s">
        <v>188</v>
      </c>
      <c r="K2700">
        <v>700.01513575000001</v>
      </c>
    </row>
    <row r="2701" spans="1:11" x14ac:dyDescent="0.2">
      <c r="A2701" t="s">
        <v>250</v>
      </c>
      <c r="B2701" t="s">
        <v>198</v>
      </c>
      <c r="C2701" t="s">
        <v>210</v>
      </c>
      <c r="D2701" t="s">
        <v>187</v>
      </c>
      <c r="E2701">
        <v>61257</v>
      </c>
      <c r="F2701">
        <v>31.017099999999999</v>
      </c>
      <c r="G2701">
        <v>44665</v>
      </c>
      <c r="H2701">
        <v>44652</v>
      </c>
      <c r="I2701">
        <v>1900014.4946999999</v>
      </c>
      <c r="J2701" t="s">
        <v>204</v>
      </c>
      <c r="K2701">
        <v>1330.01014629</v>
      </c>
    </row>
    <row r="2702" spans="1:11" x14ac:dyDescent="0.2">
      <c r="A2702" t="s">
        <v>250</v>
      </c>
      <c r="B2702" t="s">
        <v>198</v>
      </c>
      <c r="C2702" t="s">
        <v>195</v>
      </c>
      <c r="D2702" t="s">
        <v>190</v>
      </c>
      <c r="E2702">
        <v>63462</v>
      </c>
      <c r="F2702">
        <v>107.15089999999999</v>
      </c>
      <c r="G2702">
        <v>44665</v>
      </c>
      <c r="H2702">
        <v>44652</v>
      </c>
      <c r="I2702">
        <v>6800010.4157999996</v>
      </c>
      <c r="J2702" t="s">
        <v>196</v>
      </c>
      <c r="K2702">
        <v>6120.0093742199997</v>
      </c>
    </row>
    <row r="2703" spans="1:11" x14ac:dyDescent="0.2">
      <c r="A2703" t="s">
        <v>250</v>
      </c>
      <c r="B2703" t="s">
        <v>198</v>
      </c>
      <c r="C2703" t="s">
        <v>236</v>
      </c>
      <c r="D2703" t="s">
        <v>187</v>
      </c>
      <c r="E2703">
        <v>447344</v>
      </c>
      <c r="F2703">
        <v>6.4827000000000004</v>
      </c>
      <c r="G2703">
        <v>44666</v>
      </c>
      <c r="H2703">
        <v>44652</v>
      </c>
      <c r="I2703">
        <v>2899996.9488000004</v>
      </c>
      <c r="J2703" t="s">
        <v>215</v>
      </c>
      <c r="K2703">
        <v>2609.9972539200007</v>
      </c>
    </row>
    <row r="2704" spans="1:11" x14ac:dyDescent="0.2">
      <c r="A2704" t="s">
        <v>250</v>
      </c>
      <c r="B2704" t="s">
        <v>198</v>
      </c>
      <c r="C2704" t="s">
        <v>202</v>
      </c>
      <c r="D2704" t="s">
        <v>190</v>
      </c>
      <c r="E2704">
        <v>483941</v>
      </c>
      <c r="F2704">
        <v>3.9260999999999999</v>
      </c>
      <c r="G2704">
        <v>44668</v>
      </c>
      <c r="H2704">
        <v>44652</v>
      </c>
      <c r="I2704">
        <v>1900000.7601000001</v>
      </c>
      <c r="J2704" t="s">
        <v>193</v>
      </c>
      <c r="K2704">
        <v>1520.0006080800001</v>
      </c>
    </row>
    <row r="2705" spans="1:11" x14ac:dyDescent="0.2">
      <c r="A2705" t="s">
        <v>250</v>
      </c>
      <c r="B2705" t="s">
        <v>198</v>
      </c>
      <c r="C2705" t="s">
        <v>222</v>
      </c>
      <c r="D2705" t="s">
        <v>190</v>
      </c>
      <c r="E2705">
        <v>578738</v>
      </c>
      <c r="F2705">
        <v>15.205500000000001</v>
      </c>
      <c r="G2705">
        <v>44668</v>
      </c>
      <c r="H2705">
        <v>44652</v>
      </c>
      <c r="I2705">
        <v>8800000.659</v>
      </c>
      <c r="J2705" t="s">
        <v>193</v>
      </c>
      <c r="K2705">
        <v>7040.0005272000008</v>
      </c>
    </row>
    <row r="2706" spans="1:11" x14ac:dyDescent="0.2">
      <c r="A2706" t="s">
        <v>250</v>
      </c>
      <c r="B2706" t="s">
        <v>185</v>
      </c>
      <c r="C2706" t="s">
        <v>236</v>
      </c>
      <c r="D2706" t="s">
        <v>190</v>
      </c>
      <c r="E2706">
        <v>142363</v>
      </c>
      <c r="F2706">
        <v>7.0243000000000002</v>
      </c>
      <c r="G2706">
        <v>44669</v>
      </c>
      <c r="H2706">
        <v>44652</v>
      </c>
      <c r="I2706">
        <v>1000000.4209</v>
      </c>
      <c r="J2706" t="s">
        <v>215</v>
      </c>
      <c r="K2706">
        <v>900.00037881000014</v>
      </c>
    </row>
    <row r="2707" spans="1:11" x14ac:dyDescent="0.2">
      <c r="A2707" t="s">
        <v>250</v>
      </c>
      <c r="B2707" t="s">
        <v>198</v>
      </c>
      <c r="C2707" t="s">
        <v>114</v>
      </c>
      <c r="D2707" t="s">
        <v>200</v>
      </c>
      <c r="E2707">
        <v>349287</v>
      </c>
      <c r="F2707">
        <v>12.8834</v>
      </c>
      <c r="G2707">
        <v>44672</v>
      </c>
      <c r="H2707">
        <v>44652</v>
      </c>
      <c r="I2707">
        <v>4500004.1358000003</v>
      </c>
      <c r="J2707" t="s">
        <v>215</v>
      </c>
      <c r="K2707">
        <v>4050.0037222200008</v>
      </c>
    </row>
    <row r="2708" spans="1:11" x14ac:dyDescent="0.2">
      <c r="A2708" t="s">
        <v>250</v>
      </c>
      <c r="B2708" t="s">
        <v>185</v>
      </c>
      <c r="C2708" t="s">
        <v>237</v>
      </c>
      <c r="D2708" t="s">
        <v>200</v>
      </c>
      <c r="E2708">
        <v>244778</v>
      </c>
      <c r="F2708">
        <v>17.1584</v>
      </c>
      <c r="G2708">
        <v>44672</v>
      </c>
      <c r="H2708">
        <v>44652</v>
      </c>
      <c r="I2708">
        <v>4199998.8351999996</v>
      </c>
      <c r="J2708" t="s">
        <v>204</v>
      </c>
      <c r="K2708">
        <v>2939.9991846399998</v>
      </c>
    </row>
    <row r="2709" spans="1:11" x14ac:dyDescent="0.2">
      <c r="A2709" t="s">
        <v>250</v>
      </c>
      <c r="B2709" t="s">
        <v>198</v>
      </c>
      <c r="C2709" t="s">
        <v>220</v>
      </c>
      <c r="D2709" t="s">
        <v>190</v>
      </c>
      <c r="E2709">
        <v>18077</v>
      </c>
      <c r="F2709">
        <v>171.48859999999999</v>
      </c>
      <c r="G2709">
        <v>44672</v>
      </c>
      <c r="H2709">
        <v>44652</v>
      </c>
      <c r="I2709">
        <v>3099999.4221999999</v>
      </c>
      <c r="J2709" t="s">
        <v>188</v>
      </c>
      <c r="K2709">
        <v>2169.99959554</v>
      </c>
    </row>
    <row r="2710" spans="1:11" x14ac:dyDescent="0.2">
      <c r="A2710" t="s">
        <v>250</v>
      </c>
      <c r="B2710" t="s">
        <v>185</v>
      </c>
      <c r="C2710" t="s">
        <v>234</v>
      </c>
      <c r="D2710" t="s">
        <v>192</v>
      </c>
      <c r="E2710">
        <v>50210</v>
      </c>
      <c r="F2710">
        <v>95.5976</v>
      </c>
      <c r="G2710">
        <v>44672</v>
      </c>
      <c r="H2710">
        <v>44652</v>
      </c>
      <c r="I2710">
        <v>4799955.4960000003</v>
      </c>
      <c r="J2710" t="s">
        <v>204</v>
      </c>
      <c r="K2710">
        <v>3359.9688472000003</v>
      </c>
    </row>
    <row r="2711" spans="1:11" x14ac:dyDescent="0.2">
      <c r="A2711" t="s">
        <v>250</v>
      </c>
      <c r="B2711" t="s">
        <v>185</v>
      </c>
      <c r="C2711" t="s">
        <v>242</v>
      </c>
      <c r="D2711" t="s">
        <v>200</v>
      </c>
      <c r="E2711">
        <v>28525</v>
      </c>
      <c r="F2711">
        <v>234.87970000000001</v>
      </c>
      <c r="G2711">
        <v>44672</v>
      </c>
      <c r="H2711">
        <v>44652</v>
      </c>
      <c r="I2711">
        <v>6699943.4425000008</v>
      </c>
      <c r="J2711" t="s">
        <v>207</v>
      </c>
      <c r="K2711">
        <v>4689.9604097500005</v>
      </c>
    </row>
    <row r="2712" spans="1:11" x14ac:dyDescent="0.2">
      <c r="A2712" t="s">
        <v>250</v>
      </c>
      <c r="B2712" t="s">
        <v>198</v>
      </c>
      <c r="C2712" t="s">
        <v>211</v>
      </c>
      <c r="D2712" t="s">
        <v>190</v>
      </c>
      <c r="E2712">
        <v>721485</v>
      </c>
      <c r="F2712">
        <v>13.4445</v>
      </c>
      <c r="G2712">
        <v>44672</v>
      </c>
      <c r="H2712">
        <v>44652</v>
      </c>
      <c r="I2712">
        <v>9700005.0824999996</v>
      </c>
      <c r="J2712" t="s">
        <v>207</v>
      </c>
      <c r="K2712">
        <v>6790.0035577500003</v>
      </c>
    </row>
    <row r="2713" spans="1:11" x14ac:dyDescent="0.2">
      <c r="A2713" t="s">
        <v>250</v>
      </c>
      <c r="B2713" t="s">
        <v>185</v>
      </c>
      <c r="C2713" t="s">
        <v>239</v>
      </c>
      <c r="D2713" t="s">
        <v>187</v>
      </c>
      <c r="E2713">
        <v>324671</v>
      </c>
      <c r="F2713">
        <v>15.0922</v>
      </c>
      <c r="G2713">
        <v>44673</v>
      </c>
      <c r="H2713">
        <v>44652</v>
      </c>
      <c r="I2713">
        <v>4899999.6661999999</v>
      </c>
      <c r="J2713" t="s">
        <v>188</v>
      </c>
      <c r="K2713">
        <v>3429.9997663400004</v>
      </c>
    </row>
    <row r="2714" spans="1:11" x14ac:dyDescent="0.2">
      <c r="A2714" t="s">
        <v>250</v>
      </c>
      <c r="B2714" t="s">
        <v>198</v>
      </c>
      <c r="C2714" t="s">
        <v>227</v>
      </c>
      <c r="D2714" t="s">
        <v>190</v>
      </c>
      <c r="E2714">
        <v>6609</v>
      </c>
      <c r="F2714">
        <v>136.18090000000001</v>
      </c>
      <c r="G2714">
        <v>44673</v>
      </c>
      <c r="H2714">
        <v>44652</v>
      </c>
      <c r="I2714">
        <v>900019.56810000003</v>
      </c>
      <c r="J2714" t="s">
        <v>204</v>
      </c>
      <c r="K2714">
        <v>630.01369767000006</v>
      </c>
    </row>
    <row r="2715" spans="1:11" x14ac:dyDescent="0.2">
      <c r="A2715" t="s">
        <v>250</v>
      </c>
      <c r="B2715" t="s">
        <v>185</v>
      </c>
      <c r="C2715" t="s">
        <v>210</v>
      </c>
      <c r="D2715" t="s">
        <v>190</v>
      </c>
      <c r="E2715">
        <v>171948</v>
      </c>
      <c r="F2715">
        <v>31.404800000000002</v>
      </c>
      <c r="G2715">
        <v>44673</v>
      </c>
      <c r="H2715">
        <v>44652</v>
      </c>
      <c r="I2715">
        <v>5399992.5504000001</v>
      </c>
      <c r="J2715" t="s">
        <v>204</v>
      </c>
      <c r="K2715">
        <v>3779.9947852799996</v>
      </c>
    </row>
    <row r="2716" spans="1:11" x14ac:dyDescent="0.2">
      <c r="A2716" t="s">
        <v>250</v>
      </c>
      <c r="B2716" t="s">
        <v>198</v>
      </c>
      <c r="C2716" t="s">
        <v>195</v>
      </c>
      <c r="D2716" t="s">
        <v>190</v>
      </c>
      <c r="E2716">
        <v>43720</v>
      </c>
      <c r="F2716">
        <v>123.5123</v>
      </c>
      <c r="G2716">
        <v>44674</v>
      </c>
      <c r="H2716">
        <v>44652</v>
      </c>
      <c r="I2716">
        <v>5399957.7560000001</v>
      </c>
      <c r="J2716" t="s">
        <v>196</v>
      </c>
      <c r="K2716">
        <v>4859.9619804000004</v>
      </c>
    </row>
    <row r="2717" spans="1:11" x14ac:dyDescent="0.2">
      <c r="A2717" t="s">
        <v>250</v>
      </c>
      <c r="B2717" t="s">
        <v>185</v>
      </c>
      <c r="C2717" t="s">
        <v>219</v>
      </c>
      <c r="D2717" t="s">
        <v>187</v>
      </c>
      <c r="E2717">
        <v>81640</v>
      </c>
      <c r="F2717">
        <v>51.445300000000003</v>
      </c>
      <c r="G2717">
        <v>44675</v>
      </c>
      <c r="H2717">
        <v>44652</v>
      </c>
      <c r="I2717">
        <v>4199994.2920000004</v>
      </c>
      <c r="J2717" t="s">
        <v>188</v>
      </c>
      <c r="K2717">
        <v>2939.9960044000004</v>
      </c>
    </row>
    <row r="2718" spans="1:11" x14ac:dyDescent="0.2">
      <c r="A2718" t="s">
        <v>250</v>
      </c>
      <c r="B2718" t="s">
        <v>185</v>
      </c>
      <c r="C2718" t="s">
        <v>230</v>
      </c>
      <c r="D2718" t="s">
        <v>190</v>
      </c>
      <c r="E2718">
        <v>83759</v>
      </c>
      <c r="F2718">
        <v>117.0017</v>
      </c>
      <c r="G2718">
        <v>44675</v>
      </c>
      <c r="H2718">
        <v>44652</v>
      </c>
      <c r="I2718">
        <v>9799945.3903000001</v>
      </c>
      <c r="J2718" t="s">
        <v>188</v>
      </c>
      <c r="K2718">
        <v>6859.9617732099996</v>
      </c>
    </row>
    <row r="2719" spans="1:11" x14ac:dyDescent="0.2">
      <c r="A2719" t="s">
        <v>250</v>
      </c>
      <c r="B2719" t="s">
        <v>198</v>
      </c>
      <c r="C2719" t="s">
        <v>206</v>
      </c>
      <c r="D2719" t="s">
        <v>187</v>
      </c>
      <c r="E2719">
        <v>33034</v>
      </c>
      <c r="F2719">
        <v>96.870800000000003</v>
      </c>
      <c r="G2719">
        <v>44676</v>
      </c>
      <c r="H2719">
        <v>44652</v>
      </c>
      <c r="I2719">
        <v>3200030.0071999999</v>
      </c>
      <c r="J2719" t="s">
        <v>207</v>
      </c>
      <c r="K2719">
        <v>2240.0210050400001</v>
      </c>
    </row>
    <row r="2720" spans="1:11" x14ac:dyDescent="0.2">
      <c r="A2720" t="s">
        <v>250</v>
      </c>
      <c r="B2720" t="s">
        <v>185</v>
      </c>
      <c r="C2720" t="s">
        <v>216</v>
      </c>
      <c r="D2720" t="s">
        <v>190</v>
      </c>
      <c r="E2720">
        <v>36599</v>
      </c>
      <c r="F2720">
        <v>16.393999999999998</v>
      </c>
      <c r="G2720">
        <v>44676</v>
      </c>
      <c r="H2720">
        <v>44652</v>
      </c>
      <c r="I2720">
        <v>600004.00599999994</v>
      </c>
      <c r="J2720" t="s">
        <v>215</v>
      </c>
      <c r="K2720">
        <v>540.00360539999997</v>
      </c>
    </row>
    <row r="2721" spans="1:11" x14ac:dyDescent="0.2">
      <c r="A2721" t="s">
        <v>250</v>
      </c>
      <c r="B2721" t="s">
        <v>198</v>
      </c>
      <c r="C2721" t="s">
        <v>237</v>
      </c>
      <c r="D2721" t="s">
        <v>190</v>
      </c>
      <c r="E2721">
        <v>490350</v>
      </c>
      <c r="F2721">
        <v>17.538499999999999</v>
      </c>
      <c r="G2721">
        <v>44679</v>
      </c>
      <c r="H2721">
        <v>44652</v>
      </c>
      <c r="I2721">
        <v>8600003.4749999996</v>
      </c>
      <c r="J2721" t="s">
        <v>204</v>
      </c>
      <c r="K2721">
        <v>6020.0024324999995</v>
      </c>
    </row>
    <row r="2722" spans="1:11" x14ac:dyDescent="0.2">
      <c r="A2722" t="s">
        <v>250</v>
      </c>
      <c r="B2722" t="s">
        <v>185</v>
      </c>
      <c r="C2722" t="s">
        <v>234</v>
      </c>
      <c r="D2722" t="s">
        <v>187</v>
      </c>
      <c r="E2722">
        <v>39702</v>
      </c>
      <c r="F2722">
        <v>105.78919999999999</v>
      </c>
      <c r="G2722">
        <v>44680</v>
      </c>
      <c r="H2722">
        <v>44652</v>
      </c>
      <c r="I2722">
        <v>4200042.8184000002</v>
      </c>
      <c r="J2722" t="s">
        <v>204</v>
      </c>
      <c r="K2722">
        <v>2940.0299728800005</v>
      </c>
    </row>
    <row r="2723" spans="1:11" x14ac:dyDescent="0.2">
      <c r="A2723" t="s">
        <v>250</v>
      </c>
      <c r="B2723" t="s">
        <v>185</v>
      </c>
      <c r="C2723" t="s">
        <v>245</v>
      </c>
      <c r="D2723" t="s">
        <v>200</v>
      </c>
      <c r="E2723">
        <v>179159</v>
      </c>
      <c r="F2723">
        <v>55.258099999999999</v>
      </c>
      <c r="G2723">
        <v>44680</v>
      </c>
      <c r="H2723">
        <v>44652</v>
      </c>
      <c r="I2723">
        <v>9899985.9378999993</v>
      </c>
      <c r="J2723" t="s">
        <v>188</v>
      </c>
      <c r="K2723">
        <v>6929.9901565299988</v>
      </c>
    </row>
    <row r="2724" spans="1:11" x14ac:dyDescent="0.2">
      <c r="A2724" t="s">
        <v>250</v>
      </c>
      <c r="B2724" t="s">
        <v>185</v>
      </c>
      <c r="C2724" t="s">
        <v>228</v>
      </c>
      <c r="D2724" t="s">
        <v>200</v>
      </c>
      <c r="E2724">
        <v>255462</v>
      </c>
      <c r="F2724">
        <v>32.490099999999998</v>
      </c>
      <c r="G2724">
        <v>44682</v>
      </c>
      <c r="H2724">
        <v>44682</v>
      </c>
      <c r="I2724">
        <v>8299985.9261999996</v>
      </c>
      <c r="J2724" t="s">
        <v>204</v>
      </c>
      <c r="K2724">
        <v>5809.9901483399999</v>
      </c>
    </row>
    <row r="2725" spans="1:11" x14ac:dyDescent="0.2">
      <c r="A2725" t="s">
        <v>250</v>
      </c>
      <c r="B2725" t="s">
        <v>185</v>
      </c>
      <c r="C2725" t="s">
        <v>229</v>
      </c>
      <c r="D2725" t="s">
        <v>190</v>
      </c>
      <c r="E2725">
        <v>30294</v>
      </c>
      <c r="F2725">
        <v>108.93089999999999</v>
      </c>
      <c r="G2725">
        <v>44683</v>
      </c>
      <c r="H2725">
        <v>44682</v>
      </c>
      <c r="I2725">
        <v>3299952.6845999998</v>
      </c>
      <c r="J2725" t="s">
        <v>188</v>
      </c>
      <c r="K2725">
        <v>2309.96687922</v>
      </c>
    </row>
    <row r="2726" spans="1:11" x14ac:dyDescent="0.2">
      <c r="A2726" t="s">
        <v>250</v>
      </c>
      <c r="B2726" t="s">
        <v>198</v>
      </c>
      <c r="C2726" t="s">
        <v>112</v>
      </c>
      <c r="D2726" t="s">
        <v>187</v>
      </c>
      <c r="E2726">
        <v>73369</v>
      </c>
      <c r="F2726">
        <v>39.5261</v>
      </c>
      <c r="G2726">
        <v>44683</v>
      </c>
      <c r="H2726">
        <v>44682</v>
      </c>
      <c r="I2726">
        <v>2899990.4309</v>
      </c>
      <c r="J2726" t="s">
        <v>188</v>
      </c>
      <c r="K2726">
        <v>2029.9933016300001</v>
      </c>
    </row>
    <row r="2727" spans="1:11" x14ac:dyDescent="0.2">
      <c r="A2727" t="s">
        <v>250</v>
      </c>
      <c r="B2727" t="s">
        <v>185</v>
      </c>
      <c r="C2727" t="s">
        <v>245</v>
      </c>
      <c r="D2727" t="s">
        <v>200</v>
      </c>
      <c r="E2727">
        <v>68494</v>
      </c>
      <c r="F2727">
        <v>55.479399999999998</v>
      </c>
      <c r="G2727">
        <v>44686</v>
      </c>
      <c r="H2727">
        <v>44682</v>
      </c>
      <c r="I2727">
        <v>3800006.0236</v>
      </c>
      <c r="J2727" t="s">
        <v>188</v>
      </c>
      <c r="K2727">
        <v>2660.0042165200002</v>
      </c>
    </row>
    <row r="2728" spans="1:11" x14ac:dyDescent="0.2">
      <c r="A2728" t="s">
        <v>250</v>
      </c>
      <c r="B2728" t="s">
        <v>198</v>
      </c>
      <c r="C2728" t="s">
        <v>246</v>
      </c>
      <c r="D2728" t="s">
        <v>190</v>
      </c>
      <c r="E2728">
        <v>6959</v>
      </c>
      <c r="F2728">
        <v>129.32980000000001</v>
      </c>
      <c r="G2728">
        <v>44686</v>
      </c>
      <c r="H2728">
        <v>44682</v>
      </c>
      <c r="I2728">
        <v>900006.07819999999</v>
      </c>
      <c r="J2728" t="s">
        <v>204</v>
      </c>
      <c r="K2728">
        <v>630.00425473999996</v>
      </c>
    </row>
    <row r="2729" spans="1:11" x14ac:dyDescent="0.2">
      <c r="A2729" t="s">
        <v>250</v>
      </c>
      <c r="B2729" t="s">
        <v>198</v>
      </c>
      <c r="C2729" t="s">
        <v>221</v>
      </c>
      <c r="D2729" t="s">
        <v>190</v>
      </c>
      <c r="E2729">
        <v>64610</v>
      </c>
      <c r="F2729">
        <v>38.693800000000003</v>
      </c>
      <c r="G2729">
        <v>44686</v>
      </c>
      <c r="H2729">
        <v>44682</v>
      </c>
      <c r="I2729">
        <v>2500006.4180000001</v>
      </c>
      <c r="J2729" t="s">
        <v>207</v>
      </c>
      <c r="K2729">
        <v>1750.0044926</v>
      </c>
    </row>
    <row r="2730" spans="1:11" x14ac:dyDescent="0.2">
      <c r="A2730" t="s">
        <v>250</v>
      </c>
      <c r="B2730" t="s">
        <v>185</v>
      </c>
      <c r="C2730" t="s">
        <v>210</v>
      </c>
      <c r="D2730" t="s">
        <v>192</v>
      </c>
      <c r="E2730">
        <v>53325</v>
      </c>
      <c r="F2730">
        <v>28.1295</v>
      </c>
      <c r="G2730">
        <v>44687</v>
      </c>
      <c r="H2730">
        <v>44682</v>
      </c>
      <c r="I2730">
        <v>1500005.5874999999</v>
      </c>
      <c r="J2730" t="s">
        <v>204</v>
      </c>
      <c r="K2730">
        <v>1050.0039112499999</v>
      </c>
    </row>
    <row r="2731" spans="1:11" x14ac:dyDescent="0.2">
      <c r="A2731" t="s">
        <v>250</v>
      </c>
      <c r="B2731" t="s">
        <v>185</v>
      </c>
      <c r="C2731" t="s">
        <v>239</v>
      </c>
      <c r="D2731" t="s">
        <v>190</v>
      </c>
      <c r="E2731">
        <v>132009</v>
      </c>
      <c r="F2731">
        <v>17.423100000000002</v>
      </c>
      <c r="G2731">
        <v>44687</v>
      </c>
      <c r="H2731">
        <v>44682</v>
      </c>
      <c r="I2731">
        <v>2300006.0079000001</v>
      </c>
      <c r="J2731" t="s">
        <v>188</v>
      </c>
      <c r="K2731">
        <v>1610.0042055300003</v>
      </c>
    </row>
    <row r="2732" spans="1:11" x14ac:dyDescent="0.2">
      <c r="A2732" t="s">
        <v>250</v>
      </c>
      <c r="B2732" t="s">
        <v>198</v>
      </c>
      <c r="C2732" t="s">
        <v>230</v>
      </c>
      <c r="D2732" t="s">
        <v>190</v>
      </c>
      <c r="E2732">
        <v>23780</v>
      </c>
      <c r="F2732">
        <v>117.7457</v>
      </c>
      <c r="G2732">
        <v>44687</v>
      </c>
      <c r="H2732">
        <v>44682</v>
      </c>
      <c r="I2732">
        <v>2799992.7459999998</v>
      </c>
      <c r="J2732" t="s">
        <v>188</v>
      </c>
      <c r="K2732">
        <v>1959.9949222</v>
      </c>
    </row>
    <row r="2733" spans="1:11" x14ac:dyDescent="0.2">
      <c r="A2733" t="s">
        <v>250</v>
      </c>
      <c r="B2733" t="s">
        <v>198</v>
      </c>
      <c r="C2733" t="s">
        <v>234</v>
      </c>
      <c r="D2733" t="s">
        <v>190</v>
      </c>
      <c r="E2733">
        <v>23771</v>
      </c>
      <c r="F2733">
        <v>105.1704</v>
      </c>
      <c r="G2733">
        <v>44688</v>
      </c>
      <c r="H2733">
        <v>44682</v>
      </c>
      <c r="I2733">
        <v>2500005.5784</v>
      </c>
      <c r="J2733" t="s">
        <v>204</v>
      </c>
      <c r="K2733">
        <v>1750.0039048799999</v>
      </c>
    </row>
    <row r="2734" spans="1:11" x14ac:dyDescent="0.2">
      <c r="A2734" t="s">
        <v>250</v>
      </c>
      <c r="B2734" t="s">
        <v>198</v>
      </c>
      <c r="C2734" t="s">
        <v>203</v>
      </c>
      <c r="D2734" t="s">
        <v>187</v>
      </c>
      <c r="E2734">
        <v>60469</v>
      </c>
      <c r="F2734">
        <v>114.1074</v>
      </c>
      <c r="G2734">
        <v>44690</v>
      </c>
      <c r="H2734">
        <v>44682</v>
      </c>
      <c r="I2734">
        <v>6899960.3706</v>
      </c>
      <c r="J2734" t="s">
        <v>204</v>
      </c>
      <c r="K2734">
        <v>4829.9722594200002</v>
      </c>
    </row>
    <row r="2735" spans="1:11" x14ac:dyDescent="0.2">
      <c r="A2735" t="s">
        <v>250</v>
      </c>
      <c r="B2735" t="s">
        <v>198</v>
      </c>
      <c r="C2735" t="s">
        <v>238</v>
      </c>
      <c r="D2735" t="s">
        <v>192</v>
      </c>
      <c r="E2735">
        <v>4069</v>
      </c>
      <c r="F2735">
        <v>245.77250000000001</v>
      </c>
      <c r="G2735">
        <v>44690</v>
      </c>
      <c r="H2735">
        <v>44682</v>
      </c>
      <c r="I2735">
        <v>1000048.3025</v>
      </c>
      <c r="J2735" t="s">
        <v>204</v>
      </c>
      <c r="K2735">
        <v>700.03381175000004</v>
      </c>
    </row>
    <row r="2736" spans="1:11" x14ac:dyDescent="0.2">
      <c r="A2736" t="s">
        <v>250</v>
      </c>
      <c r="B2736" t="s">
        <v>198</v>
      </c>
      <c r="C2736" t="s">
        <v>229</v>
      </c>
      <c r="D2736" t="s">
        <v>192</v>
      </c>
      <c r="E2736">
        <v>51398</v>
      </c>
      <c r="F2736">
        <v>101.1703</v>
      </c>
      <c r="G2736">
        <v>44693</v>
      </c>
      <c r="H2736">
        <v>44682</v>
      </c>
      <c r="I2736">
        <v>5199951.0794000002</v>
      </c>
      <c r="J2736" t="s">
        <v>188</v>
      </c>
      <c r="K2736">
        <v>3639.9657555799999</v>
      </c>
    </row>
    <row r="2737" spans="1:11" x14ac:dyDescent="0.2">
      <c r="A2737" t="s">
        <v>250</v>
      </c>
      <c r="B2737" t="s">
        <v>185</v>
      </c>
      <c r="C2737" t="s">
        <v>217</v>
      </c>
      <c r="D2737" t="s">
        <v>190</v>
      </c>
      <c r="E2737">
        <v>892581</v>
      </c>
      <c r="F2737">
        <v>8.4025999999999996</v>
      </c>
      <c r="G2737">
        <v>44693</v>
      </c>
      <c r="H2737">
        <v>44682</v>
      </c>
      <c r="I2737">
        <v>7500001.1105999993</v>
      </c>
      <c r="J2737" t="s">
        <v>215</v>
      </c>
      <c r="K2737">
        <v>6750.0009995399996</v>
      </c>
    </row>
    <row r="2738" spans="1:11" x14ac:dyDescent="0.2">
      <c r="A2738" t="s">
        <v>250</v>
      </c>
      <c r="B2738" t="s">
        <v>185</v>
      </c>
      <c r="C2738" t="s">
        <v>216</v>
      </c>
      <c r="D2738" t="s">
        <v>192</v>
      </c>
      <c r="E2738">
        <v>433040</v>
      </c>
      <c r="F2738">
        <v>16.395700000000001</v>
      </c>
      <c r="G2738">
        <v>44693</v>
      </c>
      <c r="H2738">
        <v>44682</v>
      </c>
      <c r="I2738">
        <v>7099993.9280000003</v>
      </c>
      <c r="J2738" t="s">
        <v>215</v>
      </c>
      <c r="K2738">
        <v>6389.9945352000004</v>
      </c>
    </row>
    <row r="2739" spans="1:11" x14ac:dyDescent="0.2">
      <c r="A2739" t="s">
        <v>250</v>
      </c>
      <c r="B2739" t="s">
        <v>185</v>
      </c>
      <c r="C2739" t="s">
        <v>194</v>
      </c>
      <c r="D2739" t="s">
        <v>192</v>
      </c>
      <c r="E2739">
        <v>66662</v>
      </c>
      <c r="F2739">
        <v>45.003300000000003</v>
      </c>
      <c r="G2739">
        <v>44694</v>
      </c>
      <c r="H2739">
        <v>44682</v>
      </c>
      <c r="I2739">
        <v>3000009.9846000001</v>
      </c>
      <c r="J2739" t="s">
        <v>188</v>
      </c>
      <c r="K2739">
        <v>2100.0069892200004</v>
      </c>
    </row>
    <row r="2740" spans="1:11" x14ac:dyDescent="0.2">
      <c r="A2740" t="s">
        <v>250</v>
      </c>
      <c r="B2740" t="s">
        <v>185</v>
      </c>
      <c r="C2740" t="s">
        <v>237</v>
      </c>
      <c r="D2740" t="s">
        <v>187</v>
      </c>
      <c r="E2740">
        <v>152362</v>
      </c>
      <c r="F2740">
        <v>16.408300000000001</v>
      </c>
      <c r="G2740">
        <v>44694</v>
      </c>
      <c r="H2740">
        <v>44682</v>
      </c>
      <c r="I2740">
        <v>2500001.4046</v>
      </c>
      <c r="J2740" t="s">
        <v>204</v>
      </c>
      <c r="K2740">
        <v>1750.0009832199999</v>
      </c>
    </row>
    <row r="2741" spans="1:11" x14ac:dyDescent="0.2">
      <c r="A2741" t="s">
        <v>250</v>
      </c>
      <c r="B2741" t="s">
        <v>198</v>
      </c>
      <c r="C2741" t="s">
        <v>211</v>
      </c>
      <c r="D2741" t="s">
        <v>190</v>
      </c>
      <c r="E2741">
        <v>668982</v>
      </c>
      <c r="F2741">
        <v>12.5564</v>
      </c>
      <c r="G2741">
        <v>44694</v>
      </c>
      <c r="H2741">
        <v>44682</v>
      </c>
      <c r="I2741">
        <v>8400005.5847999994</v>
      </c>
      <c r="J2741" t="s">
        <v>207</v>
      </c>
      <c r="K2741">
        <v>5880.0039093599999</v>
      </c>
    </row>
    <row r="2742" spans="1:11" x14ac:dyDescent="0.2">
      <c r="A2742" t="s">
        <v>250</v>
      </c>
      <c r="B2742" t="s">
        <v>198</v>
      </c>
      <c r="C2742" t="s">
        <v>246</v>
      </c>
      <c r="D2742" t="s">
        <v>187</v>
      </c>
      <c r="E2742">
        <v>46920</v>
      </c>
      <c r="F2742">
        <v>127.8772</v>
      </c>
      <c r="G2742">
        <v>44694</v>
      </c>
      <c r="H2742">
        <v>44682</v>
      </c>
      <c r="I2742">
        <v>5999998.2240000004</v>
      </c>
      <c r="J2742" t="s">
        <v>204</v>
      </c>
      <c r="K2742">
        <v>4199.9987568000006</v>
      </c>
    </row>
    <row r="2743" spans="1:11" x14ac:dyDescent="0.2">
      <c r="A2743" t="s">
        <v>250</v>
      </c>
      <c r="B2743" t="s">
        <v>198</v>
      </c>
      <c r="C2743" t="s">
        <v>228</v>
      </c>
      <c r="D2743" t="s">
        <v>190</v>
      </c>
      <c r="E2743">
        <v>165225</v>
      </c>
      <c r="F2743">
        <v>28.446000000000002</v>
      </c>
      <c r="G2743">
        <v>44696</v>
      </c>
      <c r="H2743">
        <v>44682</v>
      </c>
      <c r="I2743">
        <v>4699990.3500000006</v>
      </c>
      <c r="J2743" t="s">
        <v>204</v>
      </c>
      <c r="K2743">
        <v>3289.9932450000006</v>
      </c>
    </row>
    <row r="2744" spans="1:11" x14ac:dyDescent="0.2">
      <c r="A2744" t="s">
        <v>250</v>
      </c>
      <c r="B2744" t="s">
        <v>185</v>
      </c>
      <c r="C2744" t="s">
        <v>186</v>
      </c>
      <c r="D2744" t="s">
        <v>187</v>
      </c>
      <c r="E2744">
        <v>127773</v>
      </c>
      <c r="F2744">
        <v>21.1312</v>
      </c>
      <c r="G2744">
        <v>44696</v>
      </c>
      <c r="H2744">
        <v>44682</v>
      </c>
      <c r="I2744">
        <v>2699996.8176000002</v>
      </c>
      <c r="J2744" t="s">
        <v>188</v>
      </c>
      <c r="K2744">
        <v>1889.9977723200002</v>
      </c>
    </row>
    <row r="2745" spans="1:11" x14ac:dyDescent="0.2">
      <c r="A2745" t="s">
        <v>250</v>
      </c>
      <c r="B2745" t="s">
        <v>198</v>
      </c>
      <c r="C2745" t="s">
        <v>197</v>
      </c>
      <c r="D2745" t="s">
        <v>187</v>
      </c>
      <c r="E2745">
        <v>4501</v>
      </c>
      <c r="F2745">
        <v>155.51660000000001</v>
      </c>
      <c r="G2745">
        <v>44697</v>
      </c>
      <c r="H2745">
        <v>44682</v>
      </c>
      <c r="I2745">
        <v>699980.21660000004</v>
      </c>
      <c r="J2745" t="s">
        <v>188</v>
      </c>
      <c r="K2745">
        <v>489.98615162000004</v>
      </c>
    </row>
    <row r="2746" spans="1:11" x14ac:dyDescent="0.2">
      <c r="A2746" t="s">
        <v>250</v>
      </c>
      <c r="B2746" t="s">
        <v>185</v>
      </c>
      <c r="C2746" t="s">
        <v>216</v>
      </c>
      <c r="D2746" t="s">
        <v>200</v>
      </c>
      <c r="E2746">
        <v>410464</v>
      </c>
      <c r="F2746">
        <v>17.297499999999999</v>
      </c>
      <c r="G2746">
        <v>44697</v>
      </c>
      <c r="H2746">
        <v>44682</v>
      </c>
      <c r="I2746">
        <v>7100001.04</v>
      </c>
      <c r="J2746" t="s">
        <v>215</v>
      </c>
      <c r="K2746">
        <v>6390.0009360000004</v>
      </c>
    </row>
    <row r="2747" spans="1:11" x14ac:dyDescent="0.2">
      <c r="A2747" t="s">
        <v>250</v>
      </c>
      <c r="B2747" t="s">
        <v>198</v>
      </c>
      <c r="C2747" t="s">
        <v>236</v>
      </c>
      <c r="D2747" t="s">
        <v>200</v>
      </c>
      <c r="E2747">
        <v>812538</v>
      </c>
      <c r="F2747">
        <v>6.3997000000000002</v>
      </c>
      <c r="G2747">
        <v>44700</v>
      </c>
      <c r="H2747">
        <v>44682</v>
      </c>
      <c r="I2747">
        <v>5199999.4386</v>
      </c>
      <c r="J2747" t="s">
        <v>215</v>
      </c>
      <c r="K2747">
        <v>4679.999494740001</v>
      </c>
    </row>
    <row r="2748" spans="1:11" x14ac:dyDescent="0.2">
      <c r="A2748" t="s">
        <v>250</v>
      </c>
      <c r="B2748" t="s">
        <v>185</v>
      </c>
      <c r="C2748" t="s">
        <v>224</v>
      </c>
      <c r="D2748" t="s">
        <v>190</v>
      </c>
      <c r="E2748">
        <v>42452</v>
      </c>
      <c r="F2748">
        <v>181.3819</v>
      </c>
      <c r="G2748">
        <v>44700</v>
      </c>
      <c r="H2748">
        <v>44682</v>
      </c>
      <c r="I2748">
        <v>7700024.4188000001</v>
      </c>
      <c r="J2748" t="s">
        <v>204</v>
      </c>
      <c r="K2748">
        <v>5390.0170931600005</v>
      </c>
    </row>
    <row r="2749" spans="1:11" x14ac:dyDescent="0.2">
      <c r="A2749" t="s">
        <v>250</v>
      </c>
      <c r="B2749" t="s">
        <v>198</v>
      </c>
      <c r="C2749" t="s">
        <v>209</v>
      </c>
      <c r="D2749" t="s">
        <v>187</v>
      </c>
      <c r="E2749">
        <v>315057</v>
      </c>
      <c r="F2749">
        <v>19.0442</v>
      </c>
      <c r="G2749">
        <v>44700</v>
      </c>
      <c r="H2749">
        <v>44682</v>
      </c>
      <c r="I2749">
        <v>6000008.5193999996</v>
      </c>
      <c r="J2749" t="s">
        <v>188</v>
      </c>
      <c r="K2749">
        <v>4200.0059635799998</v>
      </c>
    </row>
    <row r="2750" spans="1:11" x14ac:dyDescent="0.2">
      <c r="A2750" t="s">
        <v>250</v>
      </c>
      <c r="B2750" t="s">
        <v>185</v>
      </c>
      <c r="C2750" t="s">
        <v>201</v>
      </c>
      <c r="D2750" t="s">
        <v>190</v>
      </c>
      <c r="E2750">
        <v>101390</v>
      </c>
      <c r="F2750">
        <v>37.478900000000003</v>
      </c>
      <c r="G2750">
        <v>44700</v>
      </c>
      <c r="H2750">
        <v>44682</v>
      </c>
      <c r="I2750">
        <v>3799985.6710000001</v>
      </c>
      <c r="J2750" t="s">
        <v>188</v>
      </c>
      <c r="K2750">
        <v>2659.9899697000001</v>
      </c>
    </row>
    <row r="2751" spans="1:11" x14ac:dyDescent="0.2">
      <c r="A2751" t="s">
        <v>250</v>
      </c>
      <c r="B2751" t="s">
        <v>198</v>
      </c>
      <c r="C2751" t="s">
        <v>194</v>
      </c>
      <c r="D2751" t="s">
        <v>187</v>
      </c>
      <c r="E2751">
        <v>219966</v>
      </c>
      <c r="F2751">
        <v>45.461500000000001</v>
      </c>
      <c r="G2751">
        <v>44701</v>
      </c>
      <c r="H2751">
        <v>44682</v>
      </c>
      <c r="I2751">
        <v>9999984.3090000004</v>
      </c>
      <c r="J2751" t="s">
        <v>188</v>
      </c>
      <c r="K2751">
        <v>6999.9890163000009</v>
      </c>
    </row>
    <row r="2752" spans="1:11" x14ac:dyDescent="0.2">
      <c r="A2752" t="s">
        <v>250</v>
      </c>
      <c r="B2752" t="s">
        <v>198</v>
      </c>
      <c r="C2752" t="s">
        <v>230</v>
      </c>
      <c r="D2752" t="s">
        <v>192</v>
      </c>
      <c r="E2752">
        <v>33584</v>
      </c>
      <c r="F2752">
        <v>116.1277</v>
      </c>
      <c r="G2752">
        <v>44701</v>
      </c>
      <c r="H2752">
        <v>44682</v>
      </c>
      <c r="I2752">
        <v>3900032.6768</v>
      </c>
      <c r="J2752" t="s">
        <v>188</v>
      </c>
      <c r="K2752">
        <v>2730.02287376</v>
      </c>
    </row>
    <row r="2753" spans="1:11" x14ac:dyDescent="0.2">
      <c r="A2753" t="s">
        <v>250</v>
      </c>
      <c r="B2753" t="s">
        <v>198</v>
      </c>
      <c r="C2753" t="s">
        <v>203</v>
      </c>
      <c r="D2753" t="s">
        <v>192</v>
      </c>
      <c r="E2753">
        <v>56995</v>
      </c>
      <c r="F2753">
        <v>110.53660000000001</v>
      </c>
      <c r="G2753">
        <v>44701</v>
      </c>
      <c r="H2753">
        <v>44682</v>
      </c>
      <c r="I2753">
        <v>6300033.517</v>
      </c>
      <c r="J2753" t="s">
        <v>204</v>
      </c>
      <c r="K2753">
        <v>4410.0234619000003</v>
      </c>
    </row>
    <row r="2754" spans="1:11" x14ac:dyDescent="0.2">
      <c r="A2754" t="s">
        <v>250</v>
      </c>
      <c r="B2754" t="s">
        <v>185</v>
      </c>
      <c r="C2754" t="s">
        <v>199</v>
      </c>
      <c r="D2754" t="s">
        <v>190</v>
      </c>
      <c r="E2754">
        <v>2569373</v>
      </c>
      <c r="F2754">
        <v>2.7244000000000002</v>
      </c>
      <c r="G2754">
        <v>44702</v>
      </c>
      <c r="H2754">
        <v>44682</v>
      </c>
      <c r="I2754">
        <v>6999999.8012000006</v>
      </c>
      <c r="J2754" t="s">
        <v>193</v>
      </c>
      <c r="K2754">
        <v>5599.9998409600012</v>
      </c>
    </row>
    <row r="2755" spans="1:11" x14ac:dyDescent="0.2">
      <c r="A2755" t="s">
        <v>250</v>
      </c>
      <c r="B2755" t="s">
        <v>185</v>
      </c>
      <c r="C2755" t="s">
        <v>214</v>
      </c>
      <c r="D2755" t="s">
        <v>187</v>
      </c>
      <c r="E2755">
        <v>153153</v>
      </c>
      <c r="F2755">
        <v>26.770600000000002</v>
      </c>
      <c r="G2755">
        <v>44702</v>
      </c>
      <c r="H2755">
        <v>44682</v>
      </c>
      <c r="I2755">
        <v>4099997.7018000004</v>
      </c>
      <c r="J2755" t="s">
        <v>215</v>
      </c>
      <c r="K2755">
        <v>3689.9979316200006</v>
      </c>
    </row>
    <row r="2756" spans="1:11" x14ac:dyDescent="0.2">
      <c r="A2756" t="s">
        <v>250</v>
      </c>
      <c r="B2756" t="s">
        <v>198</v>
      </c>
      <c r="C2756" t="s">
        <v>222</v>
      </c>
      <c r="D2756" t="s">
        <v>187</v>
      </c>
      <c r="E2756">
        <v>300347</v>
      </c>
      <c r="F2756">
        <v>15.3156</v>
      </c>
      <c r="G2756">
        <v>44703</v>
      </c>
      <c r="H2756">
        <v>44682</v>
      </c>
      <c r="I2756">
        <v>4599994.5131999999</v>
      </c>
      <c r="J2756" t="s">
        <v>193</v>
      </c>
      <c r="K2756">
        <v>3679.9956105599999</v>
      </c>
    </row>
    <row r="2757" spans="1:11" x14ac:dyDescent="0.2">
      <c r="A2757" t="s">
        <v>250</v>
      </c>
      <c r="B2757" t="s">
        <v>198</v>
      </c>
      <c r="C2757" t="s">
        <v>191</v>
      </c>
      <c r="D2757" t="s">
        <v>192</v>
      </c>
      <c r="E2757">
        <v>1064283</v>
      </c>
      <c r="F2757">
        <v>5.6375999999999999</v>
      </c>
      <c r="G2757">
        <v>44704</v>
      </c>
      <c r="H2757">
        <v>44682</v>
      </c>
      <c r="I2757">
        <v>6000001.8408000004</v>
      </c>
      <c r="J2757" t="s">
        <v>193</v>
      </c>
      <c r="K2757">
        <v>4800.0014726400004</v>
      </c>
    </row>
    <row r="2758" spans="1:11" x14ac:dyDescent="0.2">
      <c r="A2758" t="s">
        <v>250</v>
      </c>
      <c r="B2758" t="s">
        <v>185</v>
      </c>
      <c r="C2758" t="s">
        <v>237</v>
      </c>
      <c r="D2758" t="s">
        <v>190</v>
      </c>
      <c r="E2758">
        <v>532833</v>
      </c>
      <c r="F2758">
        <v>18.0169</v>
      </c>
      <c r="G2758">
        <v>44707</v>
      </c>
      <c r="H2758">
        <v>44682</v>
      </c>
      <c r="I2758">
        <v>9599998.8776999991</v>
      </c>
      <c r="J2758" t="s">
        <v>204</v>
      </c>
      <c r="K2758">
        <v>6719.9992143899999</v>
      </c>
    </row>
    <row r="2759" spans="1:11" x14ac:dyDescent="0.2">
      <c r="A2759" t="s">
        <v>250</v>
      </c>
      <c r="B2759" t="s">
        <v>198</v>
      </c>
      <c r="C2759" t="s">
        <v>224</v>
      </c>
      <c r="D2759" t="s">
        <v>187</v>
      </c>
      <c r="E2759">
        <v>51799</v>
      </c>
      <c r="F2759">
        <v>185.3331</v>
      </c>
      <c r="G2759">
        <v>44707</v>
      </c>
      <c r="H2759">
        <v>44682</v>
      </c>
      <c r="I2759">
        <v>9600069.2468999997</v>
      </c>
      <c r="J2759" t="s">
        <v>204</v>
      </c>
      <c r="K2759">
        <v>6720.0484728300007</v>
      </c>
    </row>
    <row r="2760" spans="1:11" x14ac:dyDescent="0.2">
      <c r="A2760" t="s">
        <v>250</v>
      </c>
      <c r="B2760" t="s">
        <v>185</v>
      </c>
      <c r="C2760" t="s">
        <v>242</v>
      </c>
      <c r="D2760" t="s">
        <v>187</v>
      </c>
      <c r="E2760">
        <v>34816</v>
      </c>
      <c r="F2760">
        <v>235.52369999999999</v>
      </c>
      <c r="G2760">
        <v>44707</v>
      </c>
      <c r="H2760">
        <v>44682</v>
      </c>
      <c r="I2760">
        <v>8199993.1392000001</v>
      </c>
      <c r="J2760" t="s">
        <v>207</v>
      </c>
      <c r="K2760">
        <v>5739.9951974400001</v>
      </c>
    </row>
    <row r="2761" spans="1:11" x14ac:dyDescent="0.2">
      <c r="A2761" t="s">
        <v>250</v>
      </c>
      <c r="B2761" t="s">
        <v>185</v>
      </c>
      <c r="C2761" t="s">
        <v>217</v>
      </c>
      <c r="D2761" t="s">
        <v>190</v>
      </c>
      <c r="E2761">
        <v>933363</v>
      </c>
      <c r="F2761">
        <v>8.6783000000000001</v>
      </c>
      <c r="G2761">
        <v>44708</v>
      </c>
      <c r="H2761">
        <v>44682</v>
      </c>
      <c r="I2761">
        <v>8100004.1228999998</v>
      </c>
      <c r="J2761" t="s">
        <v>215</v>
      </c>
      <c r="K2761">
        <v>7290.0037106099999</v>
      </c>
    </row>
    <row r="2762" spans="1:11" x14ac:dyDescent="0.2">
      <c r="A2762" t="s">
        <v>250</v>
      </c>
      <c r="B2762" t="s">
        <v>198</v>
      </c>
      <c r="C2762" t="s">
        <v>199</v>
      </c>
      <c r="D2762" t="s">
        <v>192</v>
      </c>
      <c r="E2762">
        <v>545613</v>
      </c>
      <c r="F2762">
        <v>2.7492000000000001</v>
      </c>
      <c r="G2762">
        <v>44710</v>
      </c>
      <c r="H2762">
        <v>44682</v>
      </c>
      <c r="I2762">
        <v>1499999.2596</v>
      </c>
      <c r="J2762" t="s">
        <v>193</v>
      </c>
      <c r="K2762">
        <v>1199.9994076800001</v>
      </c>
    </row>
    <row r="2763" spans="1:11" x14ac:dyDescent="0.2">
      <c r="A2763" t="s">
        <v>250</v>
      </c>
      <c r="B2763" t="s">
        <v>185</v>
      </c>
      <c r="C2763" t="s">
        <v>227</v>
      </c>
      <c r="D2763" t="s">
        <v>190</v>
      </c>
      <c r="E2763">
        <v>70378</v>
      </c>
      <c r="F2763">
        <v>136.40530000000001</v>
      </c>
      <c r="G2763">
        <v>44710</v>
      </c>
      <c r="H2763">
        <v>44682</v>
      </c>
      <c r="I2763">
        <v>9599932.2034000009</v>
      </c>
      <c r="J2763" t="s">
        <v>204</v>
      </c>
      <c r="K2763">
        <v>6719.9525423800005</v>
      </c>
    </row>
    <row r="2764" spans="1:11" x14ac:dyDescent="0.2">
      <c r="A2764" t="s">
        <v>250</v>
      </c>
      <c r="B2764" t="s">
        <v>198</v>
      </c>
      <c r="C2764" t="s">
        <v>224</v>
      </c>
      <c r="D2764" t="s">
        <v>190</v>
      </c>
      <c r="E2764">
        <v>19469</v>
      </c>
      <c r="F2764">
        <v>190.04480000000001</v>
      </c>
      <c r="G2764">
        <v>44710</v>
      </c>
      <c r="H2764">
        <v>44682</v>
      </c>
      <c r="I2764">
        <v>3699982.2112000003</v>
      </c>
      <c r="J2764" t="s">
        <v>204</v>
      </c>
      <c r="K2764">
        <v>2589.9875478400004</v>
      </c>
    </row>
    <row r="2765" spans="1:11" x14ac:dyDescent="0.2">
      <c r="A2765" t="s">
        <v>250</v>
      </c>
      <c r="B2765" t="s">
        <v>185</v>
      </c>
      <c r="C2765" t="s">
        <v>230</v>
      </c>
      <c r="D2765" t="s">
        <v>212</v>
      </c>
      <c r="E2765">
        <v>27169</v>
      </c>
      <c r="F2765">
        <v>117.7811</v>
      </c>
      <c r="G2765">
        <v>44714</v>
      </c>
      <c r="H2765">
        <v>44713</v>
      </c>
      <c r="I2765">
        <v>3199994.7058999999</v>
      </c>
      <c r="J2765" t="s">
        <v>188</v>
      </c>
      <c r="K2765">
        <v>2239.99629413</v>
      </c>
    </row>
    <row r="2766" spans="1:11" x14ac:dyDescent="0.2">
      <c r="A2766" t="s">
        <v>250</v>
      </c>
      <c r="B2766" t="s">
        <v>185</v>
      </c>
      <c r="C2766" t="s">
        <v>203</v>
      </c>
      <c r="D2766" t="s">
        <v>190</v>
      </c>
      <c r="E2766">
        <v>84369</v>
      </c>
      <c r="F2766">
        <v>109.045</v>
      </c>
      <c r="G2766">
        <v>44715</v>
      </c>
      <c r="H2766">
        <v>44713</v>
      </c>
      <c r="I2766">
        <v>9200017.6050000004</v>
      </c>
      <c r="J2766" t="s">
        <v>204</v>
      </c>
      <c r="K2766">
        <v>6440.0123235000001</v>
      </c>
    </row>
    <row r="2767" spans="1:11" x14ac:dyDescent="0.2">
      <c r="A2767" t="s">
        <v>250</v>
      </c>
      <c r="B2767" t="s">
        <v>185</v>
      </c>
      <c r="C2767" t="s">
        <v>233</v>
      </c>
      <c r="D2767" t="s">
        <v>190</v>
      </c>
      <c r="E2767">
        <v>64305</v>
      </c>
      <c r="F2767">
        <v>90.195300000000003</v>
      </c>
      <c r="G2767">
        <v>44715</v>
      </c>
      <c r="H2767">
        <v>44713</v>
      </c>
      <c r="I2767">
        <v>5800008.7664999999</v>
      </c>
      <c r="J2767" t="s">
        <v>204</v>
      </c>
      <c r="K2767">
        <v>4060.0061365500005</v>
      </c>
    </row>
    <row r="2768" spans="1:11" x14ac:dyDescent="0.2">
      <c r="A2768" t="s">
        <v>250</v>
      </c>
      <c r="B2768" t="s">
        <v>185</v>
      </c>
      <c r="C2768" t="s">
        <v>194</v>
      </c>
      <c r="D2768" t="s">
        <v>190</v>
      </c>
      <c r="E2768">
        <v>179561</v>
      </c>
      <c r="F2768">
        <v>47.337800000000001</v>
      </c>
      <c r="G2768">
        <v>44715</v>
      </c>
      <c r="H2768">
        <v>44713</v>
      </c>
      <c r="I2768">
        <v>8500022.7058000006</v>
      </c>
      <c r="J2768" t="s">
        <v>188</v>
      </c>
      <c r="K2768">
        <v>5950.0158940600013</v>
      </c>
    </row>
    <row r="2769" spans="1:11" x14ac:dyDescent="0.2">
      <c r="A2769" t="s">
        <v>250</v>
      </c>
      <c r="B2769" t="s">
        <v>185</v>
      </c>
      <c r="C2769" t="s">
        <v>112</v>
      </c>
      <c r="D2769" t="s">
        <v>200</v>
      </c>
      <c r="E2769">
        <v>186126</v>
      </c>
      <c r="F2769">
        <v>37.609000000000002</v>
      </c>
      <c r="G2769">
        <v>44717</v>
      </c>
      <c r="H2769">
        <v>44713</v>
      </c>
      <c r="I2769">
        <v>7000012.7340000002</v>
      </c>
      <c r="J2769" t="s">
        <v>188</v>
      </c>
      <c r="K2769">
        <v>4900.0089138000003</v>
      </c>
    </row>
    <row r="2770" spans="1:11" x14ac:dyDescent="0.2">
      <c r="A2770" t="s">
        <v>250</v>
      </c>
      <c r="B2770" t="s">
        <v>185</v>
      </c>
      <c r="C2770" t="s">
        <v>246</v>
      </c>
      <c r="D2770" t="s">
        <v>192</v>
      </c>
      <c r="E2770">
        <v>66843</v>
      </c>
      <c r="F2770">
        <v>127.16419999999999</v>
      </c>
      <c r="G2770">
        <v>44718</v>
      </c>
      <c r="H2770">
        <v>44713</v>
      </c>
      <c r="I2770">
        <v>8500036.6206</v>
      </c>
      <c r="J2770" t="s">
        <v>204</v>
      </c>
      <c r="K2770">
        <v>5950.0256344200006</v>
      </c>
    </row>
    <row r="2771" spans="1:11" x14ac:dyDescent="0.2">
      <c r="A2771" t="s">
        <v>250</v>
      </c>
      <c r="B2771" t="s">
        <v>198</v>
      </c>
      <c r="C2771" t="s">
        <v>195</v>
      </c>
      <c r="D2771" t="s">
        <v>192</v>
      </c>
      <c r="E2771">
        <v>9627</v>
      </c>
      <c r="F2771">
        <v>114.25709999999999</v>
      </c>
      <c r="G2771">
        <v>44721</v>
      </c>
      <c r="H2771">
        <v>44713</v>
      </c>
      <c r="I2771">
        <v>1099953.1017</v>
      </c>
      <c r="J2771" t="s">
        <v>196</v>
      </c>
      <c r="K2771">
        <v>989.95779153000012</v>
      </c>
    </row>
    <row r="2772" spans="1:11" x14ac:dyDescent="0.2">
      <c r="A2772" t="s">
        <v>250</v>
      </c>
      <c r="B2772" t="s">
        <v>185</v>
      </c>
      <c r="C2772" t="s">
        <v>210</v>
      </c>
      <c r="D2772" t="s">
        <v>200</v>
      </c>
      <c r="E2772">
        <v>91521</v>
      </c>
      <c r="F2772">
        <v>30.594100000000001</v>
      </c>
      <c r="G2772">
        <v>44721</v>
      </c>
      <c r="H2772">
        <v>44713</v>
      </c>
      <c r="I2772">
        <v>2800002.6261</v>
      </c>
      <c r="J2772" t="s">
        <v>204</v>
      </c>
      <c r="K2772">
        <v>1960.00183827</v>
      </c>
    </row>
    <row r="2773" spans="1:11" x14ac:dyDescent="0.2">
      <c r="A2773" t="s">
        <v>250</v>
      </c>
      <c r="B2773" t="s">
        <v>198</v>
      </c>
      <c r="C2773" t="s">
        <v>197</v>
      </c>
      <c r="D2773" t="s">
        <v>190</v>
      </c>
      <c r="E2773">
        <v>33951</v>
      </c>
      <c r="F2773">
        <v>159.05369999999999</v>
      </c>
      <c r="G2773">
        <v>44723</v>
      </c>
      <c r="H2773">
        <v>44713</v>
      </c>
      <c r="I2773">
        <v>5400032.1686999993</v>
      </c>
      <c r="J2773" t="s">
        <v>188</v>
      </c>
      <c r="K2773">
        <v>3780.0225180899993</v>
      </c>
    </row>
    <row r="2774" spans="1:11" x14ac:dyDescent="0.2">
      <c r="A2774" t="s">
        <v>250</v>
      </c>
      <c r="B2774" t="s">
        <v>185</v>
      </c>
      <c r="C2774" t="s">
        <v>239</v>
      </c>
      <c r="D2774" t="s">
        <v>190</v>
      </c>
      <c r="E2774">
        <v>213380</v>
      </c>
      <c r="F2774">
        <v>16.402699999999999</v>
      </c>
      <c r="G2774">
        <v>44723</v>
      </c>
      <c r="H2774">
        <v>44713</v>
      </c>
      <c r="I2774">
        <v>3500008.1259999997</v>
      </c>
      <c r="J2774" t="s">
        <v>188</v>
      </c>
      <c r="K2774">
        <v>2450.0056881999999</v>
      </c>
    </row>
    <row r="2775" spans="1:11" x14ac:dyDescent="0.2">
      <c r="A2775" t="s">
        <v>250</v>
      </c>
      <c r="B2775" t="s">
        <v>198</v>
      </c>
      <c r="C2775" t="s">
        <v>203</v>
      </c>
      <c r="D2775" t="s">
        <v>200</v>
      </c>
      <c r="E2775">
        <v>56550</v>
      </c>
      <c r="F2775">
        <v>111.4067</v>
      </c>
      <c r="G2775">
        <v>44725</v>
      </c>
      <c r="H2775">
        <v>44713</v>
      </c>
      <c r="I2775">
        <v>6300048.8849999998</v>
      </c>
      <c r="J2775" t="s">
        <v>204</v>
      </c>
      <c r="K2775">
        <v>4410.0342195000003</v>
      </c>
    </row>
    <row r="2776" spans="1:11" x14ac:dyDescent="0.2">
      <c r="A2776" t="s">
        <v>250</v>
      </c>
      <c r="B2776" t="s">
        <v>185</v>
      </c>
      <c r="C2776" t="s">
        <v>208</v>
      </c>
      <c r="D2776" t="s">
        <v>187</v>
      </c>
      <c r="E2776">
        <v>10812</v>
      </c>
      <c r="F2776">
        <v>64.742199999999997</v>
      </c>
      <c r="G2776">
        <v>44725</v>
      </c>
      <c r="H2776">
        <v>44713</v>
      </c>
      <c r="I2776">
        <v>699992.66639999999</v>
      </c>
      <c r="J2776" t="s">
        <v>188</v>
      </c>
      <c r="K2776">
        <v>489.99486647999998</v>
      </c>
    </row>
    <row r="2777" spans="1:11" x14ac:dyDescent="0.2">
      <c r="A2777" t="s">
        <v>250</v>
      </c>
      <c r="B2777" t="s">
        <v>198</v>
      </c>
      <c r="C2777" t="s">
        <v>205</v>
      </c>
      <c r="D2777" t="s">
        <v>190</v>
      </c>
      <c r="E2777">
        <v>221850</v>
      </c>
      <c r="F2777">
        <v>18.030200000000001</v>
      </c>
      <c r="G2777">
        <v>44725</v>
      </c>
      <c r="H2777">
        <v>44713</v>
      </c>
      <c r="I2777">
        <v>3999999.87</v>
      </c>
      <c r="J2777" t="s">
        <v>193</v>
      </c>
      <c r="K2777">
        <v>3199.9998960000003</v>
      </c>
    </row>
    <row r="2778" spans="1:11" x14ac:dyDescent="0.2">
      <c r="A2778" t="s">
        <v>250</v>
      </c>
      <c r="B2778" t="s">
        <v>198</v>
      </c>
      <c r="C2778" t="s">
        <v>208</v>
      </c>
      <c r="D2778" t="s">
        <v>190</v>
      </c>
      <c r="E2778">
        <v>70284</v>
      </c>
      <c r="F2778">
        <v>58.334600000000002</v>
      </c>
      <c r="G2778">
        <v>44728</v>
      </c>
      <c r="H2778">
        <v>44713</v>
      </c>
      <c r="I2778">
        <v>4099989.0264000003</v>
      </c>
      <c r="J2778" t="s">
        <v>188</v>
      </c>
      <c r="K2778">
        <v>2869.9923184800004</v>
      </c>
    </row>
    <row r="2779" spans="1:11" x14ac:dyDescent="0.2">
      <c r="A2779" t="s">
        <v>250</v>
      </c>
      <c r="B2779" t="s">
        <v>198</v>
      </c>
      <c r="C2779" t="s">
        <v>189</v>
      </c>
      <c r="D2779" t="s">
        <v>192</v>
      </c>
      <c r="E2779">
        <v>182066</v>
      </c>
      <c r="F2779">
        <v>29.659600000000001</v>
      </c>
      <c r="G2779">
        <v>44728</v>
      </c>
      <c r="H2779">
        <v>44713</v>
      </c>
      <c r="I2779">
        <v>5400004.7335999999</v>
      </c>
      <c r="J2779" t="s">
        <v>188</v>
      </c>
      <c r="K2779">
        <v>3780.0033135200001</v>
      </c>
    </row>
    <row r="2780" spans="1:11" x14ac:dyDescent="0.2">
      <c r="A2780" t="s">
        <v>250</v>
      </c>
      <c r="B2780" t="s">
        <v>185</v>
      </c>
      <c r="C2780" t="s">
        <v>210</v>
      </c>
      <c r="D2780" t="s">
        <v>200</v>
      </c>
      <c r="E2780">
        <v>219218</v>
      </c>
      <c r="F2780">
        <v>28.282299999999999</v>
      </c>
      <c r="G2780">
        <v>44729</v>
      </c>
      <c r="H2780">
        <v>44713</v>
      </c>
      <c r="I2780">
        <v>6199989.2413999997</v>
      </c>
      <c r="J2780" t="s">
        <v>204</v>
      </c>
      <c r="K2780">
        <v>4339.99246898</v>
      </c>
    </row>
    <row r="2781" spans="1:11" x14ac:dyDescent="0.2">
      <c r="A2781" t="s">
        <v>250</v>
      </c>
      <c r="B2781" t="s">
        <v>185</v>
      </c>
      <c r="C2781" t="s">
        <v>230</v>
      </c>
      <c r="D2781" t="s">
        <v>190</v>
      </c>
      <c r="E2781">
        <v>75840</v>
      </c>
      <c r="F2781">
        <v>119.9896</v>
      </c>
      <c r="G2781">
        <v>44730</v>
      </c>
      <c r="H2781">
        <v>44713</v>
      </c>
      <c r="I2781">
        <v>9100011.2640000004</v>
      </c>
      <c r="J2781" t="s">
        <v>188</v>
      </c>
      <c r="K2781">
        <v>6370.0078848000012</v>
      </c>
    </row>
    <row r="2782" spans="1:11" x14ac:dyDescent="0.2">
      <c r="A2782" t="s">
        <v>250</v>
      </c>
      <c r="B2782" t="s">
        <v>198</v>
      </c>
      <c r="C2782" t="s">
        <v>218</v>
      </c>
      <c r="D2782" t="s">
        <v>190</v>
      </c>
      <c r="E2782">
        <v>150442</v>
      </c>
      <c r="F2782">
        <v>59.823700000000002</v>
      </c>
      <c r="G2782">
        <v>44732</v>
      </c>
      <c r="H2782">
        <v>44713</v>
      </c>
      <c r="I2782">
        <v>8999997.0754000004</v>
      </c>
      <c r="J2782" t="s">
        <v>204</v>
      </c>
      <c r="K2782">
        <v>6299.9979527800006</v>
      </c>
    </row>
    <row r="2783" spans="1:11" x14ac:dyDescent="0.2">
      <c r="A2783" t="s">
        <v>250</v>
      </c>
      <c r="B2783" t="s">
        <v>185</v>
      </c>
      <c r="C2783" t="s">
        <v>114</v>
      </c>
      <c r="D2783" t="s">
        <v>187</v>
      </c>
      <c r="E2783">
        <v>287191</v>
      </c>
      <c r="F2783">
        <v>12.8834</v>
      </c>
      <c r="G2783">
        <v>44735</v>
      </c>
      <c r="H2783">
        <v>44713</v>
      </c>
      <c r="I2783">
        <v>3699996.5293999999</v>
      </c>
      <c r="J2783" t="s">
        <v>215</v>
      </c>
      <c r="K2783">
        <v>3329.9968764599998</v>
      </c>
    </row>
    <row r="2784" spans="1:11" x14ac:dyDescent="0.2">
      <c r="A2784" t="s">
        <v>250</v>
      </c>
      <c r="B2784" t="s">
        <v>198</v>
      </c>
      <c r="C2784" t="s">
        <v>227</v>
      </c>
      <c r="D2784" t="s">
        <v>187</v>
      </c>
      <c r="E2784">
        <v>44876</v>
      </c>
      <c r="F2784">
        <v>142.61369999999999</v>
      </c>
      <c r="G2784">
        <v>44735</v>
      </c>
      <c r="H2784">
        <v>44713</v>
      </c>
      <c r="I2784">
        <v>6399932.4012000002</v>
      </c>
      <c r="J2784" t="s">
        <v>204</v>
      </c>
      <c r="K2784">
        <v>4479.9526808400005</v>
      </c>
    </row>
    <row r="2785" spans="1:11" x14ac:dyDescent="0.2">
      <c r="A2785" t="s">
        <v>250</v>
      </c>
      <c r="B2785" t="s">
        <v>198</v>
      </c>
      <c r="C2785" t="s">
        <v>242</v>
      </c>
      <c r="D2785" t="s">
        <v>200</v>
      </c>
      <c r="E2785">
        <v>30938</v>
      </c>
      <c r="F2785">
        <v>258.57889999999998</v>
      </c>
      <c r="G2785">
        <v>44735</v>
      </c>
      <c r="H2785">
        <v>44713</v>
      </c>
      <c r="I2785">
        <v>7999914.0081999991</v>
      </c>
      <c r="J2785" t="s">
        <v>207</v>
      </c>
      <c r="K2785">
        <v>5599.9398057399994</v>
      </c>
    </row>
    <row r="2786" spans="1:11" x14ac:dyDescent="0.2">
      <c r="A2786" t="s">
        <v>250</v>
      </c>
      <c r="B2786" t="s">
        <v>198</v>
      </c>
      <c r="C2786" t="s">
        <v>242</v>
      </c>
      <c r="D2786" t="s">
        <v>200</v>
      </c>
      <c r="E2786">
        <v>17310</v>
      </c>
      <c r="F2786">
        <v>265.74020000000002</v>
      </c>
      <c r="G2786">
        <v>44735</v>
      </c>
      <c r="H2786">
        <v>44713</v>
      </c>
      <c r="I2786">
        <v>4599962.8620000007</v>
      </c>
      <c r="J2786" t="s">
        <v>207</v>
      </c>
      <c r="K2786">
        <v>3219.9740034000006</v>
      </c>
    </row>
    <row r="2787" spans="1:11" x14ac:dyDescent="0.2">
      <c r="A2787" t="s">
        <v>250</v>
      </c>
      <c r="B2787" t="s">
        <v>185</v>
      </c>
      <c r="C2787" t="s">
        <v>230</v>
      </c>
      <c r="D2787" t="s">
        <v>192</v>
      </c>
      <c r="E2787">
        <v>51409</v>
      </c>
      <c r="F2787">
        <v>126.4379</v>
      </c>
      <c r="G2787">
        <v>44735</v>
      </c>
      <c r="H2787">
        <v>44713</v>
      </c>
      <c r="I2787">
        <v>6500046.0011</v>
      </c>
      <c r="J2787" t="s">
        <v>188</v>
      </c>
      <c r="K2787">
        <v>4550.0322007699997</v>
      </c>
    </row>
    <row r="2788" spans="1:11" x14ac:dyDescent="0.2">
      <c r="A2788" t="s">
        <v>250</v>
      </c>
      <c r="B2788" t="s">
        <v>198</v>
      </c>
      <c r="C2788" t="s">
        <v>210</v>
      </c>
      <c r="D2788" t="s">
        <v>192</v>
      </c>
      <c r="E2788">
        <v>50419</v>
      </c>
      <c r="F2788">
        <v>31.733799999999999</v>
      </c>
      <c r="G2788">
        <v>44737</v>
      </c>
      <c r="H2788">
        <v>44713</v>
      </c>
      <c r="I2788">
        <v>1599986.4622</v>
      </c>
      <c r="J2788" t="s">
        <v>204</v>
      </c>
      <c r="K2788">
        <v>1119.9905235399999</v>
      </c>
    </row>
    <row r="2789" spans="1:11" x14ac:dyDescent="0.2">
      <c r="A2789" t="s">
        <v>250</v>
      </c>
      <c r="B2789" t="s">
        <v>198</v>
      </c>
      <c r="C2789" t="s">
        <v>231</v>
      </c>
      <c r="D2789" t="s">
        <v>192</v>
      </c>
      <c r="E2789">
        <v>39671</v>
      </c>
      <c r="F2789">
        <v>20.165800000000001</v>
      </c>
      <c r="G2789">
        <v>44737</v>
      </c>
      <c r="H2789">
        <v>44713</v>
      </c>
      <c r="I2789">
        <v>799997.45180000004</v>
      </c>
      <c r="J2789" t="s">
        <v>188</v>
      </c>
      <c r="K2789">
        <v>559.99821626000005</v>
      </c>
    </row>
    <row r="2790" spans="1:11" x14ac:dyDescent="0.2">
      <c r="A2790" t="s">
        <v>250</v>
      </c>
      <c r="B2790" t="s">
        <v>185</v>
      </c>
      <c r="C2790" t="s">
        <v>239</v>
      </c>
      <c r="D2790" t="s">
        <v>200</v>
      </c>
      <c r="E2790">
        <v>553934</v>
      </c>
      <c r="F2790">
        <v>17.511099999999999</v>
      </c>
      <c r="G2790">
        <v>44738</v>
      </c>
      <c r="H2790">
        <v>44713</v>
      </c>
      <c r="I2790">
        <v>9699993.6673999988</v>
      </c>
      <c r="J2790" t="s">
        <v>188</v>
      </c>
      <c r="K2790">
        <v>6789.9955671799989</v>
      </c>
    </row>
    <row r="2791" spans="1:11" x14ac:dyDescent="0.2">
      <c r="A2791" t="s">
        <v>250</v>
      </c>
      <c r="B2791" t="s">
        <v>185</v>
      </c>
      <c r="C2791" t="s">
        <v>228</v>
      </c>
      <c r="D2791" t="s">
        <v>190</v>
      </c>
      <c r="E2791">
        <v>146484</v>
      </c>
      <c r="F2791">
        <v>32.0854</v>
      </c>
      <c r="G2791">
        <v>44739</v>
      </c>
      <c r="H2791">
        <v>44713</v>
      </c>
      <c r="I2791">
        <v>4699997.7335999999</v>
      </c>
      <c r="J2791" t="s">
        <v>204</v>
      </c>
      <c r="K2791">
        <v>3289.9984135200002</v>
      </c>
    </row>
    <row r="2792" spans="1:11" x14ac:dyDescent="0.2">
      <c r="A2792" t="s">
        <v>250</v>
      </c>
      <c r="B2792" t="s">
        <v>198</v>
      </c>
      <c r="C2792" t="s">
        <v>246</v>
      </c>
      <c r="D2792" t="s">
        <v>190</v>
      </c>
      <c r="E2792">
        <v>18787</v>
      </c>
      <c r="F2792">
        <v>122.42359999999999</v>
      </c>
      <c r="G2792">
        <v>44742</v>
      </c>
      <c r="H2792">
        <v>44713</v>
      </c>
      <c r="I2792">
        <v>2299972.1732000001</v>
      </c>
      <c r="J2792" t="s">
        <v>204</v>
      </c>
      <c r="K2792">
        <v>1609.9805212400001</v>
      </c>
    </row>
    <row r="2793" spans="1:11" x14ac:dyDescent="0.2">
      <c r="A2793" t="s">
        <v>250</v>
      </c>
      <c r="B2793" t="s">
        <v>198</v>
      </c>
      <c r="C2793" t="s">
        <v>243</v>
      </c>
      <c r="D2793" t="s">
        <v>190</v>
      </c>
      <c r="E2793">
        <v>864097</v>
      </c>
      <c r="F2793">
        <v>6.2492999999999999</v>
      </c>
      <c r="G2793">
        <v>44742</v>
      </c>
      <c r="H2793">
        <v>44713</v>
      </c>
      <c r="I2793">
        <v>5400001.3821</v>
      </c>
      <c r="J2793" t="s">
        <v>215</v>
      </c>
      <c r="K2793">
        <v>4860.0012438900003</v>
      </c>
    </row>
    <row r="2794" spans="1:11" x14ac:dyDescent="0.2">
      <c r="A2794" t="s">
        <v>250</v>
      </c>
      <c r="B2794" t="s">
        <v>198</v>
      </c>
      <c r="C2794" t="s">
        <v>224</v>
      </c>
      <c r="D2794" t="s">
        <v>190</v>
      </c>
      <c r="E2794">
        <v>10186</v>
      </c>
      <c r="F2794">
        <v>196.3518</v>
      </c>
      <c r="G2794">
        <v>44742</v>
      </c>
      <c r="H2794">
        <v>44713</v>
      </c>
      <c r="I2794">
        <v>2000039.4347999999</v>
      </c>
      <c r="J2794" t="s">
        <v>204</v>
      </c>
      <c r="K2794">
        <v>1400.0276043600002</v>
      </c>
    </row>
    <row r="2795" spans="1:11" x14ac:dyDescent="0.2">
      <c r="A2795" t="s">
        <v>250</v>
      </c>
      <c r="B2795" t="s">
        <v>198</v>
      </c>
      <c r="C2795" t="s">
        <v>230</v>
      </c>
      <c r="D2795" t="s">
        <v>187</v>
      </c>
      <c r="E2795">
        <v>85781</v>
      </c>
      <c r="F2795">
        <v>108.4158</v>
      </c>
      <c r="G2795">
        <v>44742</v>
      </c>
      <c r="H2795">
        <v>44713</v>
      </c>
      <c r="I2795">
        <v>9300015.7398000006</v>
      </c>
      <c r="J2795" t="s">
        <v>188</v>
      </c>
      <c r="K2795">
        <v>6510.0110178600007</v>
      </c>
    </row>
    <row r="2796" spans="1:11" x14ac:dyDescent="0.2">
      <c r="A2796" t="s">
        <v>250</v>
      </c>
      <c r="B2796" t="s">
        <v>185</v>
      </c>
      <c r="C2796" t="s">
        <v>205</v>
      </c>
      <c r="D2796" t="s">
        <v>192</v>
      </c>
      <c r="E2796">
        <v>82455</v>
      </c>
      <c r="F2796">
        <v>19.404599999999999</v>
      </c>
      <c r="G2796">
        <v>44743</v>
      </c>
      <c r="H2796">
        <v>44743</v>
      </c>
      <c r="I2796">
        <v>1600006.2929999998</v>
      </c>
      <c r="J2796" t="s">
        <v>193</v>
      </c>
      <c r="K2796">
        <v>1280.0050343999999</v>
      </c>
    </row>
    <row r="2797" spans="1:11" x14ac:dyDescent="0.2">
      <c r="A2797" t="s">
        <v>250</v>
      </c>
      <c r="B2797" t="s">
        <v>198</v>
      </c>
      <c r="C2797" t="s">
        <v>234</v>
      </c>
      <c r="D2797" t="s">
        <v>200</v>
      </c>
      <c r="E2797">
        <v>65670</v>
      </c>
      <c r="F2797">
        <v>105.0705</v>
      </c>
      <c r="G2797">
        <v>44743</v>
      </c>
      <c r="H2797">
        <v>44743</v>
      </c>
      <c r="I2797">
        <v>6899979.7349999994</v>
      </c>
      <c r="J2797" t="s">
        <v>204</v>
      </c>
      <c r="K2797">
        <v>4829.9858144999998</v>
      </c>
    </row>
    <row r="2798" spans="1:11" x14ac:dyDescent="0.2">
      <c r="A2798" t="s">
        <v>250</v>
      </c>
      <c r="B2798" t="s">
        <v>198</v>
      </c>
      <c r="C2798" t="s">
        <v>239</v>
      </c>
      <c r="D2798" t="s">
        <v>190</v>
      </c>
      <c r="E2798">
        <v>563537</v>
      </c>
      <c r="F2798">
        <v>15.793100000000001</v>
      </c>
      <c r="G2798">
        <v>44743</v>
      </c>
      <c r="H2798">
        <v>44743</v>
      </c>
      <c r="I2798">
        <v>8899996.1947000008</v>
      </c>
      <c r="J2798" t="s">
        <v>188</v>
      </c>
      <c r="K2798">
        <v>6229.9973362900009</v>
      </c>
    </row>
    <row r="2799" spans="1:11" x14ac:dyDescent="0.2">
      <c r="A2799" t="s">
        <v>250</v>
      </c>
      <c r="B2799" t="s">
        <v>185</v>
      </c>
      <c r="C2799" t="s">
        <v>240</v>
      </c>
      <c r="D2799" t="s">
        <v>190</v>
      </c>
      <c r="E2799">
        <v>1164422</v>
      </c>
      <c r="F2799">
        <v>6.6985999999999999</v>
      </c>
      <c r="G2799">
        <v>44745</v>
      </c>
      <c r="H2799">
        <v>44743</v>
      </c>
      <c r="I2799">
        <v>7799997.2091999995</v>
      </c>
      <c r="J2799" t="s">
        <v>241</v>
      </c>
      <c r="K2799">
        <v>7019.9974882799997</v>
      </c>
    </row>
    <row r="2800" spans="1:11" x14ac:dyDescent="0.2">
      <c r="A2800" t="s">
        <v>250</v>
      </c>
      <c r="B2800" t="s">
        <v>185</v>
      </c>
      <c r="C2800" t="s">
        <v>194</v>
      </c>
      <c r="D2800" t="s">
        <v>200</v>
      </c>
      <c r="E2800">
        <v>99525</v>
      </c>
      <c r="F2800">
        <v>52.248199999999997</v>
      </c>
      <c r="G2800">
        <v>44745</v>
      </c>
      <c r="H2800">
        <v>44743</v>
      </c>
      <c r="I2800">
        <v>5200002.1049999995</v>
      </c>
      <c r="J2800" t="s">
        <v>188</v>
      </c>
      <c r="K2800">
        <v>3640.0014735</v>
      </c>
    </row>
    <row r="2801" spans="1:11" x14ac:dyDescent="0.2">
      <c r="A2801" t="s">
        <v>250</v>
      </c>
      <c r="B2801" t="s">
        <v>185</v>
      </c>
      <c r="C2801" t="s">
        <v>186</v>
      </c>
      <c r="D2801" t="s">
        <v>190</v>
      </c>
      <c r="E2801">
        <v>375707</v>
      </c>
      <c r="F2801">
        <v>21.825500000000002</v>
      </c>
      <c r="G2801">
        <v>44746</v>
      </c>
      <c r="H2801">
        <v>44743</v>
      </c>
      <c r="I2801">
        <v>8199993.1285000006</v>
      </c>
      <c r="J2801" t="s">
        <v>188</v>
      </c>
      <c r="K2801">
        <v>5739.9951899500011</v>
      </c>
    </row>
    <row r="2802" spans="1:11" x14ac:dyDescent="0.2">
      <c r="A2802" t="s">
        <v>250</v>
      </c>
      <c r="B2802" t="s">
        <v>198</v>
      </c>
      <c r="C2802" t="s">
        <v>210</v>
      </c>
      <c r="D2802" t="s">
        <v>190</v>
      </c>
      <c r="E2802">
        <v>40019</v>
      </c>
      <c r="F2802">
        <v>29.986000000000001</v>
      </c>
      <c r="G2802">
        <v>44746</v>
      </c>
      <c r="H2802">
        <v>44743</v>
      </c>
      <c r="I2802">
        <v>1200009.7339999999</v>
      </c>
      <c r="J2802" t="s">
        <v>204</v>
      </c>
      <c r="K2802">
        <v>840.00681380000003</v>
      </c>
    </row>
    <row r="2803" spans="1:11" x14ac:dyDescent="0.2">
      <c r="A2803" t="s">
        <v>250</v>
      </c>
      <c r="B2803" t="s">
        <v>185</v>
      </c>
      <c r="C2803" t="s">
        <v>246</v>
      </c>
      <c r="D2803" t="s">
        <v>190</v>
      </c>
      <c r="E2803">
        <v>48937</v>
      </c>
      <c r="F2803">
        <v>136.90940000000001</v>
      </c>
      <c r="G2803">
        <v>44746</v>
      </c>
      <c r="H2803">
        <v>44743</v>
      </c>
      <c r="I2803">
        <v>6699935.3078000005</v>
      </c>
      <c r="J2803" t="s">
        <v>204</v>
      </c>
      <c r="K2803">
        <v>4689.9547154600004</v>
      </c>
    </row>
    <row r="2804" spans="1:11" x14ac:dyDescent="0.2">
      <c r="A2804" t="s">
        <v>250</v>
      </c>
      <c r="B2804" t="s">
        <v>198</v>
      </c>
      <c r="C2804" t="s">
        <v>194</v>
      </c>
      <c r="D2804" t="s">
        <v>192</v>
      </c>
      <c r="E2804">
        <v>153702</v>
      </c>
      <c r="F2804">
        <v>50.096899999999998</v>
      </c>
      <c r="G2804">
        <v>44749</v>
      </c>
      <c r="H2804">
        <v>44743</v>
      </c>
      <c r="I2804">
        <v>7699993.7237999998</v>
      </c>
      <c r="J2804" t="s">
        <v>188</v>
      </c>
      <c r="K2804">
        <v>5389.9956066599998</v>
      </c>
    </row>
    <row r="2805" spans="1:11" x14ac:dyDescent="0.2">
      <c r="A2805" t="s">
        <v>250</v>
      </c>
      <c r="B2805" t="s">
        <v>198</v>
      </c>
      <c r="C2805" t="s">
        <v>223</v>
      </c>
      <c r="D2805" t="s">
        <v>200</v>
      </c>
      <c r="E2805">
        <v>109082</v>
      </c>
      <c r="F2805">
        <v>82.506600000000006</v>
      </c>
      <c r="G2805">
        <v>44749</v>
      </c>
      <c r="H2805">
        <v>44743</v>
      </c>
      <c r="I2805">
        <v>8999984.9412000012</v>
      </c>
      <c r="J2805" t="s">
        <v>204</v>
      </c>
      <c r="K2805">
        <v>6299.9894588400011</v>
      </c>
    </row>
    <row r="2806" spans="1:11" x14ac:dyDescent="0.2">
      <c r="A2806" t="s">
        <v>250</v>
      </c>
      <c r="B2806" t="s">
        <v>185</v>
      </c>
      <c r="C2806" t="s">
        <v>214</v>
      </c>
      <c r="D2806" t="s">
        <v>192</v>
      </c>
      <c r="E2806">
        <v>156652</v>
      </c>
      <c r="F2806">
        <v>28.087800000000001</v>
      </c>
      <c r="G2806">
        <v>44749</v>
      </c>
      <c r="H2806">
        <v>44743</v>
      </c>
      <c r="I2806">
        <v>4400010.0455999998</v>
      </c>
      <c r="J2806" t="s">
        <v>215</v>
      </c>
      <c r="K2806">
        <v>3960.0090410399998</v>
      </c>
    </row>
    <row r="2807" spans="1:11" x14ac:dyDescent="0.2">
      <c r="A2807" t="s">
        <v>250</v>
      </c>
      <c r="B2807" t="s">
        <v>198</v>
      </c>
      <c r="C2807" t="s">
        <v>242</v>
      </c>
      <c r="D2807" t="s">
        <v>192</v>
      </c>
      <c r="E2807">
        <v>12221</v>
      </c>
      <c r="F2807">
        <v>253.65870000000001</v>
      </c>
      <c r="G2807">
        <v>44750</v>
      </c>
      <c r="H2807">
        <v>44743</v>
      </c>
      <c r="I2807">
        <v>3099962.9727000003</v>
      </c>
      <c r="J2807" t="s">
        <v>207</v>
      </c>
      <c r="K2807">
        <v>2169.9740808900006</v>
      </c>
    </row>
    <row r="2808" spans="1:11" x14ac:dyDescent="0.2">
      <c r="A2808" t="s">
        <v>250</v>
      </c>
      <c r="B2808" t="s">
        <v>185</v>
      </c>
      <c r="C2808" t="s">
        <v>240</v>
      </c>
      <c r="D2808" t="s">
        <v>190</v>
      </c>
      <c r="E2808">
        <v>283155</v>
      </c>
      <c r="F2808">
        <v>6.7100999999999997</v>
      </c>
      <c r="G2808">
        <v>44753</v>
      </c>
      <c r="H2808">
        <v>44743</v>
      </c>
      <c r="I2808">
        <v>1899998.3654999998</v>
      </c>
      <c r="J2808" t="s">
        <v>241</v>
      </c>
      <c r="K2808">
        <v>1709.9985289499998</v>
      </c>
    </row>
    <row r="2809" spans="1:11" x14ac:dyDescent="0.2">
      <c r="A2809" t="s">
        <v>250</v>
      </c>
      <c r="B2809" t="s">
        <v>185</v>
      </c>
      <c r="C2809" t="s">
        <v>233</v>
      </c>
      <c r="D2809" t="s">
        <v>192</v>
      </c>
      <c r="E2809">
        <v>45413</v>
      </c>
      <c r="F2809">
        <v>90.281800000000004</v>
      </c>
      <c r="G2809">
        <v>44756</v>
      </c>
      <c r="H2809">
        <v>44743</v>
      </c>
      <c r="I2809">
        <v>4099967.3834000002</v>
      </c>
      <c r="J2809" t="s">
        <v>204</v>
      </c>
      <c r="K2809">
        <v>2869.9771683800004</v>
      </c>
    </row>
    <row r="2810" spans="1:11" x14ac:dyDescent="0.2">
      <c r="A2810" t="s">
        <v>250</v>
      </c>
      <c r="B2810" t="s">
        <v>185</v>
      </c>
      <c r="C2810" t="s">
        <v>237</v>
      </c>
      <c r="D2810" t="s">
        <v>200</v>
      </c>
      <c r="E2810">
        <v>47211</v>
      </c>
      <c r="F2810">
        <v>16.9451</v>
      </c>
      <c r="G2810">
        <v>44756</v>
      </c>
      <c r="H2810">
        <v>44743</v>
      </c>
      <c r="I2810">
        <v>799995.11609999998</v>
      </c>
      <c r="J2810" t="s">
        <v>204</v>
      </c>
      <c r="K2810">
        <v>559.99658126999998</v>
      </c>
    </row>
    <row r="2811" spans="1:11" x14ac:dyDescent="0.2">
      <c r="A2811" t="s">
        <v>250</v>
      </c>
      <c r="B2811" t="s">
        <v>198</v>
      </c>
      <c r="C2811" t="s">
        <v>236</v>
      </c>
      <c r="D2811" t="s">
        <v>192</v>
      </c>
      <c r="E2811">
        <v>142656</v>
      </c>
      <c r="F2811">
        <v>6.3089000000000004</v>
      </c>
      <c r="G2811">
        <v>44756</v>
      </c>
      <c r="H2811">
        <v>44743</v>
      </c>
      <c r="I2811">
        <v>900002.4384000001</v>
      </c>
      <c r="J2811" t="s">
        <v>215</v>
      </c>
      <c r="K2811">
        <v>810.00219456000013</v>
      </c>
    </row>
    <row r="2812" spans="1:11" x14ac:dyDescent="0.2">
      <c r="A2812" t="s">
        <v>250</v>
      </c>
      <c r="B2812" t="s">
        <v>198</v>
      </c>
      <c r="C2812" t="s">
        <v>235</v>
      </c>
      <c r="D2812" t="s">
        <v>200</v>
      </c>
      <c r="E2812">
        <v>698966</v>
      </c>
      <c r="F2812">
        <v>13.1623</v>
      </c>
      <c r="G2812">
        <v>44756</v>
      </c>
      <c r="H2812">
        <v>44743</v>
      </c>
      <c r="I2812">
        <v>9200000.1818000004</v>
      </c>
      <c r="J2812" t="s">
        <v>204</v>
      </c>
      <c r="K2812">
        <v>6440.0001272600002</v>
      </c>
    </row>
    <row r="2813" spans="1:11" x14ac:dyDescent="0.2">
      <c r="A2813" t="s">
        <v>250</v>
      </c>
      <c r="B2813" t="s">
        <v>185</v>
      </c>
      <c r="C2813" t="s">
        <v>191</v>
      </c>
      <c r="D2813" t="s">
        <v>192</v>
      </c>
      <c r="E2813">
        <v>180393</v>
      </c>
      <c r="F2813">
        <v>6.0978000000000003</v>
      </c>
      <c r="G2813">
        <v>44757</v>
      </c>
      <c r="H2813">
        <v>44743</v>
      </c>
      <c r="I2813">
        <v>1100000.4354000001</v>
      </c>
      <c r="J2813" t="s">
        <v>193</v>
      </c>
      <c r="K2813">
        <v>880.00034832000006</v>
      </c>
    </row>
    <row r="2814" spans="1:11" x14ac:dyDescent="0.2">
      <c r="A2814" t="s">
        <v>250</v>
      </c>
      <c r="B2814" t="s">
        <v>198</v>
      </c>
      <c r="C2814" t="s">
        <v>203</v>
      </c>
      <c r="D2814" t="s">
        <v>190</v>
      </c>
      <c r="E2814">
        <v>65279</v>
      </c>
      <c r="F2814">
        <v>105.7002</v>
      </c>
      <c r="G2814">
        <v>44757</v>
      </c>
      <c r="H2814">
        <v>44743</v>
      </c>
      <c r="I2814">
        <v>6900003.3558</v>
      </c>
      <c r="J2814" t="s">
        <v>204</v>
      </c>
      <c r="K2814">
        <v>4830.0023490599997</v>
      </c>
    </row>
    <row r="2815" spans="1:11" x14ac:dyDescent="0.2">
      <c r="A2815" t="s">
        <v>250</v>
      </c>
      <c r="B2815" t="s">
        <v>198</v>
      </c>
      <c r="C2815" t="s">
        <v>112</v>
      </c>
      <c r="D2815" t="s">
        <v>192</v>
      </c>
      <c r="E2815">
        <v>47830</v>
      </c>
      <c r="F2815">
        <v>41.814900000000002</v>
      </c>
      <c r="G2815">
        <v>44757</v>
      </c>
      <c r="H2815">
        <v>44743</v>
      </c>
      <c r="I2815">
        <v>2000006.6670000001</v>
      </c>
      <c r="J2815" t="s">
        <v>188</v>
      </c>
      <c r="K2815">
        <v>1400.0046669000003</v>
      </c>
    </row>
    <row r="2816" spans="1:11" x14ac:dyDescent="0.2">
      <c r="A2816" t="s">
        <v>250</v>
      </c>
      <c r="B2816" t="s">
        <v>198</v>
      </c>
      <c r="C2816" t="s">
        <v>227</v>
      </c>
      <c r="D2816" t="s">
        <v>200</v>
      </c>
      <c r="E2816">
        <v>39641</v>
      </c>
      <c r="F2816">
        <v>148.83699999999999</v>
      </c>
      <c r="G2816">
        <v>44757</v>
      </c>
      <c r="H2816">
        <v>44743</v>
      </c>
      <c r="I2816">
        <v>5900047.517</v>
      </c>
      <c r="J2816" t="s">
        <v>204</v>
      </c>
      <c r="K2816">
        <v>4130.0332619000001</v>
      </c>
    </row>
    <row r="2817" spans="1:11" x14ac:dyDescent="0.2">
      <c r="A2817" t="s">
        <v>250</v>
      </c>
      <c r="B2817" t="s">
        <v>198</v>
      </c>
      <c r="C2817" t="s">
        <v>238</v>
      </c>
      <c r="D2817" t="s">
        <v>212</v>
      </c>
      <c r="E2817">
        <v>5115</v>
      </c>
      <c r="F2817">
        <v>234.58770000000001</v>
      </c>
      <c r="G2817">
        <v>44758</v>
      </c>
      <c r="H2817">
        <v>44743</v>
      </c>
      <c r="I2817">
        <v>1199916.0855</v>
      </c>
      <c r="J2817" t="s">
        <v>204</v>
      </c>
      <c r="K2817">
        <v>839.94125985000005</v>
      </c>
    </row>
    <row r="2818" spans="1:11" x14ac:dyDescent="0.2">
      <c r="A2818" t="s">
        <v>250</v>
      </c>
      <c r="B2818" t="s">
        <v>185</v>
      </c>
      <c r="C2818" t="s">
        <v>217</v>
      </c>
      <c r="D2818" t="s">
        <v>192</v>
      </c>
      <c r="E2818">
        <v>781691</v>
      </c>
      <c r="F2818">
        <v>9.2108000000000008</v>
      </c>
      <c r="G2818">
        <v>44759</v>
      </c>
      <c r="H2818">
        <v>44743</v>
      </c>
      <c r="I2818">
        <v>7199999.4628000008</v>
      </c>
      <c r="J2818" t="s">
        <v>215</v>
      </c>
      <c r="K2818">
        <v>6479.9995165200016</v>
      </c>
    </row>
    <row r="2819" spans="1:11" x14ac:dyDescent="0.2">
      <c r="A2819" t="s">
        <v>250</v>
      </c>
      <c r="B2819" t="s">
        <v>185</v>
      </c>
      <c r="C2819" t="s">
        <v>232</v>
      </c>
      <c r="D2819" t="s">
        <v>200</v>
      </c>
      <c r="E2819">
        <v>313871</v>
      </c>
      <c r="F2819">
        <v>27.081199999999999</v>
      </c>
      <c r="G2819">
        <v>44763</v>
      </c>
      <c r="H2819">
        <v>44743</v>
      </c>
      <c r="I2819">
        <v>8500003.3251999989</v>
      </c>
      <c r="J2819" t="s">
        <v>204</v>
      </c>
      <c r="K2819">
        <v>5950.0023276399997</v>
      </c>
    </row>
    <row r="2820" spans="1:11" x14ac:dyDescent="0.2">
      <c r="A2820" t="s">
        <v>250</v>
      </c>
      <c r="B2820" t="s">
        <v>198</v>
      </c>
      <c r="C2820" t="s">
        <v>201</v>
      </c>
      <c r="D2820" t="s">
        <v>200</v>
      </c>
      <c r="E2820">
        <v>179966</v>
      </c>
      <c r="F2820">
        <v>42.785899999999998</v>
      </c>
      <c r="G2820">
        <v>44763</v>
      </c>
      <c r="H2820">
        <v>44743</v>
      </c>
      <c r="I2820">
        <v>7700007.2793999994</v>
      </c>
      <c r="J2820" t="s">
        <v>188</v>
      </c>
      <c r="K2820">
        <v>5390.0050955799998</v>
      </c>
    </row>
    <row r="2821" spans="1:11" x14ac:dyDescent="0.2">
      <c r="A2821" t="s">
        <v>250</v>
      </c>
      <c r="B2821" t="s">
        <v>185</v>
      </c>
      <c r="C2821" t="s">
        <v>214</v>
      </c>
      <c r="D2821" t="s">
        <v>200</v>
      </c>
      <c r="E2821">
        <v>348376</v>
      </c>
      <c r="F2821">
        <v>27.843499999999999</v>
      </c>
      <c r="G2821">
        <v>44763</v>
      </c>
      <c r="H2821">
        <v>44743</v>
      </c>
      <c r="I2821">
        <v>9700007.1559999995</v>
      </c>
      <c r="J2821" t="s">
        <v>215</v>
      </c>
      <c r="K2821">
        <v>8730.0064404000004</v>
      </c>
    </row>
    <row r="2822" spans="1:11" x14ac:dyDescent="0.2">
      <c r="A2822" t="s">
        <v>250</v>
      </c>
      <c r="B2822" t="s">
        <v>185</v>
      </c>
      <c r="C2822" t="s">
        <v>202</v>
      </c>
      <c r="D2822" t="s">
        <v>190</v>
      </c>
      <c r="E2822">
        <v>1236484</v>
      </c>
      <c r="F2822">
        <v>4.1246</v>
      </c>
      <c r="G2822">
        <v>44763</v>
      </c>
      <c r="H2822">
        <v>44743</v>
      </c>
      <c r="I2822">
        <v>5100001.9063999997</v>
      </c>
      <c r="J2822" t="s">
        <v>193</v>
      </c>
      <c r="K2822">
        <v>4080.0015251199998</v>
      </c>
    </row>
    <row r="2823" spans="1:11" x14ac:dyDescent="0.2">
      <c r="A2823" t="s">
        <v>250</v>
      </c>
      <c r="B2823" t="s">
        <v>185</v>
      </c>
      <c r="C2823" t="s">
        <v>208</v>
      </c>
      <c r="D2823" t="s">
        <v>192</v>
      </c>
      <c r="E2823">
        <v>77220</v>
      </c>
      <c r="F2823">
        <v>60.865200000000002</v>
      </c>
      <c r="G2823">
        <v>44764</v>
      </c>
      <c r="H2823">
        <v>44743</v>
      </c>
      <c r="I2823">
        <v>4700010.7439999999</v>
      </c>
      <c r="J2823" t="s">
        <v>188</v>
      </c>
      <c r="K2823">
        <v>3290.0075208000003</v>
      </c>
    </row>
    <row r="2824" spans="1:11" x14ac:dyDescent="0.2">
      <c r="A2824" t="s">
        <v>250</v>
      </c>
      <c r="B2824" t="s">
        <v>185</v>
      </c>
      <c r="C2824" t="s">
        <v>225</v>
      </c>
      <c r="D2824" t="s">
        <v>192</v>
      </c>
      <c r="E2824">
        <v>110325</v>
      </c>
      <c r="F2824">
        <v>89.7346</v>
      </c>
      <c r="G2824">
        <v>44770</v>
      </c>
      <c r="H2824">
        <v>44743</v>
      </c>
      <c r="I2824">
        <v>9899969.7449999992</v>
      </c>
      <c r="J2824" t="s">
        <v>188</v>
      </c>
      <c r="K2824">
        <v>6929.978821499999</v>
      </c>
    </row>
    <row r="2825" spans="1:11" x14ac:dyDescent="0.2">
      <c r="A2825" t="s">
        <v>250</v>
      </c>
      <c r="B2825" t="s">
        <v>185</v>
      </c>
      <c r="C2825" t="s">
        <v>238</v>
      </c>
      <c r="D2825" t="s">
        <v>192</v>
      </c>
      <c r="E2825">
        <v>13571</v>
      </c>
      <c r="F2825">
        <v>243.1567</v>
      </c>
      <c r="G2825">
        <v>44770</v>
      </c>
      <c r="H2825">
        <v>44743</v>
      </c>
      <c r="I2825">
        <v>3299879.5756999999</v>
      </c>
      <c r="J2825" t="s">
        <v>204</v>
      </c>
      <c r="K2825">
        <v>2309.9157029900002</v>
      </c>
    </row>
    <row r="2826" spans="1:11" x14ac:dyDescent="0.2">
      <c r="A2826" t="s">
        <v>250</v>
      </c>
      <c r="B2826" t="s">
        <v>198</v>
      </c>
      <c r="C2826" t="s">
        <v>246</v>
      </c>
      <c r="D2826" t="s">
        <v>192</v>
      </c>
      <c r="E2826">
        <v>44753</v>
      </c>
      <c r="F2826">
        <v>125.1306</v>
      </c>
      <c r="G2826">
        <v>44770</v>
      </c>
      <c r="H2826">
        <v>44743</v>
      </c>
      <c r="I2826">
        <v>5599969.7418</v>
      </c>
      <c r="J2826" t="s">
        <v>204</v>
      </c>
      <c r="K2826">
        <v>3919.9788192599999</v>
      </c>
    </row>
    <row r="2827" spans="1:11" x14ac:dyDescent="0.2">
      <c r="A2827" t="s">
        <v>250</v>
      </c>
      <c r="B2827" t="s">
        <v>185</v>
      </c>
      <c r="C2827" t="s">
        <v>216</v>
      </c>
      <c r="D2827" t="s">
        <v>187</v>
      </c>
      <c r="E2827">
        <v>61624</v>
      </c>
      <c r="F2827">
        <v>17.850300000000001</v>
      </c>
      <c r="G2827">
        <v>44770</v>
      </c>
      <c r="H2827">
        <v>44743</v>
      </c>
      <c r="I2827">
        <v>1100006.8872</v>
      </c>
      <c r="J2827" t="s">
        <v>215</v>
      </c>
      <c r="K2827">
        <v>990.00619847999997</v>
      </c>
    </row>
    <row r="2828" spans="1:11" x14ac:dyDescent="0.2">
      <c r="A2828" t="s">
        <v>250</v>
      </c>
      <c r="B2828" t="s">
        <v>185</v>
      </c>
      <c r="C2828" t="s">
        <v>201</v>
      </c>
      <c r="D2828" t="s">
        <v>190</v>
      </c>
      <c r="E2828">
        <v>159415</v>
      </c>
      <c r="F2828">
        <v>40.774099999999997</v>
      </c>
      <c r="G2828">
        <v>44770</v>
      </c>
      <c r="H2828">
        <v>44743</v>
      </c>
      <c r="I2828">
        <v>6500003.1514999997</v>
      </c>
      <c r="J2828" t="s">
        <v>188</v>
      </c>
      <c r="K2828">
        <v>4550.0022060499996</v>
      </c>
    </row>
    <row r="2829" spans="1:11" x14ac:dyDescent="0.2">
      <c r="A2829" t="s">
        <v>250</v>
      </c>
      <c r="B2829" t="s">
        <v>185</v>
      </c>
      <c r="C2829" t="s">
        <v>226</v>
      </c>
      <c r="D2829" t="s">
        <v>192</v>
      </c>
      <c r="E2829">
        <v>124950</v>
      </c>
      <c r="F2829">
        <v>53.621400000000001</v>
      </c>
      <c r="G2829">
        <v>44770</v>
      </c>
      <c r="H2829">
        <v>44743</v>
      </c>
      <c r="I2829">
        <v>6699993.9299999997</v>
      </c>
      <c r="J2829" t="s">
        <v>188</v>
      </c>
      <c r="K2829">
        <v>4689.9957510000004</v>
      </c>
    </row>
    <row r="2830" spans="1:11" x14ac:dyDescent="0.2">
      <c r="A2830" t="s">
        <v>250</v>
      </c>
      <c r="B2830" t="s">
        <v>198</v>
      </c>
      <c r="C2830" t="s">
        <v>211</v>
      </c>
      <c r="D2830" t="s">
        <v>192</v>
      </c>
      <c r="E2830">
        <v>503074</v>
      </c>
      <c r="F2830">
        <v>12.523</v>
      </c>
      <c r="G2830">
        <v>44770</v>
      </c>
      <c r="H2830">
        <v>44743</v>
      </c>
      <c r="I2830">
        <v>6299995.7019999996</v>
      </c>
      <c r="J2830" t="s">
        <v>207</v>
      </c>
      <c r="K2830">
        <v>4409.9969914000003</v>
      </c>
    </row>
    <row r="2831" spans="1:11" x14ac:dyDescent="0.2">
      <c r="A2831" t="s">
        <v>250</v>
      </c>
      <c r="B2831" t="s">
        <v>185</v>
      </c>
      <c r="C2831" t="s">
        <v>225</v>
      </c>
      <c r="D2831" t="s">
        <v>200</v>
      </c>
      <c r="E2831">
        <v>5987</v>
      </c>
      <c r="F2831">
        <v>83.507900000000006</v>
      </c>
      <c r="G2831">
        <v>44770</v>
      </c>
      <c r="H2831">
        <v>44743</v>
      </c>
      <c r="I2831">
        <v>499961.79730000003</v>
      </c>
      <c r="J2831" t="s">
        <v>188</v>
      </c>
      <c r="K2831">
        <v>349.97325811000002</v>
      </c>
    </row>
    <row r="2832" spans="1:11" x14ac:dyDescent="0.2">
      <c r="A2832" t="s">
        <v>250</v>
      </c>
      <c r="B2832" t="s">
        <v>185</v>
      </c>
      <c r="C2832" t="s">
        <v>228</v>
      </c>
      <c r="D2832" t="s">
        <v>190</v>
      </c>
      <c r="E2832">
        <v>210351</v>
      </c>
      <c r="F2832">
        <v>29.474499999999999</v>
      </c>
      <c r="G2832">
        <v>44770</v>
      </c>
      <c r="H2832">
        <v>44743</v>
      </c>
      <c r="I2832">
        <v>6199990.5494999997</v>
      </c>
      <c r="J2832" t="s">
        <v>204</v>
      </c>
      <c r="K2832">
        <v>4339.9933846499998</v>
      </c>
    </row>
    <row r="2833" spans="1:11" x14ac:dyDescent="0.2">
      <c r="A2833" t="s">
        <v>250</v>
      </c>
      <c r="B2833" t="s">
        <v>198</v>
      </c>
      <c r="C2833" t="s">
        <v>211</v>
      </c>
      <c r="D2833" t="s">
        <v>190</v>
      </c>
      <c r="E2833">
        <v>196809</v>
      </c>
      <c r="F2833">
        <v>13.210800000000001</v>
      </c>
      <c r="G2833">
        <v>44770</v>
      </c>
      <c r="H2833">
        <v>44743</v>
      </c>
      <c r="I2833">
        <v>2600004.3372</v>
      </c>
      <c r="J2833" t="s">
        <v>207</v>
      </c>
      <c r="K2833">
        <v>1820.0030360399999</v>
      </c>
    </row>
    <row r="2834" spans="1:11" x14ac:dyDescent="0.2">
      <c r="A2834" t="s">
        <v>250</v>
      </c>
      <c r="B2834" t="s">
        <v>185</v>
      </c>
      <c r="C2834" t="s">
        <v>194</v>
      </c>
      <c r="D2834" t="s">
        <v>192</v>
      </c>
      <c r="E2834">
        <v>26852</v>
      </c>
      <c r="F2834">
        <v>48.413499999999999</v>
      </c>
      <c r="G2834">
        <v>44770</v>
      </c>
      <c r="H2834">
        <v>44743</v>
      </c>
      <c r="I2834">
        <v>1299999.3019999999</v>
      </c>
      <c r="J2834" t="s">
        <v>188</v>
      </c>
      <c r="K2834">
        <v>909.99951140000007</v>
      </c>
    </row>
    <row r="2835" spans="1:11" x14ac:dyDescent="0.2">
      <c r="A2835" t="s">
        <v>250</v>
      </c>
      <c r="B2835" t="s">
        <v>185</v>
      </c>
      <c r="C2835" t="s">
        <v>199</v>
      </c>
      <c r="D2835" t="s">
        <v>200</v>
      </c>
      <c r="E2835">
        <v>1206123</v>
      </c>
      <c r="F2835">
        <v>3.2334999999999998</v>
      </c>
      <c r="G2835">
        <v>44770</v>
      </c>
      <c r="H2835">
        <v>44743</v>
      </c>
      <c r="I2835">
        <v>3899998.7204999998</v>
      </c>
      <c r="J2835" t="s">
        <v>193</v>
      </c>
      <c r="K2835">
        <v>3119.9989764000002</v>
      </c>
    </row>
    <row r="2836" spans="1:11" x14ac:dyDescent="0.2">
      <c r="A2836" t="s">
        <v>250</v>
      </c>
      <c r="B2836" t="s">
        <v>185</v>
      </c>
      <c r="C2836" t="s">
        <v>238</v>
      </c>
      <c r="D2836" t="s">
        <v>190</v>
      </c>
      <c r="E2836">
        <v>36050</v>
      </c>
      <c r="F2836">
        <v>230.2355</v>
      </c>
      <c r="G2836">
        <v>44771</v>
      </c>
      <c r="H2836">
        <v>44743</v>
      </c>
      <c r="I2836">
        <v>8299989.7750000004</v>
      </c>
      <c r="J2836" t="s">
        <v>204</v>
      </c>
      <c r="K2836">
        <v>5809.9928425000007</v>
      </c>
    </row>
    <row r="2837" spans="1:11" x14ac:dyDescent="0.2">
      <c r="A2837" t="s">
        <v>250</v>
      </c>
      <c r="B2837" t="s">
        <v>185</v>
      </c>
      <c r="C2837" t="s">
        <v>242</v>
      </c>
      <c r="D2837" t="s">
        <v>190</v>
      </c>
      <c r="E2837">
        <v>25429</v>
      </c>
      <c r="F2837">
        <v>267.41460000000001</v>
      </c>
      <c r="G2837">
        <v>44771</v>
      </c>
      <c r="H2837">
        <v>44743</v>
      </c>
      <c r="I2837">
        <v>6800085.8634000001</v>
      </c>
      <c r="J2837" t="s">
        <v>207</v>
      </c>
      <c r="K2837">
        <v>4760.0601043800007</v>
      </c>
    </row>
    <row r="2838" spans="1:11" x14ac:dyDescent="0.2">
      <c r="A2838" t="s">
        <v>250</v>
      </c>
      <c r="B2838" t="s">
        <v>198</v>
      </c>
      <c r="C2838" t="s">
        <v>245</v>
      </c>
      <c r="D2838" t="s">
        <v>200</v>
      </c>
      <c r="E2838">
        <v>75215</v>
      </c>
      <c r="F2838">
        <v>59.828299999999999</v>
      </c>
      <c r="G2838">
        <v>44771</v>
      </c>
      <c r="H2838">
        <v>44743</v>
      </c>
      <c r="I2838">
        <v>4499985.5844999999</v>
      </c>
      <c r="J2838" t="s">
        <v>188</v>
      </c>
      <c r="K2838">
        <v>3149.9899091500001</v>
      </c>
    </row>
    <row r="2839" spans="1:11" x14ac:dyDescent="0.2">
      <c r="A2839" t="s">
        <v>250</v>
      </c>
      <c r="B2839" t="s">
        <v>185</v>
      </c>
      <c r="C2839" t="s">
        <v>213</v>
      </c>
      <c r="D2839" t="s">
        <v>190</v>
      </c>
      <c r="E2839">
        <v>43526</v>
      </c>
      <c r="F2839">
        <v>75.816500000000005</v>
      </c>
      <c r="G2839">
        <v>44772</v>
      </c>
      <c r="H2839">
        <v>44743</v>
      </c>
      <c r="I2839">
        <v>3299988.9790000003</v>
      </c>
      <c r="J2839" t="s">
        <v>188</v>
      </c>
      <c r="K2839">
        <v>2309.9922853000003</v>
      </c>
    </row>
    <row r="2840" spans="1:11" x14ac:dyDescent="0.2">
      <c r="A2840" t="s">
        <v>250</v>
      </c>
      <c r="B2840" t="s">
        <v>198</v>
      </c>
      <c r="C2840" t="s">
        <v>211</v>
      </c>
      <c r="D2840" t="s">
        <v>192</v>
      </c>
      <c r="E2840">
        <v>567028</v>
      </c>
      <c r="F2840">
        <v>13.0505</v>
      </c>
      <c r="G2840">
        <v>44772</v>
      </c>
      <c r="H2840">
        <v>44743</v>
      </c>
      <c r="I2840">
        <v>7399998.9139999999</v>
      </c>
      <c r="J2840" t="s">
        <v>207</v>
      </c>
      <c r="K2840">
        <v>5179.9992398000004</v>
      </c>
    </row>
    <row r="2841" spans="1:11" x14ac:dyDescent="0.2">
      <c r="A2841" t="s">
        <v>250</v>
      </c>
      <c r="B2841" t="s">
        <v>198</v>
      </c>
      <c r="C2841" t="s">
        <v>205</v>
      </c>
      <c r="D2841" t="s">
        <v>192</v>
      </c>
      <c r="E2841">
        <v>357585</v>
      </c>
      <c r="F2841">
        <v>19.296099999999999</v>
      </c>
      <c r="G2841">
        <v>44772</v>
      </c>
      <c r="H2841">
        <v>44743</v>
      </c>
      <c r="I2841">
        <v>6899995.9184999997</v>
      </c>
      <c r="J2841" t="s">
        <v>193</v>
      </c>
      <c r="K2841">
        <v>5519.9967348</v>
      </c>
    </row>
    <row r="2842" spans="1:11" x14ac:dyDescent="0.2">
      <c r="A2842" t="s">
        <v>250</v>
      </c>
      <c r="B2842" t="s">
        <v>198</v>
      </c>
      <c r="C2842" t="s">
        <v>235</v>
      </c>
      <c r="D2842" t="s">
        <v>190</v>
      </c>
      <c r="E2842">
        <v>526863</v>
      </c>
      <c r="F2842">
        <v>13.855600000000001</v>
      </c>
      <c r="G2842">
        <v>44773</v>
      </c>
      <c r="H2842">
        <v>44743</v>
      </c>
      <c r="I2842">
        <v>7300002.9828000003</v>
      </c>
      <c r="J2842" t="s">
        <v>204</v>
      </c>
      <c r="K2842">
        <v>5110.0020879600006</v>
      </c>
    </row>
    <row r="2843" spans="1:11" x14ac:dyDescent="0.2">
      <c r="A2843" t="s">
        <v>250</v>
      </c>
      <c r="B2843" t="s">
        <v>198</v>
      </c>
      <c r="C2843" t="s">
        <v>238</v>
      </c>
      <c r="D2843" t="s">
        <v>190</v>
      </c>
      <c r="E2843">
        <v>14265</v>
      </c>
      <c r="F2843">
        <v>224.32740000000001</v>
      </c>
      <c r="G2843">
        <v>44774</v>
      </c>
      <c r="H2843">
        <v>44774</v>
      </c>
      <c r="I2843">
        <v>3200030.361</v>
      </c>
      <c r="J2843" t="s">
        <v>204</v>
      </c>
      <c r="K2843">
        <v>2240.0212526999999</v>
      </c>
    </row>
    <row r="2844" spans="1:11" x14ac:dyDescent="0.2">
      <c r="A2844" t="s">
        <v>250</v>
      </c>
      <c r="B2844" t="s">
        <v>185</v>
      </c>
      <c r="C2844" t="s">
        <v>231</v>
      </c>
      <c r="D2844" t="s">
        <v>187</v>
      </c>
      <c r="E2844">
        <v>101553</v>
      </c>
      <c r="F2844">
        <v>22.648299999999999</v>
      </c>
      <c r="G2844">
        <v>44777</v>
      </c>
      <c r="H2844">
        <v>44774</v>
      </c>
      <c r="I2844">
        <v>2300002.8098999998</v>
      </c>
      <c r="J2844" t="s">
        <v>188</v>
      </c>
      <c r="K2844">
        <v>1610.0019669299998</v>
      </c>
    </row>
    <row r="2845" spans="1:11" x14ac:dyDescent="0.2">
      <c r="A2845" t="s">
        <v>250</v>
      </c>
      <c r="B2845" t="s">
        <v>198</v>
      </c>
      <c r="C2845" t="s">
        <v>235</v>
      </c>
      <c r="D2845" t="s">
        <v>190</v>
      </c>
      <c r="E2845">
        <v>172433</v>
      </c>
      <c r="F2845">
        <v>14.4984</v>
      </c>
      <c r="G2845">
        <v>44777</v>
      </c>
      <c r="H2845">
        <v>44774</v>
      </c>
      <c r="I2845">
        <v>2500002.6072</v>
      </c>
      <c r="J2845" t="s">
        <v>204</v>
      </c>
      <c r="K2845">
        <v>1750.0018250400001</v>
      </c>
    </row>
    <row r="2846" spans="1:11" x14ac:dyDescent="0.2">
      <c r="A2846" t="s">
        <v>250</v>
      </c>
      <c r="B2846" t="s">
        <v>185</v>
      </c>
      <c r="C2846" t="s">
        <v>206</v>
      </c>
      <c r="D2846" t="s">
        <v>190</v>
      </c>
      <c r="E2846">
        <v>27049</v>
      </c>
      <c r="F2846">
        <v>99.817499999999995</v>
      </c>
      <c r="G2846">
        <v>44777</v>
      </c>
      <c r="H2846">
        <v>44774</v>
      </c>
      <c r="I2846">
        <v>2699963.5574999996</v>
      </c>
      <c r="J2846" t="s">
        <v>207</v>
      </c>
      <c r="K2846">
        <v>1889.9744902499997</v>
      </c>
    </row>
    <row r="2847" spans="1:11" x14ac:dyDescent="0.2">
      <c r="A2847" t="s">
        <v>250</v>
      </c>
      <c r="B2847" t="s">
        <v>185</v>
      </c>
      <c r="C2847" t="s">
        <v>199</v>
      </c>
      <c r="D2847" t="s">
        <v>192</v>
      </c>
      <c r="E2847">
        <v>2343989</v>
      </c>
      <c r="F2847">
        <v>2.9437000000000002</v>
      </c>
      <c r="G2847">
        <v>44777</v>
      </c>
      <c r="H2847">
        <v>44774</v>
      </c>
      <c r="I2847">
        <v>6900000.4193000002</v>
      </c>
      <c r="J2847" t="s">
        <v>193</v>
      </c>
      <c r="K2847">
        <v>5520.0003354400005</v>
      </c>
    </row>
    <row r="2848" spans="1:11" x14ac:dyDescent="0.2">
      <c r="A2848" t="s">
        <v>250</v>
      </c>
      <c r="B2848" t="s">
        <v>198</v>
      </c>
      <c r="C2848" t="s">
        <v>237</v>
      </c>
      <c r="D2848" t="s">
        <v>190</v>
      </c>
      <c r="E2848">
        <v>473417</v>
      </c>
      <c r="F2848">
        <v>15.4198</v>
      </c>
      <c r="G2848">
        <v>44777</v>
      </c>
      <c r="H2848">
        <v>44774</v>
      </c>
      <c r="I2848">
        <v>7299995.4566000002</v>
      </c>
      <c r="J2848" t="s">
        <v>204</v>
      </c>
      <c r="K2848">
        <v>5109.9968196199998</v>
      </c>
    </row>
    <row r="2849" spans="1:11" x14ac:dyDescent="0.2">
      <c r="A2849" t="s">
        <v>250</v>
      </c>
      <c r="B2849" t="s">
        <v>185</v>
      </c>
      <c r="C2849" t="s">
        <v>227</v>
      </c>
      <c r="D2849" t="s">
        <v>200</v>
      </c>
      <c r="E2849">
        <v>22235</v>
      </c>
      <c r="F2849">
        <v>143.9152</v>
      </c>
      <c r="G2849">
        <v>44777</v>
      </c>
      <c r="H2849">
        <v>44774</v>
      </c>
      <c r="I2849">
        <v>3199954.4720000001</v>
      </c>
      <c r="J2849" t="s">
        <v>204</v>
      </c>
      <c r="K2849">
        <v>2239.9681304000001</v>
      </c>
    </row>
    <row r="2850" spans="1:11" x14ac:dyDescent="0.2">
      <c r="A2850" t="s">
        <v>250</v>
      </c>
      <c r="B2850" t="s">
        <v>198</v>
      </c>
      <c r="C2850" t="s">
        <v>229</v>
      </c>
      <c r="D2850" t="s">
        <v>192</v>
      </c>
      <c r="E2850">
        <v>96749</v>
      </c>
      <c r="F2850">
        <v>95.091300000000004</v>
      </c>
      <c r="G2850">
        <v>44778</v>
      </c>
      <c r="H2850">
        <v>44774</v>
      </c>
      <c r="I2850">
        <v>9199988.1837000009</v>
      </c>
      <c r="J2850" t="s">
        <v>188</v>
      </c>
      <c r="K2850">
        <v>6439.991728590001</v>
      </c>
    </row>
    <row r="2851" spans="1:11" x14ac:dyDescent="0.2">
      <c r="A2851" t="s">
        <v>250</v>
      </c>
      <c r="B2851" t="s">
        <v>185</v>
      </c>
      <c r="C2851" t="s">
        <v>221</v>
      </c>
      <c r="D2851" t="s">
        <v>190</v>
      </c>
      <c r="E2851">
        <v>133562</v>
      </c>
      <c r="F2851">
        <v>41.179499999999997</v>
      </c>
      <c r="G2851">
        <v>44778</v>
      </c>
      <c r="H2851">
        <v>44774</v>
      </c>
      <c r="I2851">
        <v>5500016.3789999997</v>
      </c>
      <c r="J2851" t="s">
        <v>207</v>
      </c>
      <c r="K2851">
        <v>3850.0114653000001</v>
      </c>
    </row>
    <row r="2852" spans="1:11" x14ac:dyDescent="0.2">
      <c r="A2852" t="s">
        <v>250</v>
      </c>
      <c r="B2852" t="s">
        <v>185</v>
      </c>
      <c r="C2852" t="s">
        <v>206</v>
      </c>
      <c r="D2852" t="s">
        <v>190</v>
      </c>
      <c r="E2852">
        <v>73844</v>
      </c>
      <c r="F2852">
        <v>101.56610000000001</v>
      </c>
      <c r="G2852">
        <v>44779</v>
      </c>
      <c r="H2852">
        <v>44774</v>
      </c>
      <c r="I2852">
        <v>7500047.0884000007</v>
      </c>
      <c r="J2852" t="s">
        <v>207</v>
      </c>
      <c r="K2852">
        <v>5250.0329618800006</v>
      </c>
    </row>
    <row r="2853" spans="1:11" x14ac:dyDescent="0.2">
      <c r="A2853" t="s">
        <v>250</v>
      </c>
      <c r="B2853" t="s">
        <v>198</v>
      </c>
      <c r="C2853" t="s">
        <v>201</v>
      </c>
      <c r="D2853" t="s">
        <v>190</v>
      </c>
      <c r="E2853">
        <v>118881</v>
      </c>
      <c r="F2853">
        <v>38.694000000000003</v>
      </c>
      <c r="G2853">
        <v>44779</v>
      </c>
      <c r="H2853">
        <v>44774</v>
      </c>
      <c r="I2853">
        <v>4599981.4139999999</v>
      </c>
      <c r="J2853" t="s">
        <v>188</v>
      </c>
      <c r="K2853">
        <v>3219.9869898000002</v>
      </c>
    </row>
    <row r="2854" spans="1:11" x14ac:dyDescent="0.2">
      <c r="A2854" t="s">
        <v>250</v>
      </c>
      <c r="B2854" t="s">
        <v>185</v>
      </c>
      <c r="C2854" t="s">
        <v>210</v>
      </c>
      <c r="D2854" t="s">
        <v>190</v>
      </c>
      <c r="E2854">
        <v>31275</v>
      </c>
      <c r="F2854">
        <v>31.974699999999999</v>
      </c>
      <c r="G2854">
        <v>44780</v>
      </c>
      <c r="H2854">
        <v>44774</v>
      </c>
      <c r="I2854">
        <v>1000008.7424999999</v>
      </c>
      <c r="J2854" t="s">
        <v>204</v>
      </c>
      <c r="K2854">
        <v>700.00611975000004</v>
      </c>
    </row>
    <row r="2855" spans="1:11" x14ac:dyDescent="0.2">
      <c r="A2855" t="s">
        <v>250</v>
      </c>
      <c r="B2855" t="s">
        <v>185</v>
      </c>
      <c r="C2855" t="s">
        <v>233</v>
      </c>
      <c r="D2855" t="s">
        <v>187</v>
      </c>
      <c r="E2855">
        <v>66420</v>
      </c>
      <c r="F2855">
        <v>88.828500000000005</v>
      </c>
      <c r="G2855">
        <v>44784</v>
      </c>
      <c r="H2855">
        <v>44774</v>
      </c>
      <c r="I2855">
        <v>5899988.9700000007</v>
      </c>
      <c r="J2855" t="s">
        <v>204</v>
      </c>
      <c r="K2855">
        <v>4129.992279000001</v>
      </c>
    </row>
    <row r="2856" spans="1:11" x14ac:dyDescent="0.2">
      <c r="A2856" t="s">
        <v>250</v>
      </c>
      <c r="B2856" t="s">
        <v>198</v>
      </c>
      <c r="C2856" t="s">
        <v>234</v>
      </c>
      <c r="D2856" t="s">
        <v>192</v>
      </c>
      <c r="E2856">
        <v>69000</v>
      </c>
      <c r="F2856">
        <v>99.999700000000004</v>
      </c>
      <c r="G2856">
        <v>44784</v>
      </c>
      <c r="H2856">
        <v>44774</v>
      </c>
      <c r="I2856">
        <v>6899979.3000000007</v>
      </c>
      <c r="J2856" t="s">
        <v>204</v>
      </c>
      <c r="K2856">
        <v>4829.9855100000013</v>
      </c>
    </row>
    <row r="2857" spans="1:11" x14ac:dyDescent="0.2">
      <c r="A2857" t="s">
        <v>250</v>
      </c>
      <c r="B2857" t="s">
        <v>185</v>
      </c>
      <c r="C2857" t="s">
        <v>242</v>
      </c>
      <c r="D2857" t="s">
        <v>192</v>
      </c>
      <c r="E2857">
        <v>19127</v>
      </c>
      <c r="F2857">
        <v>235.26609999999999</v>
      </c>
      <c r="G2857">
        <v>44784</v>
      </c>
      <c r="H2857">
        <v>44774</v>
      </c>
      <c r="I2857">
        <v>4499934.6946999999</v>
      </c>
      <c r="J2857" t="s">
        <v>207</v>
      </c>
      <c r="K2857">
        <v>3149.9542862900003</v>
      </c>
    </row>
    <row r="2858" spans="1:11" x14ac:dyDescent="0.2">
      <c r="A2858" t="s">
        <v>250</v>
      </c>
      <c r="B2858" t="s">
        <v>198</v>
      </c>
      <c r="C2858" t="s">
        <v>195</v>
      </c>
      <c r="D2858" t="s">
        <v>200</v>
      </c>
      <c r="E2858">
        <v>14280</v>
      </c>
      <c r="F2858">
        <v>119.04389999999999</v>
      </c>
      <c r="G2858">
        <v>44784</v>
      </c>
      <c r="H2858">
        <v>44774</v>
      </c>
      <c r="I2858">
        <v>1699946.892</v>
      </c>
      <c r="J2858" t="s">
        <v>196</v>
      </c>
      <c r="K2858">
        <v>1529.9522028000001</v>
      </c>
    </row>
    <row r="2859" spans="1:11" x14ac:dyDescent="0.2">
      <c r="A2859" t="s">
        <v>250</v>
      </c>
      <c r="B2859" t="s">
        <v>185</v>
      </c>
      <c r="C2859" t="s">
        <v>227</v>
      </c>
      <c r="D2859" t="s">
        <v>190</v>
      </c>
      <c r="E2859">
        <v>11301</v>
      </c>
      <c r="F2859">
        <v>141.5814</v>
      </c>
      <c r="G2859">
        <v>44785</v>
      </c>
      <c r="H2859">
        <v>44774</v>
      </c>
      <c r="I2859">
        <v>1600011.4014000001</v>
      </c>
      <c r="J2859" t="s">
        <v>204</v>
      </c>
      <c r="K2859">
        <v>1120.0079809800002</v>
      </c>
    </row>
    <row r="2860" spans="1:11" x14ac:dyDescent="0.2">
      <c r="A2860" t="s">
        <v>250</v>
      </c>
      <c r="B2860" t="s">
        <v>198</v>
      </c>
      <c r="C2860" t="s">
        <v>232</v>
      </c>
      <c r="D2860" t="s">
        <v>190</v>
      </c>
      <c r="E2860">
        <v>92941</v>
      </c>
      <c r="F2860">
        <v>26.898900000000001</v>
      </c>
      <c r="G2860">
        <v>44786</v>
      </c>
      <c r="H2860">
        <v>44774</v>
      </c>
      <c r="I2860">
        <v>2500010.6649000002</v>
      </c>
      <c r="J2860" t="s">
        <v>204</v>
      </c>
      <c r="K2860">
        <v>1750.0074654300001</v>
      </c>
    </row>
    <row r="2861" spans="1:11" x14ac:dyDescent="0.2">
      <c r="A2861" t="s">
        <v>250</v>
      </c>
      <c r="B2861" t="s">
        <v>185</v>
      </c>
      <c r="C2861" t="s">
        <v>237</v>
      </c>
      <c r="D2861" t="s">
        <v>200</v>
      </c>
      <c r="E2861">
        <v>427641</v>
      </c>
      <c r="F2861">
        <v>17.771899999999999</v>
      </c>
      <c r="G2861">
        <v>44786</v>
      </c>
      <c r="H2861">
        <v>44774</v>
      </c>
      <c r="I2861">
        <v>7599993.0878999997</v>
      </c>
      <c r="J2861" t="s">
        <v>204</v>
      </c>
      <c r="K2861">
        <v>5319.9951615300006</v>
      </c>
    </row>
    <row r="2862" spans="1:11" x14ac:dyDescent="0.2">
      <c r="A2862" t="s">
        <v>250</v>
      </c>
      <c r="B2862" t="s">
        <v>198</v>
      </c>
      <c r="C2862" t="s">
        <v>244</v>
      </c>
      <c r="D2862" t="s">
        <v>192</v>
      </c>
      <c r="E2862">
        <v>54253</v>
      </c>
      <c r="F2862">
        <v>27.648099999999999</v>
      </c>
      <c r="G2862">
        <v>44788</v>
      </c>
      <c r="H2862">
        <v>44774</v>
      </c>
      <c r="I2862">
        <v>1499992.3692999999</v>
      </c>
      <c r="J2862" t="s">
        <v>207</v>
      </c>
      <c r="K2862">
        <v>1049.9946585099999</v>
      </c>
    </row>
    <row r="2863" spans="1:11" x14ac:dyDescent="0.2">
      <c r="A2863" t="s">
        <v>250</v>
      </c>
      <c r="B2863" t="s">
        <v>185</v>
      </c>
      <c r="C2863" t="s">
        <v>224</v>
      </c>
      <c r="D2863" t="s">
        <v>190</v>
      </c>
      <c r="E2863">
        <v>5984</v>
      </c>
      <c r="F2863">
        <v>200.54409999999999</v>
      </c>
      <c r="G2863">
        <v>44791</v>
      </c>
      <c r="H2863">
        <v>44774</v>
      </c>
      <c r="I2863">
        <v>1200055.8943999999</v>
      </c>
      <c r="J2863" t="s">
        <v>204</v>
      </c>
      <c r="K2863">
        <v>840.03912607999985</v>
      </c>
    </row>
    <row r="2864" spans="1:11" x14ac:dyDescent="0.2">
      <c r="A2864" t="s">
        <v>250</v>
      </c>
      <c r="B2864" t="s">
        <v>198</v>
      </c>
      <c r="C2864" t="s">
        <v>213</v>
      </c>
      <c r="D2864" t="s">
        <v>190</v>
      </c>
      <c r="E2864">
        <v>108781</v>
      </c>
      <c r="F2864">
        <v>67.106999999999999</v>
      </c>
      <c r="G2864">
        <v>44791</v>
      </c>
      <c r="H2864">
        <v>44774</v>
      </c>
      <c r="I2864">
        <v>7299966.5669999998</v>
      </c>
      <c r="J2864" t="s">
        <v>188</v>
      </c>
      <c r="K2864">
        <v>5109.9765969</v>
      </c>
    </row>
    <row r="2865" spans="1:11" x14ac:dyDescent="0.2">
      <c r="A2865" t="s">
        <v>250</v>
      </c>
      <c r="B2865" t="s">
        <v>198</v>
      </c>
      <c r="C2865" t="s">
        <v>224</v>
      </c>
      <c r="D2865" t="s">
        <v>190</v>
      </c>
      <c r="E2865">
        <v>18752</v>
      </c>
      <c r="F2865">
        <v>197.31639999999999</v>
      </c>
      <c r="G2865">
        <v>44791</v>
      </c>
      <c r="H2865">
        <v>44774</v>
      </c>
      <c r="I2865">
        <v>3700077.1327999998</v>
      </c>
      <c r="J2865" t="s">
        <v>204</v>
      </c>
      <c r="K2865">
        <v>2590.05399296</v>
      </c>
    </row>
    <row r="2866" spans="1:11" x14ac:dyDescent="0.2">
      <c r="A2866" t="s">
        <v>250</v>
      </c>
      <c r="B2866" t="s">
        <v>185</v>
      </c>
      <c r="C2866" t="s">
        <v>220</v>
      </c>
      <c r="D2866" t="s">
        <v>200</v>
      </c>
      <c r="E2866">
        <v>49446</v>
      </c>
      <c r="F2866">
        <v>149.65710000000001</v>
      </c>
      <c r="G2866">
        <v>44791</v>
      </c>
      <c r="H2866">
        <v>44774</v>
      </c>
      <c r="I2866">
        <v>7399944.9666000009</v>
      </c>
      <c r="J2866" t="s">
        <v>188</v>
      </c>
      <c r="K2866">
        <v>5179.9614766200011</v>
      </c>
    </row>
    <row r="2867" spans="1:11" x14ac:dyDescent="0.2">
      <c r="A2867" t="s">
        <v>250</v>
      </c>
      <c r="B2867" t="s">
        <v>185</v>
      </c>
      <c r="C2867" t="s">
        <v>243</v>
      </c>
      <c r="D2867" t="s">
        <v>190</v>
      </c>
      <c r="E2867">
        <v>733213</v>
      </c>
      <c r="F2867">
        <v>5.8646000000000003</v>
      </c>
      <c r="G2867">
        <v>44793</v>
      </c>
      <c r="H2867">
        <v>44774</v>
      </c>
      <c r="I2867">
        <v>4300000.9598000003</v>
      </c>
      <c r="J2867" t="s">
        <v>215</v>
      </c>
      <c r="K2867">
        <v>3870.0008638200002</v>
      </c>
    </row>
    <row r="2868" spans="1:11" x14ac:dyDescent="0.2">
      <c r="A2868" t="s">
        <v>250</v>
      </c>
      <c r="B2868" t="s">
        <v>198</v>
      </c>
      <c r="C2868" t="s">
        <v>186</v>
      </c>
      <c r="D2868" t="s">
        <v>190</v>
      </c>
      <c r="E2868">
        <v>431945</v>
      </c>
      <c r="F2868">
        <v>21.5305</v>
      </c>
      <c r="G2868">
        <v>44798</v>
      </c>
      <c r="H2868">
        <v>44774</v>
      </c>
      <c r="I2868">
        <v>9299991.8224999998</v>
      </c>
      <c r="J2868" t="s">
        <v>188</v>
      </c>
      <c r="K2868">
        <v>6509.9942757500003</v>
      </c>
    </row>
    <row r="2869" spans="1:11" x14ac:dyDescent="0.2">
      <c r="A2869" t="s">
        <v>250</v>
      </c>
      <c r="B2869" t="s">
        <v>198</v>
      </c>
      <c r="C2869" t="s">
        <v>205</v>
      </c>
      <c r="D2869" t="s">
        <v>212</v>
      </c>
      <c r="E2869">
        <v>511022</v>
      </c>
      <c r="F2869">
        <v>18.394500000000001</v>
      </c>
      <c r="G2869">
        <v>44798</v>
      </c>
      <c r="H2869">
        <v>44774</v>
      </c>
      <c r="I2869">
        <v>9399994.1789999995</v>
      </c>
      <c r="J2869" t="s">
        <v>193</v>
      </c>
      <c r="K2869">
        <v>7519.9953432000002</v>
      </c>
    </row>
    <row r="2870" spans="1:11" x14ac:dyDescent="0.2">
      <c r="A2870" t="s">
        <v>250</v>
      </c>
      <c r="B2870" t="s">
        <v>185</v>
      </c>
      <c r="C2870" t="s">
        <v>114</v>
      </c>
      <c r="D2870" t="s">
        <v>190</v>
      </c>
      <c r="E2870">
        <v>254861</v>
      </c>
      <c r="F2870">
        <v>13.3406</v>
      </c>
      <c r="G2870">
        <v>44798</v>
      </c>
      <c r="H2870">
        <v>44774</v>
      </c>
      <c r="I2870">
        <v>3399998.6565999999</v>
      </c>
      <c r="J2870" t="s">
        <v>215</v>
      </c>
      <c r="K2870">
        <v>3059.9987909399997</v>
      </c>
    </row>
    <row r="2871" spans="1:11" x14ac:dyDescent="0.2">
      <c r="A2871" t="s">
        <v>250</v>
      </c>
      <c r="B2871" t="s">
        <v>198</v>
      </c>
      <c r="C2871" t="s">
        <v>213</v>
      </c>
      <c r="D2871" t="s">
        <v>200</v>
      </c>
      <c r="E2871">
        <v>30130</v>
      </c>
      <c r="F2871">
        <v>73.016499999999994</v>
      </c>
      <c r="G2871">
        <v>44798</v>
      </c>
      <c r="H2871">
        <v>44774</v>
      </c>
      <c r="I2871">
        <v>2199987.145</v>
      </c>
      <c r="J2871" t="s">
        <v>188</v>
      </c>
      <c r="K2871">
        <v>1539.9910015</v>
      </c>
    </row>
    <row r="2872" spans="1:11" x14ac:dyDescent="0.2">
      <c r="A2872" t="s">
        <v>250</v>
      </c>
      <c r="B2872" t="s">
        <v>198</v>
      </c>
      <c r="C2872" t="s">
        <v>194</v>
      </c>
      <c r="D2872" t="s">
        <v>190</v>
      </c>
      <c r="E2872">
        <v>28845</v>
      </c>
      <c r="F2872">
        <v>52.002200000000002</v>
      </c>
      <c r="G2872">
        <v>44798</v>
      </c>
      <c r="H2872">
        <v>44774</v>
      </c>
      <c r="I2872">
        <v>1500003.459</v>
      </c>
      <c r="J2872" t="s">
        <v>188</v>
      </c>
      <c r="K2872">
        <v>1050.0024212999999</v>
      </c>
    </row>
    <row r="2873" spans="1:11" x14ac:dyDescent="0.2">
      <c r="A2873" t="s">
        <v>250</v>
      </c>
      <c r="B2873" t="s">
        <v>198</v>
      </c>
      <c r="C2873" t="s">
        <v>224</v>
      </c>
      <c r="D2873" t="s">
        <v>187</v>
      </c>
      <c r="E2873">
        <v>37793</v>
      </c>
      <c r="F2873">
        <v>177.2824</v>
      </c>
      <c r="G2873">
        <v>44799</v>
      </c>
      <c r="H2873">
        <v>44774</v>
      </c>
      <c r="I2873">
        <v>6700033.7431999994</v>
      </c>
      <c r="J2873" t="s">
        <v>204</v>
      </c>
      <c r="K2873">
        <v>4690.0236202400001</v>
      </c>
    </row>
    <row r="2874" spans="1:11" x14ac:dyDescent="0.2">
      <c r="A2874" t="s">
        <v>250</v>
      </c>
      <c r="B2874" t="s">
        <v>198</v>
      </c>
      <c r="C2874" t="s">
        <v>232</v>
      </c>
      <c r="D2874" t="s">
        <v>190</v>
      </c>
      <c r="E2874">
        <v>124521</v>
      </c>
      <c r="F2874">
        <v>26.5016</v>
      </c>
      <c r="G2874">
        <v>44799</v>
      </c>
      <c r="H2874">
        <v>44774</v>
      </c>
      <c r="I2874">
        <v>3300005.7335999999</v>
      </c>
      <c r="J2874" t="s">
        <v>204</v>
      </c>
      <c r="K2874">
        <v>2310.0040135200002</v>
      </c>
    </row>
    <row r="2875" spans="1:11" x14ac:dyDescent="0.2">
      <c r="A2875" t="s">
        <v>250</v>
      </c>
      <c r="B2875" t="s">
        <v>198</v>
      </c>
      <c r="C2875" t="s">
        <v>114</v>
      </c>
      <c r="D2875" t="s">
        <v>200</v>
      </c>
      <c r="E2875">
        <v>455953</v>
      </c>
      <c r="F2875">
        <v>13.8172</v>
      </c>
      <c r="G2875">
        <v>44800</v>
      </c>
      <c r="H2875">
        <v>44774</v>
      </c>
      <c r="I2875">
        <v>6299993.7916000001</v>
      </c>
      <c r="J2875" t="s">
        <v>215</v>
      </c>
      <c r="K2875">
        <v>5669.9944124400008</v>
      </c>
    </row>
    <row r="2876" spans="1:11" x14ac:dyDescent="0.2">
      <c r="A2876" t="s">
        <v>250</v>
      </c>
      <c r="B2876" t="s">
        <v>198</v>
      </c>
      <c r="C2876" t="s">
        <v>195</v>
      </c>
      <c r="D2876" t="s">
        <v>190</v>
      </c>
      <c r="E2876">
        <v>72091</v>
      </c>
      <c r="F2876">
        <v>119.294</v>
      </c>
      <c r="G2876">
        <v>44801</v>
      </c>
      <c r="H2876">
        <v>44774</v>
      </c>
      <c r="I2876">
        <v>8600023.7540000007</v>
      </c>
      <c r="J2876" t="s">
        <v>196</v>
      </c>
      <c r="K2876">
        <v>7740.0213786000013</v>
      </c>
    </row>
    <row r="2877" spans="1:11" x14ac:dyDescent="0.2">
      <c r="A2877" t="s">
        <v>250</v>
      </c>
      <c r="B2877" t="s">
        <v>185</v>
      </c>
      <c r="C2877" t="s">
        <v>221</v>
      </c>
      <c r="D2877" t="s">
        <v>192</v>
      </c>
      <c r="E2877">
        <v>227519</v>
      </c>
      <c r="F2877">
        <v>36.480400000000003</v>
      </c>
      <c r="G2877">
        <v>44801</v>
      </c>
      <c r="H2877">
        <v>44774</v>
      </c>
      <c r="I2877">
        <v>8299984.1276000002</v>
      </c>
      <c r="J2877" t="s">
        <v>207</v>
      </c>
      <c r="K2877">
        <v>5809.9888893200005</v>
      </c>
    </row>
    <row r="2878" spans="1:11" x14ac:dyDescent="0.2">
      <c r="A2878" t="s">
        <v>250</v>
      </c>
      <c r="B2878" t="s">
        <v>198</v>
      </c>
      <c r="C2878" t="s">
        <v>243</v>
      </c>
      <c r="D2878" t="s">
        <v>200</v>
      </c>
      <c r="E2878">
        <v>1555509</v>
      </c>
      <c r="F2878">
        <v>5.7215999999999996</v>
      </c>
      <c r="G2878">
        <v>44801</v>
      </c>
      <c r="H2878">
        <v>44774</v>
      </c>
      <c r="I2878">
        <v>8900000.2943999991</v>
      </c>
      <c r="J2878" t="s">
        <v>215</v>
      </c>
      <c r="K2878">
        <v>8010.0002649600001</v>
      </c>
    </row>
    <row r="2879" spans="1:11" x14ac:dyDescent="0.2">
      <c r="A2879" t="s">
        <v>250</v>
      </c>
      <c r="B2879" t="s">
        <v>198</v>
      </c>
      <c r="C2879" t="s">
        <v>244</v>
      </c>
      <c r="D2879" t="s">
        <v>190</v>
      </c>
      <c r="E2879">
        <v>234558</v>
      </c>
      <c r="F2879">
        <v>24.727399999999999</v>
      </c>
      <c r="G2879">
        <v>44802</v>
      </c>
      <c r="H2879">
        <v>44774</v>
      </c>
      <c r="I2879">
        <v>5800009.4891999997</v>
      </c>
      <c r="J2879" t="s">
        <v>207</v>
      </c>
      <c r="K2879">
        <v>4060.0066424400002</v>
      </c>
    </row>
    <row r="2880" spans="1:11" x14ac:dyDescent="0.2">
      <c r="A2880" t="s">
        <v>250</v>
      </c>
      <c r="B2880" t="s">
        <v>198</v>
      </c>
      <c r="C2880" t="s">
        <v>221</v>
      </c>
      <c r="D2880" t="s">
        <v>200</v>
      </c>
      <c r="E2880">
        <v>182374</v>
      </c>
      <c r="F2880">
        <v>38.382599999999996</v>
      </c>
      <c r="G2880">
        <v>44805</v>
      </c>
      <c r="H2880">
        <v>44805</v>
      </c>
      <c r="I2880">
        <v>6999988.2923999997</v>
      </c>
      <c r="J2880" t="s">
        <v>207</v>
      </c>
      <c r="K2880">
        <v>4899.9918046799994</v>
      </c>
    </row>
    <row r="2881" spans="1:11" x14ac:dyDescent="0.2">
      <c r="A2881" t="s">
        <v>250</v>
      </c>
      <c r="B2881" t="s">
        <v>185</v>
      </c>
      <c r="C2881" t="s">
        <v>218</v>
      </c>
      <c r="D2881" t="s">
        <v>192</v>
      </c>
      <c r="E2881">
        <v>61784</v>
      </c>
      <c r="F2881">
        <v>63.122799999999998</v>
      </c>
      <c r="G2881">
        <v>44805</v>
      </c>
      <c r="H2881">
        <v>44805</v>
      </c>
      <c r="I2881">
        <v>3899979.0751999998</v>
      </c>
      <c r="J2881" t="s">
        <v>204</v>
      </c>
      <c r="K2881">
        <v>2729.9853526400002</v>
      </c>
    </row>
    <row r="2882" spans="1:11" x14ac:dyDescent="0.2">
      <c r="A2882" t="s">
        <v>250</v>
      </c>
      <c r="B2882" t="s">
        <v>185</v>
      </c>
      <c r="C2882" t="s">
        <v>186</v>
      </c>
      <c r="D2882" t="s">
        <v>190</v>
      </c>
      <c r="E2882">
        <v>380612</v>
      </c>
      <c r="F2882">
        <v>22.857900000000001</v>
      </c>
      <c r="G2882">
        <v>44805</v>
      </c>
      <c r="H2882">
        <v>44805</v>
      </c>
      <c r="I2882">
        <v>8699991.0348000005</v>
      </c>
      <c r="J2882" t="s">
        <v>188</v>
      </c>
      <c r="K2882">
        <v>6089.9937243600007</v>
      </c>
    </row>
    <row r="2883" spans="1:11" x14ac:dyDescent="0.2">
      <c r="A2883" t="s">
        <v>250</v>
      </c>
      <c r="B2883" t="s">
        <v>198</v>
      </c>
      <c r="C2883" t="s">
        <v>213</v>
      </c>
      <c r="D2883" t="s">
        <v>190</v>
      </c>
      <c r="E2883">
        <v>62265</v>
      </c>
      <c r="F2883">
        <v>65.847300000000004</v>
      </c>
      <c r="G2883">
        <v>44805</v>
      </c>
      <c r="H2883">
        <v>44805</v>
      </c>
      <c r="I2883">
        <v>4099982.1345000002</v>
      </c>
      <c r="J2883" t="s">
        <v>188</v>
      </c>
      <c r="K2883">
        <v>2869.9874941500002</v>
      </c>
    </row>
    <row r="2884" spans="1:11" x14ac:dyDescent="0.2">
      <c r="A2884" t="s">
        <v>250</v>
      </c>
      <c r="B2884" t="s">
        <v>198</v>
      </c>
      <c r="C2884" t="s">
        <v>231</v>
      </c>
      <c r="D2884" t="s">
        <v>192</v>
      </c>
      <c r="E2884">
        <v>215608</v>
      </c>
      <c r="F2884">
        <v>23.654</v>
      </c>
      <c r="G2884">
        <v>44805</v>
      </c>
      <c r="H2884">
        <v>44805</v>
      </c>
      <c r="I2884">
        <v>5099991.6320000002</v>
      </c>
      <c r="J2884" t="s">
        <v>188</v>
      </c>
      <c r="K2884">
        <v>3569.9941424000003</v>
      </c>
    </row>
    <row r="2885" spans="1:11" x14ac:dyDescent="0.2">
      <c r="A2885" t="s">
        <v>250</v>
      </c>
      <c r="B2885" t="s">
        <v>185</v>
      </c>
      <c r="C2885" t="s">
        <v>236</v>
      </c>
      <c r="D2885" t="s">
        <v>190</v>
      </c>
      <c r="E2885">
        <v>1188993</v>
      </c>
      <c r="F2885">
        <v>7.0648</v>
      </c>
      <c r="G2885">
        <v>44808</v>
      </c>
      <c r="H2885">
        <v>44805</v>
      </c>
      <c r="I2885">
        <v>8399997.7464000005</v>
      </c>
      <c r="J2885" t="s">
        <v>215</v>
      </c>
      <c r="K2885">
        <v>7559.9979717600008</v>
      </c>
    </row>
    <row r="2886" spans="1:11" x14ac:dyDescent="0.2">
      <c r="A2886" t="s">
        <v>250</v>
      </c>
      <c r="B2886" t="s">
        <v>198</v>
      </c>
      <c r="C2886" t="s">
        <v>228</v>
      </c>
      <c r="D2886" t="s">
        <v>192</v>
      </c>
      <c r="E2886">
        <v>304950</v>
      </c>
      <c r="F2886">
        <v>31.808499999999999</v>
      </c>
      <c r="G2886">
        <v>44812</v>
      </c>
      <c r="H2886">
        <v>44805</v>
      </c>
      <c r="I2886">
        <v>9700002.0749999993</v>
      </c>
      <c r="J2886" t="s">
        <v>204</v>
      </c>
      <c r="K2886">
        <v>6790.0014524999997</v>
      </c>
    </row>
    <row r="2887" spans="1:11" x14ac:dyDescent="0.2">
      <c r="A2887" t="s">
        <v>250</v>
      </c>
      <c r="B2887" t="s">
        <v>198</v>
      </c>
      <c r="C2887" t="s">
        <v>242</v>
      </c>
      <c r="D2887" t="s">
        <v>190</v>
      </c>
      <c r="E2887">
        <v>25938</v>
      </c>
      <c r="F2887">
        <v>273.72579999999999</v>
      </c>
      <c r="G2887">
        <v>44812</v>
      </c>
      <c r="H2887">
        <v>44805</v>
      </c>
      <c r="I2887">
        <v>7099899.8004000001</v>
      </c>
      <c r="J2887" t="s">
        <v>207</v>
      </c>
      <c r="K2887">
        <v>4969.92986028</v>
      </c>
    </row>
    <row r="2888" spans="1:11" x14ac:dyDescent="0.2">
      <c r="A2888" t="s">
        <v>250</v>
      </c>
      <c r="B2888" t="s">
        <v>185</v>
      </c>
      <c r="C2888" t="s">
        <v>237</v>
      </c>
      <c r="D2888" t="s">
        <v>200</v>
      </c>
      <c r="E2888">
        <v>357451</v>
      </c>
      <c r="F2888">
        <v>15.666499999999999</v>
      </c>
      <c r="G2888">
        <v>44812</v>
      </c>
      <c r="H2888">
        <v>44805</v>
      </c>
      <c r="I2888">
        <v>5600006.0915000001</v>
      </c>
      <c r="J2888" t="s">
        <v>204</v>
      </c>
      <c r="K2888">
        <v>3920.0042640500005</v>
      </c>
    </row>
    <row r="2889" spans="1:11" x14ac:dyDescent="0.2">
      <c r="A2889" t="s">
        <v>250</v>
      </c>
      <c r="B2889" t="s">
        <v>185</v>
      </c>
      <c r="C2889" t="s">
        <v>203</v>
      </c>
      <c r="D2889" t="s">
        <v>192</v>
      </c>
      <c r="E2889">
        <v>62578</v>
      </c>
      <c r="F2889">
        <v>123.0457</v>
      </c>
      <c r="G2889">
        <v>44813</v>
      </c>
      <c r="H2889">
        <v>44805</v>
      </c>
      <c r="I2889">
        <v>7699953.8146000002</v>
      </c>
      <c r="J2889" t="s">
        <v>204</v>
      </c>
      <c r="K2889">
        <v>5389.9676702200004</v>
      </c>
    </row>
    <row r="2890" spans="1:11" x14ac:dyDescent="0.2">
      <c r="A2890" t="s">
        <v>250</v>
      </c>
      <c r="B2890" t="s">
        <v>185</v>
      </c>
      <c r="C2890" t="s">
        <v>206</v>
      </c>
      <c r="D2890" t="s">
        <v>190</v>
      </c>
      <c r="E2890">
        <v>37288</v>
      </c>
      <c r="F2890">
        <v>104.59</v>
      </c>
      <c r="G2890">
        <v>44815</v>
      </c>
      <c r="H2890">
        <v>44805</v>
      </c>
      <c r="I2890">
        <v>3899951.92</v>
      </c>
      <c r="J2890" t="s">
        <v>207</v>
      </c>
      <c r="K2890">
        <v>2729.9663439999999</v>
      </c>
    </row>
    <row r="2891" spans="1:11" x14ac:dyDescent="0.2">
      <c r="A2891" t="s">
        <v>250</v>
      </c>
      <c r="B2891" t="s">
        <v>198</v>
      </c>
      <c r="C2891" t="s">
        <v>232</v>
      </c>
      <c r="D2891" t="s">
        <v>192</v>
      </c>
      <c r="E2891">
        <v>74096</v>
      </c>
      <c r="F2891">
        <v>24.292899999999999</v>
      </c>
      <c r="G2891">
        <v>44815</v>
      </c>
      <c r="H2891">
        <v>44805</v>
      </c>
      <c r="I2891">
        <v>1800006.7183999999</v>
      </c>
      <c r="J2891" t="s">
        <v>204</v>
      </c>
      <c r="K2891">
        <v>1260.00470288</v>
      </c>
    </row>
    <row r="2892" spans="1:11" x14ac:dyDescent="0.2">
      <c r="A2892" t="s">
        <v>250</v>
      </c>
      <c r="B2892" t="s">
        <v>198</v>
      </c>
      <c r="C2892" t="s">
        <v>231</v>
      </c>
      <c r="D2892" t="s">
        <v>200</v>
      </c>
      <c r="E2892">
        <v>137548</v>
      </c>
      <c r="F2892">
        <v>21.810600000000001</v>
      </c>
      <c r="G2892">
        <v>44816</v>
      </c>
      <c r="H2892">
        <v>44805</v>
      </c>
      <c r="I2892">
        <v>3000004.4088000003</v>
      </c>
      <c r="J2892" t="s">
        <v>188</v>
      </c>
      <c r="K2892">
        <v>2100.0030861600003</v>
      </c>
    </row>
    <row r="2893" spans="1:11" x14ac:dyDescent="0.2">
      <c r="A2893" t="s">
        <v>250</v>
      </c>
      <c r="B2893" t="s">
        <v>198</v>
      </c>
      <c r="C2893" t="s">
        <v>189</v>
      </c>
      <c r="D2893" t="s">
        <v>192</v>
      </c>
      <c r="E2893">
        <v>23407</v>
      </c>
      <c r="F2893">
        <v>29.905000000000001</v>
      </c>
      <c r="G2893">
        <v>44816</v>
      </c>
      <c r="H2893">
        <v>44805</v>
      </c>
      <c r="I2893">
        <v>699986.33500000008</v>
      </c>
      <c r="J2893" t="s">
        <v>188</v>
      </c>
      <c r="K2893">
        <v>489.99043450000011</v>
      </c>
    </row>
    <row r="2894" spans="1:11" x14ac:dyDescent="0.2">
      <c r="A2894" t="s">
        <v>250</v>
      </c>
      <c r="B2894" t="s">
        <v>185</v>
      </c>
      <c r="C2894" t="s">
        <v>236</v>
      </c>
      <c r="D2894" t="s">
        <v>190</v>
      </c>
      <c r="E2894">
        <v>302856</v>
      </c>
      <c r="F2894">
        <v>6.2736000000000001</v>
      </c>
      <c r="G2894">
        <v>44819</v>
      </c>
      <c r="H2894">
        <v>44805</v>
      </c>
      <c r="I2894">
        <v>1899997.4016</v>
      </c>
      <c r="J2894" t="s">
        <v>215</v>
      </c>
      <c r="K2894">
        <v>1709.99766144</v>
      </c>
    </row>
    <row r="2895" spans="1:11" x14ac:dyDescent="0.2">
      <c r="A2895" t="s">
        <v>250</v>
      </c>
      <c r="B2895" t="s">
        <v>185</v>
      </c>
      <c r="C2895" t="s">
        <v>205</v>
      </c>
      <c r="D2895" t="s">
        <v>187</v>
      </c>
      <c r="E2895">
        <v>147070</v>
      </c>
      <c r="F2895">
        <v>17.678699999999999</v>
      </c>
      <c r="G2895">
        <v>44819</v>
      </c>
      <c r="H2895">
        <v>44805</v>
      </c>
      <c r="I2895">
        <v>2600006.409</v>
      </c>
      <c r="J2895" t="s">
        <v>193</v>
      </c>
      <c r="K2895">
        <v>2080.0051272000001</v>
      </c>
    </row>
    <row r="2896" spans="1:11" x14ac:dyDescent="0.2">
      <c r="A2896" t="s">
        <v>250</v>
      </c>
      <c r="B2896" t="s">
        <v>198</v>
      </c>
      <c r="C2896" t="s">
        <v>197</v>
      </c>
      <c r="D2896" t="s">
        <v>190</v>
      </c>
      <c r="E2896">
        <v>40029</v>
      </c>
      <c r="F2896">
        <v>164.8785</v>
      </c>
      <c r="G2896">
        <v>44819</v>
      </c>
      <c r="H2896">
        <v>44805</v>
      </c>
      <c r="I2896">
        <v>6599921.4764999999</v>
      </c>
      <c r="J2896" t="s">
        <v>188</v>
      </c>
      <c r="K2896">
        <v>4619.9450335500005</v>
      </c>
    </row>
    <row r="2897" spans="1:11" x14ac:dyDescent="0.2">
      <c r="A2897" t="s">
        <v>250</v>
      </c>
      <c r="B2897" t="s">
        <v>185</v>
      </c>
      <c r="C2897" t="s">
        <v>238</v>
      </c>
      <c r="D2897" t="s">
        <v>190</v>
      </c>
      <c r="E2897">
        <v>31500</v>
      </c>
      <c r="F2897">
        <v>215.87119999999999</v>
      </c>
      <c r="G2897">
        <v>44819</v>
      </c>
      <c r="H2897">
        <v>44805</v>
      </c>
      <c r="I2897">
        <v>6799942.7999999998</v>
      </c>
      <c r="J2897" t="s">
        <v>204</v>
      </c>
      <c r="K2897">
        <v>4759.9599600000001</v>
      </c>
    </row>
    <row r="2898" spans="1:11" x14ac:dyDescent="0.2">
      <c r="A2898" t="s">
        <v>250</v>
      </c>
      <c r="B2898" t="s">
        <v>198</v>
      </c>
      <c r="C2898" t="s">
        <v>112</v>
      </c>
      <c r="D2898" t="s">
        <v>192</v>
      </c>
      <c r="E2898">
        <v>223291</v>
      </c>
      <c r="F2898">
        <v>41.649700000000003</v>
      </c>
      <c r="G2898">
        <v>44819</v>
      </c>
      <c r="H2898">
        <v>44805</v>
      </c>
      <c r="I2898">
        <v>9300003.1627000012</v>
      </c>
      <c r="J2898" t="s">
        <v>188</v>
      </c>
      <c r="K2898">
        <v>6510.0022138900013</v>
      </c>
    </row>
    <row r="2899" spans="1:11" x14ac:dyDescent="0.2">
      <c r="A2899" t="s">
        <v>250</v>
      </c>
      <c r="B2899" t="s">
        <v>185</v>
      </c>
      <c r="C2899" t="s">
        <v>225</v>
      </c>
      <c r="D2899" t="s">
        <v>190</v>
      </c>
      <c r="E2899">
        <v>47437</v>
      </c>
      <c r="F2899">
        <v>90.646699999999996</v>
      </c>
      <c r="G2899">
        <v>44820</v>
      </c>
      <c r="H2899">
        <v>44805</v>
      </c>
      <c r="I2899">
        <v>4300007.5078999996</v>
      </c>
      <c r="J2899" t="s">
        <v>188</v>
      </c>
      <c r="K2899">
        <v>3010.0052555299999</v>
      </c>
    </row>
    <row r="2900" spans="1:11" x14ac:dyDescent="0.2">
      <c r="A2900" t="s">
        <v>250</v>
      </c>
      <c r="B2900" t="s">
        <v>185</v>
      </c>
      <c r="C2900" t="s">
        <v>194</v>
      </c>
      <c r="D2900" t="s">
        <v>187</v>
      </c>
      <c r="E2900">
        <v>85660</v>
      </c>
      <c r="F2900">
        <v>45.529000000000003</v>
      </c>
      <c r="G2900">
        <v>44820</v>
      </c>
      <c r="H2900">
        <v>44805</v>
      </c>
      <c r="I2900">
        <v>3900014.14</v>
      </c>
      <c r="J2900" t="s">
        <v>188</v>
      </c>
      <c r="K2900">
        <v>2730.0098980000002</v>
      </c>
    </row>
    <row r="2901" spans="1:11" x14ac:dyDescent="0.2">
      <c r="A2901" t="s">
        <v>250</v>
      </c>
      <c r="B2901" t="s">
        <v>185</v>
      </c>
      <c r="C2901" t="s">
        <v>208</v>
      </c>
      <c r="D2901" t="s">
        <v>200</v>
      </c>
      <c r="E2901">
        <v>71596</v>
      </c>
      <c r="F2901">
        <v>64.249799999999993</v>
      </c>
      <c r="G2901">
        <v>44820</v>
      </c>
      <c r="H2901">
        <v>44805</v>
      </c>
      <c r="I2901">
        <v>4600028.6807999993</v>
      </c>
      <c r="J2901" t="s">
        <v>188</v>
      </c>
      <c r="K2901">
        <v>3220.0200765599998</v>
      </c>
    </row>
    <row r="2902" spans="1:11" x14ac:dyDescent="0.2">
      <c r="A2902" t="s">
        <v>250</v>
      </c>
      <c r="B2902" t="s">
        <v>198</v>
      </c>
      <c r="C2902" t="s">
        <v>239</v>
      </c>
      <c r="D2902" t="s">
        <v>200</v>
      </c>
      <c r="E2902">
        <v>493446</v>
      </c>
      <c r="F2902">
        <v>15.401899999999999</v>
      </c>
      <c r="G2902">
        <v>44821</v>
      </c>
      <c r="H2902">
        <v>44805</v>
      </c>
      <c r="I2902">
        <v>7600005.9473999999</v>
      </c>
      <c r="J2902" t="s">
        <v>188</v>
      </c>
      <c r="K2902">
        <v>5320.0041631799995</v>
      </c>
    </row>
    <row r="2903" spans="1:11" x14ac:dyDescent="0.2">
      <c r="A2903" t="s">
        <v>250</v>
      </c>
      <c r="B2903" t="s">
        <v>198</v>
      </c>
      <c r="C2903" t="s">
        <v>216</v>
      </c>
      <c r="D2903" t="s">
        <v>187</v>
      </c>
      <c r="E2903">
        <v>85136</v>
      </c>
      <c r="F2903">
        <v>18.793500000000002</v>
      </c>
      <c r="G2903">
        <v>44822</v>
      </c>
      <c r="H2903">
        <v>44805</v>
      </c>
      <c r="I2903">
        <v>1600003.4160000002</v>
      </c>
      <c r="J2903" t="s">
        <v>215</v>
      </c>
      <c r="K2903">
        <v>1440.0030744000003</v>
      </c>
    </row>
    <row r="2904" spans="1:11" x14ac:dyDescent="0.2">
      <c r="A2904" t="s">
        <v>250</v>
      </c>
      <c r="B2904" t="s">
        <v>185</v>
      </c>
      <c r="C2904" t="s">
        <v>191</v>
      </c>
      <c r="D2904" t="s">
        <v>192</v>
      </c>
      <c r="E2904">
        <v>1354769</v>
      </c>
      <c r="F2904">
        <v>5.5359999999999996</v>
      </c>
      <c r="G2904">
        <v>44826</v>
      </c>
      <c r="H2904">
        <v>44805</v>
      </c>
      <c r="I2904">
        <v>7500001.1839999994</v>
      </c>
      <c r="J2904" t="s">
        <v>193</v>
      </c>
      <c r="K2904">
        <v>6000.0009472000002</v>
      </c>
    </row>
    <row r="2905" spans="1:11" x14ac:dyDescent="0.2">
      <c r="A2905" t="s">
        <v>250</v>
      </c>
      <c r="B2905" t="s">
        <v>198</v>
      </c>
      <c r="C2905" t="s">
        <v>230</v>
      </c>
      <c r="D2905" t="s">
        <v>190</v>
      </c>
      <c r="E2905">
        <v>37343</v>
      </c>
      <c r="F2905">
        <v>115.14749999999999</v>
      </c>
      <c r="G2905">
        <v>44826</v>
      </c>
      <c r="H2905">
        <v>44805</v>
      </c>
      <c r="I2905">
        <v>4299953.0924999993</v>
      </c>
      <c r="J2905" t="s">
        <v>188</v>
      </c>
      <c r="K2905">
        <v>3009.9671647499995</v>
      </c>
    </row>
    <row r="2906" spans="1:11" x14ac:dyDescent="0.2">
      <c r="A2906" t="s">
        <v>250</v>
      </c>
      <c r="B2906" t="s">
        <v>198</v>
      </c>
      <c r="C2906" t="s">
        <v>220</v>
      </c>
      <c r="D2906" t="s">
        <v>187</v>
      </c>
      <c r="E2906">
        <v>10584</v>
      </c>
      <c r="F2906">
        <v>170.0626</v>
      </c>
      <c r="G2906">
        <v>44827</v>
      </c>
      <c r="H2906">
        <v>44805</v>
      </c>
      <c r="I2906">
        <v>1799942.5584</v>
      </c>
      <c r="J2906" t="s">
        <v>188</v>
      </c>
      <c r="K2906">
        <v>1259.9597908800001</v>
      </c>
    </row>
    <row r="2907" spans="1:11" x14ac:dyDescent="0.2">
      <c r="A2907" t="s">
        <v>250</v>
      </c>
      <c r="B2907" t="s">
        <v>185</v>
      </c>
      <c r="C2907" t="s">
        <v>191</v>
      </c>
      <c r="D2907" t="s">
        <v>190</v>
      </c>
      <c r="E2907">
        <v>1170243</v>
      </c>
      <c r="F2907">
        <v>5.5544000000000002</v>
      </c>
      <c r="G2907">
        <v>44827</v>
      </c>
      <c r="H2907">
        <v>44805</v>
      </c>
      <c r="I2907">
        <v>6499997.7192000002</v>
      </c>
      <c r="J2907" t="s">
        <v>193</v>
      </c>
      <c r="K2907">
        <v>5199.9981753600005</v>
      </c>
    </row>
    <row r="2908" spans="1:11" x14ac:dyDescent="0.2">
      <c r="A2908" t="s">
        <v>250</v>
      </c>
      <c r="B2908" t="s">
        <v>198</v>
      </c>
      <c r="C2908" t="s">
        <v>246</v>
      </c>
      <c r="D2908" t="s">
        <v>187</v>
      </c>
      <c r="E2908">
        <v>11952</v>
      </c>
      <c r="F2908">
        <v>125.5003</v>
      </c>
      <c r="G2908">
        <v>44827</v>
      </c>
      <c r="H2908">
        <v>44805</v>
      </c>
      <c r="I2908">
        <v>1499979.5855999999</v>
      </c>
      <c r="J2908" t="s">
        <v>204</v>
      </c>
      <c r="K2908">
        <v>1049.9857099199999</v>
      </c>
    </row>
    <row r="2909" spans="1:11" x14ac:dyDescent="0.2">
      <c r="A2909" t="s">
        <v>250</v>
      </c>
      <c r="B2909" t="s">
        <v>198</v>
      </c>
      <c r="C2909" t="s">
        <v>189</v>
      </c>
      <c r="D2909" t="s">
        <v>192</v>
      </c>
      <c r="E2909">
        <v>47332</v>
      </c>
      <c r="F2909">
        <v>31.6907</v>
      </c>
      <c r="G2909">
        <v>44827</v>
      </c>
      <c r="H2909">
        <v>44805</v>
      </c>
      <c r="I2909">
        <v>1499984.2124000001</v>
      </c>
      <c r="J2909" t="s">
        <v>188</v>
      </c>
      <c r="K2909">
        <v>1049.98894868</v>
      </c>
    </row>
    <row r="2910" spans="1:11" x14ac:dyDescent="0.2">
      <c r="A2910" t="s">
        <v>250</v>
      </c>
      <c r="B2910" t="s">
        <v>185</v>
      </c>
      <c r="C2910" t="s">
        <v>206</v>
      </c>
      <c r="D2910" t="s">
        <v>190</v>
      </c>
      <c r="E2910">
        <v>44986</v>
      </c>
      <c r="F2910">
        <v>95.585899999999995</v>
      </c>
      <c r="G2910">
        <v>44828</v>
      </c>
      <c r="H2910">
        <v>44805</v>
      </c>
      <c r="I2910">
        <v>4300027.2973999996</v>
      </c>
      <c r="J2910" t="s">
        <v>207</v>
      </c>
      <c r="K2910">
        <v>3010.0191081799999</v>
      </c>
    </row>
    <row r="2911" spans="1:11" x14ac:dyDescent="0.2">
      <c r="A2911" t="s">
        <v>250</v>
      </c>
      <c r="B2911" t="s">
        <v>185</v>
      </c>
      <c r="C2911" t="s">
        <v>214</v>
      </c>
      <c r="D2911" t="s">
        <v>187</v>
      </c>
      <c r="E2911">
        <v>184762</v>
      </c>
      <c r="F2911">
        <v>30.3093</v>
      </c>
      <c r="G2911">
        <v>44828</v>
      </c>
      <c r="H2911">
        <v>44805</v>
      </c>
      <c r="I2911">
        <v>5600006.8865999999</v>
      </c>
      <c r="J2911" t="s">
        <v>215</v>
      </c>
      <c r="K2911">
        <v>5040.0061979400007</v>
      </c>
    </row>
    <row r="2912" spans="1:11" x14ac:dyDescent="0.2">
      <c r="A2912" t="s">
        <v>250</v>
      </c>
      <c r="B2912" t="s">
        <v>198</v>
      </c>
      <c r="C2912" t="s">
        <v>195</v>
      </c>
      <c r="D2912" t="s">
        <v>187</v>
      </c>
      <c r="E2912">
        <v>11334</v>
      </c>
      <c r="F2912">
        <v>114.70059999999999</v>
      </c>
      <c r="G2912">
        <v>44828</v>
      </c>
      <c r="H2912">
        <v>44805</v>
      </c>
      <c r="I2912">
        <v>1300016.6003999999</v>
      </c>
      <c r="J2912" t="s">
        <v>196</v>
      </c>
      <c r="K2912">
        <v>1170.0149403600001</v>
      </c>
    </row>
    <row r="2913" spans="1:11" x14ac:dyDescent="0.2">
      <c r="A2913" t="s">
        <v>250</v>
      </c>
      <c r="B2913" t="s">
        <v>185</v>
      </c>
      <c r="C2913" t="s">
        <v>114</v>
      </c>
      <c r="D2913" t="s">
        <v>200</v>
      </c>
      <c r="E2913">
        <v>655962</v>
      </c>
      <c r="F2913">
        <v>14.9399</v>
      </c>
      <c r="G2913">
        <v>44829</v>
      </c>
      <c r="H2913">
        <v>44805</v>
      </c>
      <c r="I2913">
        <v>9800006.6838000007</v>
      </c>
      <c r="J2913" t="s">
        <v>215</v>
      </c>
      <c r="K2913">
        <v>8820.00601542</v>
      </c>
    </row>
    <row r="2914" spans="1:11" x14ac:dyDescent="0.2">
      <c r="A2914" t="s">
        <v>250</v>
      </c>
      <c r="B2914" t="s">
        <v>198</v>
      </c>
      <c r="C2914" t="s">
        <v>208</v>
      </c>
      <c r="D2914" t="s">
        <v>192</v>
      </c>
      <c r="E2914">
        <v>102645</v>
      </c>
      <c r="F2914">
        <v>61.376399999999997</v>
      </c>
      <c r="G2914">
        <v>44830</v>
      </c>
      <c r="H2914">
        <v>44805</v>
      </c>
      <c r="I2914">
        <v>6299980.5779999997</v>
      </c>
      <c r="J2914" t="s">
        <v>188</v>
      </c>
      <c r="K2914">
        <v>4409.9864046000002</v>
      </c>
    </row>
    <row r="2915" spans="1:11" x14ac:dyDescent="0.2">
      <c r="A2915" t="s">
        <v>250</v>
      </c>
      <c r="B2915" t="s">
        <v>185</v>
      </c>
      <c r="C2915" t="s">
        <v>216</v>
      </c>
      <c r="D2915" t="s">
        <v>190</v>
      </c>
      <c r="E2915">
        <v>455804</v>
      </c>
      <c r="F2915">
        <v>17.332000000000001</v>
      </c>
      <c r="G2915">
        <v>44833</v>
      </c>
      <c r="H2915">
        <v>44805</v>
      </c>
      <c r="I2915">
        <v>7899994.9280000003</v>
      </c>
      <c r="J2915" t="s">
        <v>215</v>
      </c>
      <c r="K2915">
        <v>7109.9954352000004</v>
      </c>
    </row>
    <row r="2916" spans="1:11" x14ac:dyDescent="0.2">
      <c r="A2916" t="s">
        <v>250</v>
      </c>
      <c r="B2916" t="s">
        <v>185</v>
      </c>
      <c r="C2916" t="s">
        <v>246</v>
      </c>
      <c r="D2916" t="s">
        <v>190</v>
      </c>
      <c r="E2916">
        <v>13516</v>
      </c>
      <c r="F2916">
        <v>125.77760000000001</v>
      </c>
      <c r="G2916">
        <v>44833</v>
      </c>
      <c r="H2916">
        <v>44805</v>
      </c>
      <c r="I2916">
        <v>1700010.0416000001</v>
      </c>
      <c r="J2916" t="s">
        <v>204</v>
      </c>
      <c r="K2916">
        <v>1190.0070291200002</v>
      </c>
    </row>
    <row r="2917" spans="1:11" x14ac:dyDescent="0.2">
      <c r="A2917" t="s">
        <v>250</v>
      </c>
      <c r="B2917" t="s">
        <v>198</v>
      </c>
      <c r="C2917" t="s">
        <v>202</v>
      </c>
      <c r="D2917" t="s">
        <v>200</v>
      </c>
      <c r="E2917">
        <v>1409606</v>
      </c>
      <c r="F2917">
        <v>3.9018000000000002</v>
      </c>
      <c r="G2917">
        <v>44833</v>
      </c>
      <c r="H2917">
        <v>44805</v>
      </c>
      <c r="I2917">
        <v>5500000.6908</v>
      </c>
      <c r="J2917" t="s">
        <v>193</v>
      </c>
      <c r="K2917">
        <v>4400.00055264</v>
      </c>
    </row>
    <row r="2918" spans="1:11" x14ac:dyDescent="0.2">
      <c r="A2918" t="s">
        <v>250</v>
      </c>
      <c r="B2918" t="s">
        <v>185</v>
      </c>
      <c r="C2918" t="s">
        <v>195</v>
      </c>
      <c r="D2918" t="s">
        <v>192</v>
      </c>
      <c r="E2918">
        <v>52612</v>
      </c>
      <c r="F2918">
        <v>112.14230000000001</v>
      </c>
      <c r="G2918">
        <v>44834</v>
      </c>
      <c r="H2918">
        <v>44805</v>
      </c>
      <c r="I2918">
        <v>5900030.6876000008</v>
      </c>
      <c r="J2918" t="s">
        <v>196</v>
      </c>
      <c r="K2918">
        <v>5310.0276188400012</v>
      </c>
    </row>
    <row r="2919" spans="1:11" x14ac:dyDescent="0.2">
      <c r="A2919" t="s">
        <v>250</v>
      </c>
      <c r="B2919" t="s">
        <v>198</v>
      </c>
      <c r="C2919" t="s">
        <v>238</v>
      </c>
      <c r="D2919" t="s">
        <v>212</v>
      </c>
      <c r="E2919">
        <v>24759</v>
      </c>
      <c r="F2919">
        <v>214.06720000000001</v>
      </c>
      <c r="G2919">
        <v>44834</v>
      </c>
      <c r="H2919">
        <v>44805</v>
      </c>
      <c r="I2919">
        <v>5300089.8048</v>
      </c>
      <c r="J2919" t="s">
        <v>204</v>
      </c>
      <c r="K2919">
        <v>3710.0628633599999</v>
      </c>
    </row>
    <row r="2920" spans="1:11" x14ac:dyDescent="0.2">
      <c r="A2920" t="s">
        <v>250</v>
      </c>
      <c r="B2920" t="s">
        <v>185</v>
      </c>
      <c r="C2920" t="s">
        <v>189</v>
      </c>
      <c r="D2920" t="s">
        <v>190</v>
      </c>
      <c r="E2920">
        <v>130310</v>
      </c>
      <c r="F2920">
        <v>29.928599999999999</v>
      </c>
      <c r="G2920">
        <v>44834</v>
      </c>
      <c r="H2920">
        <v>44805</v>
      </c>
      <c r="I2920">
        <v>3899995.8659999999</v>
      </c>
      <c r="J2920" t="s">
        <v>188</v>
      </c>
      <c r="K2920">
        <v>2729.9971062</v>
      </c>
    </row>
    <row r="2921" spans="1:11" x14ac:dyDescent="0.2">
      <c r="A2921" t="s">
        <v>250</v>
      </c>
      <c r="B2921" t="s">
        <v>198</v>
      </c>
      <c r="C2921" t="s">
        <v>114</v>
      </c>
      <c r="D2921" t="s">
        <v>187</v>
      </c>
      <c r="E2921">
        <v>78467</v>
      </c>
      <c r="F2921">
        <v>14.018700000000001</v>
      </c>
      <c r="G2921">
        <v>44835</v>
      </c>
      <c r="H2921">
        <v>44835</v>
      </c>
      <c r="I2921">
        <v>1100005.3329</v>
      </c>
      <c r="J2921" t="s">
        <v>215</v>
      </c>
      <c r="K2921">
        <v>990.00479961000019</v>
      </c>
    </row>
    <row r="2922" spans="1:11" x14ac:dyDescent="0.2">
      <c r="A2922" t="s">
        <v>250</v>
      </c>
      <c r="B2922" t="s">
        <v>185</v>
      </c>
      <c r="C2922" t="s">
        <v>214</v>
      </c>
      <c r="D2922" t="s">
        <v>190</v>
      </c>
      <c r="E2922">
        <v>190178</v>
      </c>
      <c r="F2922">
        <v>27.8687</v>
      </c>
      <c r="G2922">
        <v>44835</v>
      </c>
      <c r="H2922">
        <v>44835</v>
      </c>
      <c r="I2922">
        <v>5300013.6286000004</v>
      </c>
      <c r="J2922" t="s">
        <v>215</v>
      </c>
      <c r="K2922">
        <v>4770.0122657400007</v>
      </c>
    </row>
    <row r="2923" spans="1:11" x14ac:dyDescent="0.2">
      <c r="A2923" t="s">
        <v>250</v>
      </c>
      <c r="B2923" t="s">
        <v>185</v>
      </c>
      <c r="C2923" t="s">
        <v>239</v>
      </c>
      <c r="D2923" t="s">
        <v>190</v>
      </c>
      <c r="E2923">
        <v>549142</v>
      </c>
      <c r="F2923">
        <v>16.207100000000001</v>
      </c>
      <c r="G2923">
        <v>44836</v>
      </c>
      <c r="H2923">
        <v>44835</v>
      </c>
      <c r="I2923">
        <v>8899999.3081999999</v>
      </c>
      <c r="J2923" t="s">
        <v>188</v>
      </c>
      <c r="K2923">
        <v>6229.9995157399999</v>
      </c>
    </row>
    <row r="2924" spans="1:11" x14ac:dyDescent="0.2">
      <c r="A2924" t="s">
        <v>250</v>
      </c>
      <c r="B2924" t="s">
        <v>185</v>
      </c>
      <c r="C2924" t="s">
        <v>112</v>
      </c>
      <c r="D2924" t="s">
        <v>200</v>
      </c>
      <c r="E2924">
        <v>38832</v>
      </c>
      <c r="F2924">
        <v>41.203400000000002</v>
      </c>
      <c r="G2924">
        <v>44836</v>
      </c>
      <c r="H2924">
        <v>44835</v>
      </c>
      <c r="I2924">
        <v>1600010.4288000001</v>
      </c>
      <c r="J2924" t="s">
        <v>188</v>
      </c>
      <c r="K2924">
        <v>1120.0073001600001</v>
      </c>
    </row>
    <row r="2925" spans="1:11" x14ac:dyDescent="0.2">
      <c r="A2925" t="s">
        <v>250</v>
      </c>
      <c r="B2925" t="s">
        <v>198</v>
      </c>
      <c r="C2925" t="s">
        <v>229</v>
      </c>
      <c r="D2925" t="s">
        <v>190</v>
      </c>
      <c r="E2925">
        <v>63488</v>
      </c>
      <c r="F2925">
        <v>102.3819</v>
      </c>
      <c r="G2925">
        <v>44837</v>
      </c>
      <c r="H2925">
        <v>44835</v>
      </c>
      <c r="I2925">
        <v>6500022.0672000004</v>
      </c>
      <c r="J2925" t="s">
        <v>188</v>
      </c>
      <c r="K2925">
        <v>4550.0154470400012</v>
      </c>
    </row>
    <row r="2926" spans="1:11" x14ac:dyDescent="0.2">
      <c r="A2926" t="s">
        <v>250</v>
      </c>
      <c r="B2926" t="s">
        <v>198</v>
      </c>
      <c r="C2926" t="s">
        <v>243</v>
      </c>
      <c r="D2926" t="s">
        <v>200</v>
      </c>
      <c r="E2926">
        <v>202364</v>
      </c>
      <c r="F2926">
        <v>5.9298999999999999</v>
      </c>
      <c r="G2926">
        <v>44840</v>
      </c>
      <c r="H2926">
        <v>44835</v>
      </c>
      <c r="I2926">
        <v>1199998.2836</v>
      </c>
      <c r="J2926" t="s">
        <v>215</v>
      </c>
      <c r="K2926">
        <v>1079.9984552400001</v>
      </c>
    </row>
    <row r="2927" spans="1:11" x14ac:dyDescent="0.2">
      <c r="A2927" t="s">
        <v>250</v>
      </c>
      <c r="B2927" t="s">
        <v>185</v>
      </c>
      <c r="C2927" t="s">
        <v>236</v>
      </c>
      <c r="D2927" t="s">
        <v>190</v>
      </c>
      <c r="E2927">
        <v>1332689</v>
      </c>
      <c r="F2927">
        <v>6.8282999999999996</v>
      </c>
      <c r="G2927">
        <v>44840</v>
      </c>
      <c r="H2927">
        <v>44835</v>
      </c>
      <c r="I2927">
        <v>9100000.2986999992</v>
      </c>
      <c r="J2927" t="s">
        <v>215</v>
      </c>
      <c r="K2927">
        <v>8190.0002688300001</v>
      </c>
    </row>
    <row r="2928" spans="1:11" x14ac:dyDescent="0.2">
      <c r="A2928" t="s">
        <v>250</v>
      </c>
      <c r="B2928" t="s">
        <v>198</v>
      </c>
      <c r="C2928" t="s">
        <v>206</v>
      </c>
      <c r="D2928" t="s">
        <v>190</v>
      </c>
      <c r="E2928">
        <v>11086</v>
      </c>
      <c r="F2928">
        <v>99.228099999999998</v>
      </c>
      <c r="G2928">
        <v>44840</v>
      </c>
      <c r="H2928">
        <v>44835</v>
      </c>
      <c r="I2928">
        <v>1100042.7165999999</v>
      </c>
      <c r="J2928" t="s">
        <v>207</v>
      </c>
      <c r="K2928">
        <v>770.02990162000003</v>
      </c>
    </row>
    <row r="2929" spans="1:11" x14ac:dyDescent="0.2">
      <c r="A2929" t="s">
        <v>250</v>
      </c>
      <c r="B2929" t="s">
        <v>185</v>
      </c>
      <c r="C2929" t="s">
        <v>225</v>
      </c>
      <c r="D2929" t="s">
        <v>187</v>
      </c>
      <c r="E2929">
        <v>28224</v>
      </c>
      <c r="F2929">
        <v>81.490799999999993</v>
      </c>
      <c r="G2929">
        <v>44842</v>
      </c>
      <c r="H2929">
        <v>44835</v>
      </c>
      <c r="I2929">
        <v>2299996.3391999998</v>
      </c>
      <c r="J2929" t="s">
        <v>188</v>
      </c>
      <c r="K2929">
        <v>1609.9974374399999</v>
      </c>
    </row>
    <row r="2930" spans="1:11" x14ac:dyDescent="0.2">
      <c r="A2930" t="s">
        <v>250</v>
      </c>
      <c r="B2930" t="s">
        <v>185</v>
      </c>
      <c r="C2930" t="s">
        <v>208</v>
      </c>
      <c r="D2930" t="s">
        <v>192</v>
      </c>
      <c r="E2930">
        <v>74105</v>
      </c>
      <c r="F2930">
        <v>62.074399999999997</v>
      </c>
      <c r="G2930">
        <v>44843</v>
      </c>
      <c r="H2930">
        <v>44835</v>
      </c>
      <c r="I2930">
        <v>4600023.4119999995</v>
      </c>
      <c r="J2930" t="s">
        <v>188</v>
      </c>
      <c r="K2930">
        <v>3220.0163883999999</v>
      </c>
    </row>
    <row r="2931" spans="1:11" x14ac:dyDescent="0.2">
      <c r="A2931" t="s">
        <v>250</v>
      </c>
      <c r="B2931" t="s">
        <v>198</v>
      </c>
      <c r="C2931" t="s">
        <v>234</v>
      </c>
      <c r="D2931" t="s">
        <v>187</v>
      </c>
      <c r="E2931">
        <v>74969</v>
      </c>
      <c r="F2931">
        <v>104.0424</v>
      </c>
      <c r="G2931">
        <v>44844</v>
      </c>
      <c r="H2931">
        <v>44835</v>
      </c>
      <c r="I2931">
        <v>7799954.6856000004</v>
      </c>
      <c r="J2931" t="s">
        <v>204</v>
      </c>
      <c r="K2931">
        <v>5459.9682799200009</v>
      </c>
    </row>
    <row r="2932" spans="1:11" x14ac:dyDescent="0.2">
      <c r="A2932" t="s">
        <v>250</v>
      </c>
      <c r="B2932" t="s">
        <v>185</v>
      </c>
      <c r="C2932" t="s">
        <v>213</v>
      </c>
      <c r="D2932" t="s">
        <v>192</v>
      </c>
      <c r="E2932">
        <v>93070</v>
      </c>
      <c r="F2932">
        <v>70.914699999999996</v>
      </c>
      <c r="G2932">
        <v>44847</v>
      </c>
      <c r="H2932">
        <v>44835</v>
      </c>
      <c r="I2932">
        <v>6600031.1289999997</v>
      </c>
      <c r="J2932" t="s">
        <v>188</v>
      </c>
      <c r="K2932">
        <v>4620.0217903000002</v>
      </c>
    </row>
    <row r="2933" spans="1:11" x14ac:dyDescent="0.2">
      <c r="A2933" t="s">
        <v>250</v>
      </c>
      <c r="B2933" t="s">
        <v>198</v>
      </c>
      <c r="C2933" t="s">
        <v>216</v>
      </c>
      <c r="D2933" t="s">
        <v>190</v>
      </c>
      <c r="E2933">
        <v>525093</v>
      </c>
      <c r="F2933">
        <v>16.5685</v>
      </c>
      <c r="G2933">
        <v>44847</v>
      </c>
      <c r="H2933">
        <v>44835</v>
      </c>
      <c r="I2933">
        <v>8700003.3705000002</v>
      </c>
      <c r="J2933" t="s">
        <v>215</v>
      </c>
      <c r="K2933">
        <v>7830.0030334500007</v>
      </c>
    </row>
    <row r="2934" spans="1:11" x14ac:dyDescent="0.2">
      <c r="A2934" t="s">
        <v>250</v>
      </c>
      <c r="B2934" t="s">
        <v>198</v>
      </c>
      <c r="C2934" t="s">
        <v>211</v>
      </c>
      <c r="D2934" t="s">
        <v>190</v>
      </c>
      <c r="E2934">
        <v>167591</v>
      </c>
      <c r="F2934">
        <v>14.320600000000001</v>
      </c>
      <c r="G2934">
        <v>44847</v>
      </c>
      <c r="H2934">
        <v>44835</v>
      </c>
      <c r="I2934">
        <v>2400003.6746</v>
      </c>
      <c r="J2934" t="s">
        <v>207</v>
      </c>
      <c r="K2934">
        <v>1680.00257222</v>
      </c>
    </row>
    <row r="2935" spans="1:11" x14ac:dyDescent="0.2">
      <c r="A2935" t="s">
        <v>250</v>
      </c>
      <c r="B2935" t="s">
        <v>185</v>
      </c>
      <c r="C2935" t="s">
        <v>205</v>
      </c>
      <c r="D2935" t="s">
        <v>190</v>
      </c>
      <c r="E2935">
        <v>80372</v>
      </c>
      <c r="F2935">
        <v>18.6631</v>
      </c>
      <c r="G2935">
        <v>44847</v>
      </c>
      <c r="H2935">
        <v>44835</v>
      </c>
      <c r="I2935">
        <v>1499990.6732000001</v>
      </c>
      <c r="J2935" t="s">
        <v>193</v>
      </c>
      <c r="K2935">
        <v>1199.9925385600002</v>
      </c>
    </row>
    <row r="2936" spans="1:11" x14ac:dyDescent="0.2">
      <c r="A2936" t="s">
        <v>250</v>
      </c>
      <c r="B2936" t="s">
        <v>198</v>
      </c>
      <c r="C2936" t="s">
        <v>213</v>
      </c>
      <c r="D2936" t="s">
        <v>192</v>
      </c>
      <c r="E2936">
        <v>82276</v>
      </c>
      <c r="F2936">
        <v>66.847800000000007</v>
      </c>
      <c r="G2936">
        <v>44847</v>
      </c>
      <c r="H2936">
        <v>44835</v>
      </c>
      <c r="I2936">
        <v>5499969.5928000007</v>
      </c>
      <c r="J2936" t="s">
        <v>188</v>
      </c>
      <c r="K2936">
        <v>3849.9787149600011</v>
      </c>
    </row>
    <row r="2937" spans="1:11" x14ac:dyDescent="0.2">
      <c r="A2937" t="s">
        <v>250</v>
      </c>
      <c r="B2937" t="s">
        <v>198</v>
      </c>
      <c r="C2937" t="s">
        <v>195</v>
      </c>
      <c r="D2937" t="s">
        <v>187</v>
      </c>
      <c r="E2937">
        <v>7485</v>
      </c>
      <c r="F2937">
        <v>120.23779999999999</v>
      </c>
      <c r="G2937">
        <v>44848</v>
      </c>
      <c r="H2937">
        <v>44835</v>
      </c>
      <c r="I2937">
        <v>899979.93299999996</v>
      </c>
      <c r="J2937" t="s">
        <v>196</v>
      </c>
      <c r="K2937">
        <v>809.9819397</v>
      </c>
    </row>
    <row r="2938" spans="1:11" x14ac:dyDescent="0.2">
      <c r="A2938" t="s">
        <v>250</v>
      </c>
      <c r="B2938" t="s">
        <v>198</v>
      </c>
      <c r="C2938" t="s">
        <v>229</v>
      </c>
      <c r="D2938" t="s">
        <v>200</v>
      </c>
      <c r="E2938">
        <v>19715</v>
      </c>
      <c r="F2938">
        <v>106.5181</v>
      </c>
      <c r="G2938">
        <v>44848</v>
      </c>
      <c r="H2938">
        <v>44835</v>
      </c>
      <c r="I2938">
        <v>2100004.3415000001</v>
      </c>
      <c r="J2938" t="s">
        <v>188</v>
      </c>
      <c r="K2938">
        <v>1470.0030390500003</v>
      </c>
    </row>
    <row r="2939" spans="1:11" x14ac:dyDescent="0.2">
      <c r="A2939" t="s">
        <v>250</v>
      </c>
      <c r="B2939" t="s">
        <v>198</v>
      </c>
      <c r="C2939" t="s">
        <v>239</v>
      </c>
      <c r="D2939" t="s">
        <v>192</v>
      </c>
      <c r="E2939">
        <v>403174</v>
      </c>
      <c r="F2939">
        <v>14.8819</v>
      </c>
      <c r="G2939">
        <v>44849</v>
      </c>
      <c r="H2939">
        <v>44835</v>
      </c>
      <c r="I2939">
        <v>5999995.1506000003</v>
      </c>
      <c r="J2939" t="s">
        <v>188</v>
      </c>
      <c r="K2939">
        <v>4199.9966054200004</v>
      </c>
    </row>
    <row r="2940" spans="1:11" x14ac:dyDescent="0.2">
      <c r="A2940" t="s">
        <v>250</v>
      </c>
      <c r="B2940" t="s">
        <v>198</v>
      </c>
      <c r="C2940" t="s">
        <v>230</v>
      </c>
      <c r="D2940" t="s">
        <v>200</v>
      </c>
      <c r="E2940">
        <v>47155</v>
      </c>
      <c r="F2940">
        <v>112.39579999999999</v>
      </c>
      <c r="G2940">
        <v>44850</v>
      </c>
      <c r="H2940">
        <v>44835</v>
      </c>
      <c r="I2940">
        <v>5300023.949</v>
      </c>
      <c r="J2940" t="s">
        <v>188</v>
      </c>
      <c r="K2940">
        <v>3710.0167643</v>
      </c>
    </row>
    <row r="2941" spans="1:11" x14ac:dyDescent="0.2">
      <c r="A2941" t="s">
        <v>250</v>
      </c>
      <c r="B2941" t="s">
        <v>198</v>
      </c>
      <c r="C2941" t="s">
        <v>228</v>
      </c>
      <c r="D2941" t="s">
        <v>190</v>
      </c>
      <c r="E2941">
        <v>58799</v>
      </c>
      <c r="F2941">
        <v>32.313600000000001</v>
      </c>
      <c r="G2941">
        <v>44850</v>
      </c>
      <c r="H2941">
        <v>44835</v>
      </c>
      <c r="I2941">
        <v>1900007.3664000002</v>
      </c>
      <c r="J2941" t="s">
        <v>204</v>
      </c>
      <c r="K2941">
        <v>1330.0051564800003</v>
      </c>
    </row>
    <row r="2942" spans="1:11" x14ac:dyDescent="0.2">
      <c r="A2942" t="s">
        <v>250</v>
      </c>
      <c r="B2942" t="s">
        <v>198</v>
      </c>
      <c r="C2942" t="s">
        <v>112</v>
      </c>
      <c r="D2942" t="s">
        <v>192</v>
      </c>
      <c r="E2942">
        <v>214767</v>
      </c>
      <c r="F2942">
        <v>41.905799999999999</v>
      </c>
      <c r="G2942">
        <v>44850</v>
      </c>
      <c r="H2942">
        <v>44835</v>
      </c>
      <c r="I2942">
        <v>8999982.9485999998</v>
      </c>
      <c r="J2942" t="s">
        <v>188</v>
      </c>
      <c r="K2942">
        <v>6299.9880640199999</v>
      </c>
    </row>
    <row r="2943" spans="1:11" x14ac:dyDescent="0.2">
      <c r="A2943" t="s">
        <v>250</v>
      </c>
      <c r="B2943" t="s">
        <v>198</v>
      </c>
      <c r="C2943" t="s">
        <v>213</v>
      </c>
      <c r="D2943" t="s">
        <v>187</v>
      </c>
      <c r="E2943">
        <v>30267</v>
      </c>
      <c r="F2943">
        <v>69.381500000000003</v>
      </c>
      <c r="G2943">
        <v>44850</v>
      </c>
      <c r="H2943">
        <v>44835</v>
      </c>
      <c r="I2943">
        <v>2099969.8605</v>
      </c>
      <c r="J2943" t="s">
        <v>188</v>
      </c>
      <c r="K2943">
        <v>1469.97890235</v>
      </c>
    </row>
    <row r="2944" spans="1:11" x14ac:dyDescent="0.2">
      <c r="A2944" t="s">
        <v>250</v>
      </c>
      <c r="B2944" t="s">
        <v>185</v>
      </c>
      <c r="C2944" t="s">
        <v>205</v>
      </c>
      <c r="D2944" t="s">
        <v>192</v>
      </c>
      <c r="E2944">
        <v>428747</v>
      </c>
      <c r="F2944">
        <v>18.425799999999999</v>
      </c>
      <c r="G2944">
        <v>44851</v>
      </c>
      <c r="H2944">
        <v>44835</v>
      </c>
      <c r="I2944">
        <v>7900006.472599999</v>
      </c>
      <c r="J2944" t="s">
        <v>193</v>
      </c>
      <c r="K2944">
        <v>6320.0051780799995</v>
      </c>
    </row>
    <row r="2945" spans="1:11" x14ac:dyDescent="0.2">
      <c r="A2945" t="s">
        <v>250</v>
      </c>
      <c r="B2945" t="s">
        <v>185</v>
      </c>
      <c r="C2945" t="s">
        <v>244</v>
      </c>
      <c r="D2945" t="s">
        <v>200</v>
      </c>
      <c r="E2945">
        <v>197591</v>
      </c>
      <c r="F2945">
        <v>28.3414</v>
      </c>
      <c r="G2945">
        <v>44851</v>
      </c>
      <c r="H2945">
        <v>44835</v>
      </c>
      <c r="I2945">
        <v>5600005.5674000001</v>
      </c>
      <c r="J2945" t="s">
        <v>207</v>
      </c>
      <c r="K2945">
        <v>3920.00389718</v>
      </c>
    </row>
    <row r="2946" spans="1:11" x14ac:dyDescent="0.2">
      <c r="A2946" t="s">
        <v>250</v>
      </c>
      <c r="B2946" t="s">
        <v>198</v>
      </c>
      <c r="C2946" t="s">
        <v>230</v>
      </c>
      <c r="D2946" t="s">
        <v>212</v>
      </c>
      <c r="E2946">
        <v>47064</v>
      </c>
      <c r="F2946">
        <v>121.1116</v>
      </c>
      <c r="G2946">
        <v>44851</v>
      </c>
      <c r="H2946">
        <v>44835</v>
      </c>
      <c r="I2946">
        <v>5699996.3423999995</v>
      </c>
      <c r="J2946" t="s">
        <v>188</v>
      </c>
      <c r="K2946">
        <v>3989.9974396799998</v>
      </c>
    </row>
    <row r="2947" spans="1:11" x14ac:dyDescent="0.2">
      <c r="A2947" t="s">
        <v>250</v>
      </c>
      <c r="B2947" t="s">
        <v>198</v>
      </c>
      <c r="C2947" t="s">
        <v>201</v>
      </c>
      <c r="D2947" t="s">
        <v>200</v>
      </c>
      <c r="E2947">
        <v>163948</v>
      </c>
      <c r="F2947">
        <v>40.866700000000002</v>
      </c>
      <c r="G2947">
        <v>44854</v>
      </c>
      <c r="H2947">
        <v>44835</v>
      </c>
      <c r="I2947">
        <v>6700013.7316000005</v>
      </c>
      <c r="J2947" t="s">
        <v>188</v>
      </c>
      <c r="K2947">
        <v>4690.0096121200004</v>
      </c>
    </row>
    <row r="2948" spans="1:11" x14ac:dyDescent="0.2">
      <c r="A2948" t="s">
        <v>250</v>
      </c>
      <c r="B2948" t="s">
        <v>198</v>
      </c>
      <c r="C2948" t="s">
        <v>186</v>
      </c>
      <c r="D2948" t="s">
        <v>190</v>
      </c>
      <c r="E2948">
        <v>143839</v>
      </c>
      <c r="F2948">
        <v>24.332799999999999</v>
      </c>
      <c r="G2948">
        <v>44854</v>
      </c>
      <c r="H2948">
        <v>44835</v>
      </c>
      <c r="I2948">
        <v>3500005.6191999996</v>
      </c>
      <c r="J2948" t="s">
        <v>188</v>
      </c>
      <c r="K2948">
        <v>2450.0039334399999</v>
      </c>
    </row>
    <row r="2949" spans="1:11" x14ac:dyDescent="0.2">
      <c r="A2949" t="s">
        <v>250</v>
      </c>
      <c r="B2949" t="s">
        <v>198</v>
      </c>
      <c r="C2949" t="s">
        <v>213</v>
      </c>
      <c r="D2949" t="s">
        <v>187</v>
      </c>
      <c r="E2949">
        <v>146053</v>
      </c>
      <c r="F2949">
        <v>67.783600000000007</v>
      </c>
      <c r="G2949">
        <v>44854</v>
      </c>
      <c r="H2949">
        <v>44835</v>
      </c>
      <c r="I2949">
        <v>9899998.1308000013</v>
      </c>
      <c r="J2949" t="s">
        <v>188</v>
      </c>
      <c r="K2949">
        <v>6929.9986915600002</v>
      </c>
    </row>
    <row r="2950" spans="1:11" x14ac:dyDescent="0.2">
      <c r="A2950" t="s">
        <v>250</v>
      </c>
      <c r="B2950" t="s">
        <v>198</v>
      </c>
      <c r="C2950" t="s">
        <v>233</v>
      </c>
      <c r="D2950" t="s">
        <v>192</v>
      </c>
      <c r="E2950">
        <v>18040</v>
      </c>
      <c r="F2950">
        <v>88.690100000000001</v>
      </c>
      <c r="G2950">
        <v>44854</v>
      </c>
      <c r="H2950">
        <v>44835</v>
      </c>
      <c r="I2950">
        <v>1599969.4040000001</v>
      </c>
      <c r="J2950" t="s">
        <v>204</v>
      </c>
      <c r="K2950">
        <v>1119.9785828000001</v>
      </c>
    </row>
    <row r="2951" spans="1:11" x14ac:dyDescent="0.2">
      <c r="A2951" t="s">
        <v>250</v>
      </c>
      <c r="B2951" t="s">
        <v>198</v>
      </c>
      <c r="C2951" t="s">
        <v>232</v>
      </c>
      <c r="D2951" t="s">
        <v>190</v>
      </c>
      <c r="E2951">
        <v>306306</v>
      </c>
      <c r="F2951">
        <v>23.5059</v>
      </c>
      <c r="G2951">
        <v>44854</v>
      </c>
      <c r="H2951">
        <v>44835</v>
      </c>
      <c r="I2951">
        <v>7199998.2054000003</v>
      </c>
      <c r="J2951" t="s">
        <v>204</v>
      </c>
      <c r="K2951">
        <v>5039.998743780001</v>
      </c>
    </row>
    <row r="2952" spans="1:11" x14ac:dyDescent="0.2">
      <c r="A2952" t="s">
        <v>250</v>
      </c>
      <c r="B2952" t="s">
        <v>185</v>
      </c>
      <c r="C2952" t="s">
        <v>230</v>
      </c>
      <c r="D2952" t="s">
        <v>187</v>
      </c>
      <c r="E2952">
        <v>77964</v>
      </c>
      <c r="F2952">
        <v>120.56829999999999</v>
      </c>
      <c r="G2952">
        <v>44854</v>
      </c>
      <c r="H2952">
        <v>44835</v>
      </c>
      <c r="I2952">
        <v>9399986.9411999993</v>
      </c>
      <c r="J2952" t="s">
        <v>188</v>
      </c>
      <c r="K2952">
        <v>6579.9908588399994</v>
      </c>
    </row>
    <row r="2953" spans="1:11" x14ac:dyDescent="0.2">
      <c r="A2953" t="s">
        <v>250</v>
      </c>
      <c r="B2953" t="s">
        <v>198</v>
      </c>
      <c r="C2953" t="s">
        <v>236</v>
      </c>
      <c r="D2953" t="s">
        <v>190</v>
      </c>
      <c r="E2953">
        <v>842875</v>
      </c>
      <c r="F2953">
        <v>6.2880000000000003</v>
      </c>
      <c r="G2953">
        <v>44854</v>
      </c>
      <c r="H2953">
        <v>44835</v>
      </c>
      <c r="I2953">
        <v>5299998</v>
      </c>
      <c r="J2953" t="s">
        <v>215</v>
      </c>
      <c r="K2953">
        <v>4769.9982</v>
      </c>
    </row>
    <row r="2954" spans="1:11" x14ac:dyDescent="0.2">
      <c r="A2954" t="s">
        <v>250</v>
      </c>
      <c r="B2954" t="s">
        <v>198</v>
      </c>
      <c r="C2954" t="s">
        <v>234</v>
      </c>
      <c r="D2954" t="s">
        <v>190</v>
      </c>
      <c r="E2954">
        <v>83457</v>
      </c>
      <c r="F2954">
        <v>93.461500000000001</v>
      </c>
      <c r="G2954">
        <v>44854</v>
      </c>
      <c r="H2954">
        <v>44835</v>
      </c>
      <c r="I2954">
        <v>7800016.4055000003</v>
      </c>
      <c r="J2954" t="s">
        <v>204</v>
      </c>
      <c r="K2954">
        <v>5460.0114838500003</v>
      </c>
    </row>
    <row r="2955" spans="1:11" x14ac:dyDescent="0.2">
      <c r="A2955" t="s">
        <v>250</v>
      </c>
      <c r="B2955" t="s">
        <v>198</v>
      </c>
      <c r="C2955" t="s">
        <v>219</v>
      </c>
      <c r="D2955" t="s">
        <v>187</v>
      </c>
      <c r="E2955">
        <v>52879</v>
      </c>
      <c r="F2955">
        <v>52.951099999999997</v>
      </c>
      <c r="G2955">
        <v>44855</v>
      </c>
      <c r="H2955">
        <v>44835</v>
      </c>
      <c r="I2955">
        <v>2800001.2168999999</v>
      </c>
      <c r="J2955" t="s">
        <v>188</v>
      </c>
      <c r="K2955">
        <v>1960.0008518300001</v>
      </c>
    </row>
    <row r="2956" spans="1:11" x14ac:dyDescent="0.2">
      <c r="A2956" t="s">
        <v>250</v>
      </c>
      <c r="B2956" t="s">
        <v>198</v>
      </c>
      <c r="C2956" t="s">
        <v>213</v>
      </c>
      <c r="D2956" t="s">
        <v>187</v>
      </c>
      <c r="E2956">
        <v>98070</v>
      </c>
      <c r="F2956">
        <v>66.279200000000003</v>
      </c>
      <c r="G2956">
        <v>44855</v>
      </c>
      <c r="H2956">
        <v>44835</v>
      </c>
      <c r="I2956">
        <v>6500001.1440000003</v>
      </c>
      <c r="J2956" t="s">
        <v>188</v>
      </c>
      <c r="K2956">
        <v>4550.0008008000004</v>
      </c>
    </row>
    <row r="2957" spans="1:11" x14ac:dyDescent="0.2">
      <c r="A2957" t="s">
        <v>250</v>
      </c>
      <c r="B2957" t="s">
        <v>198</v>
      </c>
      <c r="C2957" t="s">
        <v>239</v>
      </c>
      <c r="D2957" t="s">
        <v>190</v>
      </c>
      <c r="E2957">
        <v>181278</v>
      </c>
      <c r="F2957">
        <v>15.4459</v>
      </c>
      <c r="G2957">
        <v>44855</v>
      </c>
      <c r="H2957">
        <v>44835</v>
      </c>
      <c r="I2957">
        <v>2800001.8602</v>
      </c>
      <c r="J2957" t="s">
        <v>188</v>
      </c>
      <c r="K2957">
        <v>1960.0013021400002</v>
      </c>
    </row>
    <row r="2958" spans="1:11" x14ac:dyDescent="0.2">
      <c r="A2958" t="s">
        <v>250</v>
      </c>
      <c r="B2958" t="s">
        <v>198</v>
      </c>
      <c r="C2958" t="s">
        <v>245</v>
      </c>
      <c r="D2958" t="s">
        <v>200</v>
      </c>
      <c r="E2958">
        <v>86550</v>
      </c>
      <c r="F2958">
        <v>57.770099999999999</v>
      </c>
      <c r="G2958">
        <v>44856</v>
      </c>
      <c r="H2958">
        <v>44835</v>
      </c>
      <c r="I2958">
        <v>5000002.1550000003</v>
      </c>
      <c r="J2958" t="s">
        <v>188</v>
      </c>
      <c r="K2958">
        <v>3500.0015085000005</v>
      </c>
    </row>
    <row r="2959" spans="1:11" x14ac:dyDescent="0.2">
      <c r="A2959" t="s">
        <v>250</v>
      </c>
      <c r="B2959" t="s">
        <v>198</v>
      </c>
      <c r="C2959" t="s">
        <v>194</v>
      </c>
      <c r="D2959" t="s">
        <v>200</v>
      </c>
      <c r="E2959">
        <v>57040</v>
      </c>
      <c r="F2959">
        <v>45.582099999999997</v>
      </c>
      <c r="G2959">
        <v>44857</v>
      </c>
      <c r="H2959">
        <v>44835</v>
      </c>
      <c r="I2959">
        <v>2600002.9839999997</v>
      </c>
      <c r="J2959" t="s">
        <v>188</v>
      </c>
      <c r="K2959">
        <v>1820.0020887999997</v>
      </c>
    </row>
    <row r="2960" spans="1:11" x14ac:dyDescent="0.2">
      <c r="A2960" t="s">
        <v>250</v>
      </c>
      <c r="B2960" t="s">
        <v>185</v>
      </c>
      <c r="C2960" t="s">
        <v>214</v>
      </c>
      <c r="D2960" t="s">
        <v>190</v>
      </c>
      <c r="E2960">
        <v>114098</v>
      </c>
      <c r="F2960">
        <v>26.293199999999999</v>
      </c>
      <c r="G2960">
        <v>44857</v>
      </c>
      <c r="H2960">
        <v>44835</v>
      </c>
      <c r="I2960">
        <v>3000001.5335999997</v>
      </c>
      <c r="J2960" t="s">
        <v>215</v>
      </c>
      <c r="K2960">
        <v>2700.0013802399999</v>
      </c>
    </row>
    <row r="2961" spans="1:11" x14ac:dyDescent="0.2">
      <c r="A2961" t="s">
        <v>250</v>
      </c>
      <c r="B2961" t="s">
        <v>185</v>
      </c>
      <c r="C2961" t="s">
        <v>227</v>
      </c>
      <c r="D2961" t="s">
        <v>212</v>
      </c>
      <c r="E2961">
        <v>42307</v>
      </c>
      <c r="F2961">
        <v>146.54820000000001</v>
      </c>
      <c r="G2961">
        <v>44858</v>
      </c>
      <c r="H2961">
        <v>44835</v>
      </c>
      <c r="I2961">
        <v>6200014.6973999999</v>
      </c>
      <c r="J2961" t="s">
        <v>204</v>
      </c>
      <c r="K2961">
        <v>4340.0102881799994</v>
      </c>
    </row>
    <row r="2962" spans="1:11" x14ac:dyDescent="0.2">
      <c r="A2962" t="s">
        <v>250</v>
      </c>
      <c r="B2962" t="s">
        <v>198</v>
      </c>
      <c r="C2962" t="s">
        <v>244</v>
      </c>
      <c r="D2962" t="s">
        <v>190</v>
      </c>
      <c r="E2962">
        <v>263787</v>
      </c>
      <c r="F2962">
        <v>27.294699999999999</v>
      </c>
      <c r="G2962">
        <v>44858</v>
      </c>
      <c r="H2962">
        <v>44835</v>
      </c>
      <c r="I2962">
        <v>7199987.0288999993</v>
      </c>
      <c r="J2962" t="s">
        <v>207</v>
      </c>
      <c r="K2962">
        <v>5039.9909202299996</v>
      </c>
    </row>
    <row r="2963" spans="1:11" x14ac:dyDescent="0.2">
      <c r="A2963" t="s">
        <v>250</v>
      </c>
      <c r="B2963" t="s">
        <v>185</v>
      </c>
      <c r="C2963" t="s">
        <v>244</v>
      </c>
      <c r="D2963" t="s">
        <v>190</v>
      </c>
      <c r="E2963">
        <v>118613</v>
      </c>
      <c r="F2963">
        <v>25.292300000000001</v>
      </c>
      <c r="G2963">
        <v>44858</v>
      </c>
      <c r="H2963">
        <v>44835</v>
      </c>
      <c r="I2963">
        <v>2999995.5799000002</v>
      </c>
      <c r="J2963" t="s">
        <v>207</v>
      </c>
      <c r="K2963">
        <v>2099.9969059300001</v>
      </c>
    </row>
    <row r="2964" spans="1:11" x14ac:dyDescent="0.2">
      <c r="A2964" t="s">
        <v>250</v>
      </c>
      <c r="B2964" t="s">
        <v>198</v>
      </c>
      <c r="C2964" t="s">
        <v>245</v>
      </c>
      <c r="D2964" t="s">
        <v>200</v>
      </c>
      <c r="E2964">
        <v>137606</v>
      </c>
      <c r="F2964">
        <v>59.590400000000002</v>
      </c>
      <c r="G2964">
        <v>44861</v>
      </c>
      <c r="H2964">
        <v>44835</v>
      </c>
      <c r="I2964">
        <v>8199996.5824000007</v>
      </c>
      <c r="J2964" t="s">
        <v>188</v>
      </c>
      <c r="K2964">
        <v>5739.9976076800003</v>
      </c>
    </row>
    <row r="2965" spans="1:11" x14ac:dyDescent="0.2">
      <c r="A2965" t="s">
        <v>250</v>
      </c>
      <c r="B2965" t="s">
        <v>198</v>
      </c>
      <c r="C2965" t="s">
        <v>217</v>
      </c>
      <c r="D2965" t="s">
        <v>190</v>
      </c>
      <c r="E2965">
        <v>384865</v>
      </c>
      <c r="F2965">
        <v>8.3146000000000004</v>
      </c>
      <c r="G2965">
        <v>44861</v>
      </c>
      <c r="H2965">
        <v>44835</v>
      </c>
      <c r="I2965">
        <v>3199998.5290000001</v>
      </c>
      <c r="J2965" t="s">
        <v>215</v>
      </c>
      <c r="K2965">
        <v>2879.9986761</v>
      </c>
    </row>
    <row r="2966" spans="1:11" x14ac:dyDescent="0.2">
      <c r="A2966" t="s">
        <v>250</v>
      </c>
      <c r="B2966" t="s">
        <v>185</v>
      </c>
      <c r="C2966" t="s">
        <v>213</v>
      </c>
      <c r="D2966" t="s">
        <v>190</v>
      </c>
      <c r="E2966">
        <v>16711</v>
      </c>
      <c r="F2966">
        <v>65.825699999999998</v>
      </c>
      <c r="G2966">
        <v>44862</v>
      </c>
      <c r="H2966">
        <v>44835</v>
      </c>
      <c r="I2966">
        <v>1100013.2726999999</v>
      </c>
      <c r="J2966" t="s">
        <v>188</v>
      </c>
      <c r="K2966">
        <v>770.00929088999999</v>
      </c>
    </row>
    <row r="2967" spans="1:11" x14ac:dyDescent="0.2">
      <c r="A2967" t="s">
        <v>250</v>
      </c>
      <c r="B2967" t="s">
        <v>185</v>
      </c>
      <c r="C2967" t="s">
        <v>211</v>
      </c>
      <c r="D2967" t="s">
        <v>187</v>
      </c>
      <c r="E2967">
        <v>575027</v>
      </c>
      <c r="F2967">
        <v>14.434100000000001</v>
      </c>
      <c r="G2967">
        <v>44863</v>
      </c>
      <c r="H2967">
        <v>44835</v>
      </c>
      <c r="I2967">
        <v>8299997.2207000004</v>
      </c>
      <c r="J2967" t="s">
        <v>207</v>
      </c>
      <c r="K2967">
        <v>5809.99805449</v>
      </c>
    </row>
    <row r="2968" spans="1:11" x14ac:dyDescent="0.2">
      <c r="A2968" t="s">
        <v>250</v>
      </c>
      <c r="B2968" t="s">
        <v>198</v>
      </c>
      <c r="C2968" t="s">
        <v>243</v>
      </c>
      <c r="D2968" t="s">
        <v>190</v>
      </c>
      <c r="E2968">
        <v>719803</v>
      </c>
      <c r="F2968">
        <v>5.6959999999999997</v>
      </c>
      <c r="G2968">
        <v>44863</v>
      </c>
      <c r="H2968">
        <v>44835</v>
      </c>
      <c r="I2968">
        <v>4099997.8879999998</v>
      </c>
      <c r="J2968" t="s">
        <v>215</v>
      </c>
      <c r="K2968">
        <v>3689.9980992000001</v>
      </c>
    </row>
    <row r="2969" spans="1:11" x14ac:dyDescent="0.2">
      <c r="A2969" t="s">
        <v>250</v>
      </c>
      <c r="B2969" t="s">
        <v>185</v>
      </c>
      <c r="C2969" t="s">
        <v>229</v>
      </c>
      <c r="D2969" t="s">
        <v>187</v>
      </c>
      <c r="E2969">
        <v>9860</v>
      </c>
      <c r="F2969">
        <v>111.563</v>
      </c>
      <c r="G2969">
        <v>44865</v>
      </c>
      <c r="H2969">
        <v>44835</v>
      </c>
      <c r="I2969">
        <v>1100011.18</v>
      </c>
      <c r="J2969" t="s">
        <v>188</v>
      </c>
      <c r="K2969">
        <v>770.00782600000002</v>
      </c>
    </row>
    <row r="2970" spans="1:11" x14ac:dyDescent="0.2">
      <c r="A2970" t="s">
        <v>250</v>
      </c>
      <c r="B2970" t="s">
        <v>198</v>
      </c>
      <c r="C2970" t="s">
        <v>246</v>
      </c>
      <c r="D2970" t="s">
        <v>192</v>
      </c>
      <c r="E2970">
        <v>13246</v>
      </c>
      <c r="F2970">
        <v>135.89269999999999</v>
      </c>
      <c r="G2970">
        <v>44865</v>
      </c>
      <c r="H2970">
        <v>44835</v>
      </c>
      <c r="I2970">
        <v>1800034.7041999998</v>
      </c>
      <c r="J2970" t="s">
        <v>204</v>
      </c>
      <c r="K2970">
        <v>1260.0242929399999</v>
      </c>
    </row>
    <row r="2971" spans="1:11" x14ac:dyDescent="0.2">
      <c r="A2971" t="s">
        <v>250</v>
      </c>
      <c r="B2971" t="s">
        <v>185</v>
      </c>
      <c r="C2971" t="s">
        <v>238</v>
      </c>
      <c r="D2971" t="s">
        <v>200</v>
      </c>
      <c r="E2971">
        <v>3337</v>
      </c>
      <c r="F2971">
        <v>209.76009999999999</v>
      </c>
      <c r="G2971">
        <v>44868</v>
      </c>
      <c r="H2971">
        <v>44866</v>
      </c>
      <c r="I2971">
        <v>699969.45369999995</v>
      </c>
      <c r="J2971" t="s">
        <v>204</v>
      </c>
      <c r="K2971">
        <v>489.97861758999994</v>
      </c>
    </row>
    <row r="2972" spans="1:11" x14ac:dyDescent="0.2">
      <c r="A2972" t="s">
        <v>250</v>
      </c>
      <c r="B2972" t="s">
        <v>185</v>
      </c>
      <c r="C2972" t="s">
        <v>195</v>
      </c>
      <c r="D2972" t="s">
        <v>200</v>
      </c>
      <c r="E2972">
        <v>25650</v>
      </c>
      <c r="F2972">
        <v>105.26349999999999</v>
      </c>
      <c r="G2972">
        <v>44868</v>
      </c>
      <c r="H2972">
        <v>44866</v>
      </c>
      <c r="I2972">
        <v>2700008.7749999999</v>
      </c>
      <c r="J2972" t="s">
        <v>196</v>
      </c>
      <c r="K2972">
        <v>2430.0078974999997</v>
      </c>
    </row>
    <row r="2973" spans="1:11" x14ac:dyDescent="0.2">
      <c r="A2973" t="s">
        <v>250</v>
      </c>
      <c r="B2973" t="s">
        <v>198</v>
      </c>
      <c r="C2973" t="s">
        <v>219</v>
      </c>
      <c r="D2973" t="s">
        <v>192</v>
      </c>
      <c r="E2973">
        <v>103387</v>
      </c>
      <c r="F2973">
        <v>54.165199999999999</v>
      </c>
      <c r="G2973">
        <v>44870</v>
      </c>
      <c r="H2973">
        <v>44866</v>
      </c>
      <c r="I2973">
        <v>5599977.5323999999</v>
      </c>
      <c r="J2973" t="s">
        <v>188</v>
      </c>
      <c r="K2973">
        <v>3919.9842726800002</v>
      </c>
    </row>
    <row r="2974" spans="1:11" x14ac:dyDescent="0.2">
      <c r="A2974" t="s">
        <v>250</v>
      </c>
      <c r="B2974" t="s">
        <v>185</v>
      </c>
      <c r="C2974" t="s">
        <v>186</v>
      </c>
      <c r="D2974" t="s">
        <v>190</v>
      </c>
      <c r="E2974">
        <v>148364</v>
      </c>
      <c r="F2974">
        <v>24.264700000000001</v>
      </c>
      <c r="G2974">
        <v>44870</v>
      </c>
      <c r="H2974">
        <v>44866</v>
      </c>
      <c r="I2974">
        <v>3600007.9508000002</v>
      </c>
      <c r="J2974" t="s">
        <v>188</v>
      </c>
      <c r="K2974">
        <v>2520.0055655599999</v>
      </c>
    </row>
    <row r="2975" spans="1:11" x14ac:dyDescent="0.2">
      <c r="A2975" t="s">
        <v>250</v>
      </c>
      <c r="B2975" t="s">
        <v>185</v>
      </c>
      <c r="C2975" t="s">
        <v>209</v>
      </c>
      <c r="D2975" t="s">
        <v>200</v>
      </c>
      <c r="E2975">
        <v>110328</v>
      </c>
      <c r="F2975">
        <v>19.9406</v>
      </c>
      <c r="G2975">
        <v>44871</v>
      </c>
      <c r="H2975">
        <v>44866</v>
      </c>
      <c r="I2975">
        <v>2200006.5167999999</v>
      </c>
      <c r="J2975" t="s">
        <v>188</v>
      </c>
      <c r="K2975">
        <v>1540.0045617600001</v>
      </c>
    </row>
    <row r="2976" spans="1:11" x14ac:dyDescent="0.2">
      <c r="A2976" t="s">
        <v>250</v>
      </c>
      <c r="B2976" t="s">
        <v>185</v>
      </c>
      <c r="C2976" t="s">
        <v>237</v>
      </c>
      <c r="D2976" t="s">
        <v>187</v>
      </c>
      <c r="E2976">
        <v>116708</v>
      </c>
      <c r="F2976">
        <v>17.136800000000001</v>
      </c>
      <c r="G2976">
        <v>44871</v>
      </c>
      <c r="H2976">
        <v>44866</v>
      </c>
      <c r="I2976">
        <v>2000001.6544000001</v>
      </c>
      <c r="J2976" t="s">
        <v>204</v>
      </c>
      <c r="K2976">
        <v>1400.0011580800001</v>
      </c>
    </row>
    <row r="2977" spans="1:11" x14ac:dyDescent="0.2">
      <c r="A2977" t="s">
        <v>250</v>
      </c>
      <c r="B2977" t="s">
        <v>185</v>
      </c>
      <c r="C2977" t="s">
        <v>232</v>
      </c>
      <c r="D2977" t="s">
        <v>190</v>
      </c>
      <c r="E2977">
        <v>109343</v>
      </c>
      <c r="F2977">
        <v>22.863800000000001</v>
      </c>
      <c r="G2977">
        <v>44871</v>
      </c>
      <c r="H2977">
        <v>44866</v>
      </c>
      <c r="I2977">
        <v>2499996.4834000003</v>
      </c>
      <c r="J2977" t="s">
        <v>204</v>
      </c>
      <c r="K2977">
        <v>1749.9975383800002</v>
      </c>
    </row>
    <row r="2978" spans="1:11" x14ac:dyDescent="0.2">
      <c r="A2978" t="s">
        <v>250</v>
      </c>
      <c r="B2978" t="s">
        <v>185</v>
      </c>
      <c r="C2978" t="s">
        <v>194</v>
      </c>
      <c r="D2978" t="s">
        <v>190</v>
      </c>
      <c r="E2978">
        <v>189297</v>
      </c>
      <c r="F2978">
        <v>51.770600000000002</v>
      </c>
      <c r="G2978">
        <v>44872</v>
      </c>
      <c r="H2978">
        <v>44866</v>
      </c>
      <c r="I2978">
        <v>9800019.2682000007</v>
      </c>
      <c r="J2978" t="s">
        <v>188</v>
      </c>
      <c r="K2978">
        <v>6860.0134877400014</v>
      </c>
    </row>
    <row r="2979" spans="1:11" x14ac:dyDescent="0.2">
      <c r="A2979" t="s">
        <v>250</v>
      </c>
      <c r="B2979" t="s">
        <v>185</v>
      </c>
      <c r="C2979" t="s">
        <v>217</v>
      </c>
      <c r="D2979" t="s">
        <v>200</v>
      </c>
      <c r="E2979">
        <v>161073</v>
      </c>
      <c r="F2979">
        <v>8.6917000000000009</v>
      </c>
      <c r="G2979">
        <v>44875</v>
      </c>
      <c r="H2979">
        <v>44866</v>
      </c>
      <c r="I2979">
        <v>1399998.1941000002</v>
      </c>
      <c r="J2979" t="s">
        <v>215</v>
      </c>
      <c r="K2979">
        <v>1259.9983746900002</v>
      </c>
    </row>
    <row r="2980" spans="1:11" x14ac:dyDescent="0.2">
      <c r="A2980" t="s">
        <v>250</v>
      </c>
      <c r="B2980" t="s">
        <v>198</v>
      </c>
      <c r="C2980" t="s">
        <v>238</v>
      </c>
      <c r="D2980" t="s">
        <v>200</v>
      </c>
      <c r="E2980">
        <v>14468</v>
      </c>
      <c r="F2980">
        <v>241.91640000000001</v>
      </c>
      <c r="G2980">
        <v>44875</v>
      </c>
      <c r="H2980">
        <v>44866</v>
      </c>
      <c r="I2980">
        <v>3500046.4752000002</v>
      </c>
      <c r="J2980" t="s">
        <v>204</v>
      </c>
      <c r="K2980">
        <v>2450.0325326400002</v>
      </c>
    </row>
    <row r="2981" spans="1:11" x14ac:dyDescent="0.2">
      <c r="A2981" t="s">
        <v>250</v>
      </c>
      <c r="B2981" t="s">
        <v>185</v>
      </c>
      <c r="C2981" t="s">
        <v>189</v>
      </c>
      <c r="D2981" t="s">
        <v>200</v>
      </c>
      <c r="E2981">
        <v>240486</v>
      </c>
      <c r="F2981">
        <v>29.523599999999998</v>
      </c>
      <c r="G2981">
        <v>44875</v>
      </c>
      <c r="H2981">
        <v>44866</v>
      </c>
      <c r="I2981">
        <v>7100012.4695999995</v>
      </c>
      <c r="J2981" t="s">
        <v>188</v>
      </c>
      <c r="K2981">
        <v>4970.0087287199995</v>
      </c>
    </row>
    <row r="2982" spans="1:11" x14ac:dyDescent="0.2">
      <c r="A2982" t="s">
        <v>250</v>
      </c>
      <c r="B2982" t="s">
        <v>185</v>
      </c>
      <c r="C2982" t="s">
        <v>236</v>
      </c>
      <c r="D2982" t="s">
        <v>187</v>
      </c>
      <c r="E2982">
        <v>351077</v>
      </c>
      <c r="F2982">
        <v>6.8361000000000001</v>
      </c>
      <c r="G2982">
        <v>44876</v>
      </c>
      <c r="H2982">
        <v>44866</v>
      </c>
      <c r="I2982">
        <v>2399997.4797</v>
      </c>
      <c r="J2982" t="s">
        <v>215</v>
      </c>
      <c r="K2982">
        <v>2159.9977317299999</v>
      </c>
    </row>
    <row r="2983" spans="1:11" x14ac:dyDescent="0.2">
      <c r="A2983" t="s">
        <v>250</v>
      </c>
      <c r="B2983" t="s">
        <v>185</v>
      </c>
      <c r="C2983" t="s">
        <v>197</v>
      </c>
      <c r="D2983" t="s">
        <v>190</v>
      </c>
      <c r="E2983">
        <v>47482</v>
      </c>
      <c r="F2983">
        <v>170.58969999999999</v>
      </c>
      <c r="G2983">
        <v>44876</v>
      </c>
      <c r="H2983">
        <v>44866</v>
      </c>
      <c r="I2983">
        <v>8099940.1354</v>
      </c>
      <c r="J2983" t="s">
        <v>188</v>
      </c>
      <c r="K2983">
        <v>5669.9580947800005</v>
      </c>
    </row>
    <row r="2984" spans="1:11" x14ac:dyDescent="0.2">
      <c r="A2984" t="s">
        <v>250</v>
      </c>
      <c r="B2984" t="s">
        <v>198</v>
      </c>
      <c r="C2984" t="s">
        <v>238</v>
      </c>
      <c r="D2984" t="s">
        <v>200</v>
      </c>
      <c r="E2984">
        <v>39561</v>
      </c>
      <c r="F2984">
        <v>214.85640000000001</v>
      </c>
      <c r="G2984">
        <v>44876</v>
      </c>
      <c r="H2984">
        <v>44866</v>
      </c>
      <c r="I2984">
        <v>8499934.0404000003</v>
      </c>
      <c r="J2984" t="s">
        <v>204</v>
      </c>
      <c r="K2984">
        <v>5949.9538282800004</v>
      </c>
    </row>
    <row r="2985" spans="1:11" x14ac:dyDescent="0.2">
      <c r="A2985" t="s">
        <v>250</v>
      </c>
      <c r="B2985" t="s">
        <v>198</v>
      </c>
      <c r="C2985" t="s">
        <v>231</v>
      </c>
      <c r="D2985" t="s">
        <v>187</v>
      </c>
      <c r="E2985">
        <v>173054</v>
      </c>
      <c r="F2985">
        <v>20.802800000000001</v>
      </c>
      <c r="G2985">
        <v>44877</v>
      </c>
      <c r="H2985">
        <v>44866</v>
      </c>
      <c r="I2985">
        <v>3600007.7512000003</v>
      </c>
      <c r="J2985" t="s">
        <v>188</v>
      </c>
      <c r="K2985">
        <v>2520.00542584</v>
      </c>
    </row>
    <row r="2986" spans="1:11" x14ac:dyDescent="0.2">
      <c r="A2986" t="s">
        <v>250</v>
      </c>
      <c r="B2986" t="s">
        <v>198</v>
      </c>
      <c r="C2986" t="s">
        <v>211</v>
      </c>
      <c r="D2986" t="s">
        <v>212</v>
      </c>
      <c r="E2986">
        <v>595195</v>
      </c>
      <c r="F2986">
        <v>13.776999999999999</v>
      </c>
      <c r="G2986">
        <v>44878</v>
      </c>
      <c r="H2986">
        <v>44866</v>
      </c>
      <c r="I2986">
        <v>8200001.5149999997</v>
      </c>
      <c r="J2986" t="s">
        <v>207</v>
      </c>
      <c r="K2986">
        <v>5740.0010604999998</v>
      </c>
    </row>
    <row r="2987" spans="1:11" x14ac:dyDescent="0.2">
      <c r="A2987" t="s">
        <v>250</v>
      </c>
      <c r="B2987" t="s">
        <v>198</v>
      </c>
      <c r="C2987" t="s">
        <v>112</v>
      </c>
      <c r="D2987" t="s">
        <v>190</v>
      </c>
      <c r="E2987">
        <v>138395</v>
      </c>
      <c r="F2987">
        <v>40.463900000000002</v>
      </c>
      <c r="G2987">
        <v>44878</v>
      </c>
      <c r="H2987">
        <v>44866</v>
      </c>
      <c r="I2987">
        <v>5600001.4405000005</v>
      </c>
      <c r="J2987" t="s">
        <v>188</v>
      </c>
      <c r="K2987">
        <v>3920.0010083500006</v>
      </c>
    </row>
    <row r="2988" spans="1:11" x14ac:dyDescent="0.2">
      <c r="A2988" t="s">
        <v>250</v>
      </c>
      <c r="B2988" t="s">
        <v>185</v>
      </c>
      <c r="C2988" t="s">
        <v>231</v>
      </c>
      <c r="D2988" t="s">
        <v>200</v>
      </c>
      <c r="E2988">
        <v>210799</v>
      </c>
      <c r="F2988">
        <v>22.770499999999998</v>
      </c>
      <c r="G2988">
        <v>44882</v>
      </c>
      <c r="H2988">
        <v>44866</v>
      </c>
      <c r="I2988">
        <v>4799998.6294999998</v>
      </c>
      <c r="J2988" t="s">
        <v>188</v>
      </c>
      <c r="K2988">
        <v>3359.9990406499996</v>
      </c>
    </row>
    <row r="2989" spans="1:11" x14ac:dyDescent="0.2">
      <c r="A2989" t="s">
        <v>250</v>
      </c>
      <c r="B2989" t="s">
        <v>198</v>
      </c>
      <c r="C2989" t="s">
        <v>226</v>
      </c>
      <c r="D2989" t="s">
        <v>187</v>
      </c>
      <c r="E2989">
        <v>70709</v>
      </c>
      <c r="F2989">
        <v>50.912799999999997</v>
      </c>
      <c r="G2989">
        <v>44883</v>
      </c>
      <c r="H2989">
        <v>44866</v>
      </c>
      <c r="I2989">
        <v>3599993.1751999999</v>
      </c>
      <c r="J2989" t="s">
        <v>188</v>
      </c>
      <c r="K2989">
        <v>2519.9952226400001</v>
      </c>
    </row>
    <row r="2990" spans="1:11" x14ac:dyDescent="0.2">
      <c r="A2990" t="s">
        <v>250</v>
      </c>
      <c r="B2990" t="s">
        <v>198</v>
      </c>
      <c r="C2990" t="s">
        <v>186</v>
      </c>
      <c r="D2990" t="s">
        <v>187</v>
      </c>
      <c r="E2990">
        <v>294521</v>
      </c>
      <c r="F2990">
        <v>21.7302</v>
      </c>
      <c r="G2990">
        <v>44884</v>
      </c>
      <c r="H2990">
        <v>44866</v>
      </c>
      <c r="I2990">
        <v>6400000.2341999998</v>
      </c>
      <c r="J2990" t="s">
        <v>188</v>
      </c>
      <c r="K2990">
        <v>4480.0001639399998</v>
      </c>
    </row>
    <row r="2991" spans="1:11" x14ac:dyDescent="0.2">
      <c r="A2991" t="s">
        <v>250</v>
      </c>
      <c r="B2991" t="s">
        <v>185</v>
      </c>
      <c r="C2991" t="s">
        <v>206</v>
      </c>
      <c r="D2991" t="s">
        <v>190</v>
      </c>
      <c r="E2991">
        <v>45042</v>
      </c>
      <c r="F2991">
        <v>91.025899999999993</v>
      </c>
      <c r="G2991">
        <v>44884</v>
      </c>
      <c r="H2991">
        <v>44866</v>
      </c>
      <c r="I2991">
        <v>4099988.5877999999</v>
      </c>
      <c r="J2991" t="s">
        <v>207</v>
      </c>
      <c r="K2991">
        <v>2869.99201146</v>
      </c>
    </row>
    <row r="2992" spans="1:11" x14ac:dyDescent="0.2">
      <c r="A2992" t="s">
        <v>250</v>
      </c>
      <c r="B2992" t="s">
        <v>185</v>
      </c>
      <c r="C2992" t="s">
        <v>243</v>
      </c>
      <c r="D2992" t="s">
        <v>190</v>
      </c>
      <c r="E2992">
        <v>660827</v>
      </c>
      <c r="F2992">
        <v>6.5069999999999997</v>
      </c>
      <c r="G2992">
        <v>44885</v>
      </c>
      <c r="H2992">
        <v>44866</v>
      </c>
      <c r="I2992">
        <v>4300001.2889999999</v>
      </c>
      <c r="J2992" t="s">
        <v>215</v>
      </c>
      <c r="K2992">
        <v>3870.0011600999997</v>
      </c>
    </row>
    <row r="2993" spans="1:11" x14ac:dyDescent="0.2">
      <c r="A2993" t="s">
        <v>250</v>
      </c>
      <c r="B2993" t="s">
        <v>185</v>
      </c>
      <c r="C2993" t="s">
        <v>240</v>
      </c>
      <c r="D2993" t="s">
        <v>190</v>
      </c>
      <c r="E2993">
        <v>738212</v>
      </c>
      <c r="F2993">
        <v>7.5858999999999996</v>
      </c>
      <c r="G2993">
        <v>44889</v>
      </c>
      <c r="H2993">
        <v>44866</v>
      </c>
      <c r="I2993">
        <v>5600002.4107999997</v>
      </c>
      <c r="J2993" t="s">
        <v>241</v>
      </c>
      <c r="K2993">
        <v>5040.00216972</v>
      </c>
    </row>
    <row r="2994" spans="1:11" x14ac:dyDescent="0.2">
      <c r="A2994" t="s">
        <v>250</v>
      </c>
      <c r="B2994" t="s">
        <v>185</v>
      </c>
      <c r="C2994" t="s">
        <v>217</v>
      </c>
      <c r="D2994" t="s">
        <v>200</v>
      </c>
      <c r="E2994">
        <v>76959</v>
      </c>
      <c r="F2994">
        <v>9.0958000000000006</v>
      </c>
      <c r="G2994">
        <v>44889</v>
      </c>
      <c r="H2994">
        <v>44866</v>
      </c>
      <c r="I2994">
        <v>700003.67220000003</v>
      </c>
      <c r="J2994" t="s">
        <v>215</v>
      </c>
      <c r="K2994">
        <v>630.00330498000005</v>
      </c>
    </row>
    <row r="2995" spans="1:11" x14ac:dyDescent="0.2">
      <c r="A2995" t="s">
        <v>250</v>
      </c>
      <c r="B2995" t="s">
        <v>185</v>
      </c>
      <c r="C2995" t="s">
        <v>195</v>
      </c>
      <c r="D2995" t="s">
        <v>187</v>
      </c>
      <c r="E2995">
        <v>27548</v>
      </c>
      <c r="F2995">
        <v>123.42140000000001</v>
      </c>
      <c r="G2995">
        <v>44889</v>
      </c>
      <c r="H2995">
        <v>44866</v>
      </c>
      <c r="I2995">
        <v>3400012.7272000001</v>
      </c>
      <c r="J2995" t="s">
        <v>196</v>
      </c>
      <c r="K2995">
        <v>3060.0114544800003</v>
      </c>
    </row>
    <row r="2996" spans="1:11" x14ac:dyDescent="0.2">
      <c r="A2996" t="s">
        <v>250</v>
      </c>
      <c r="B2996" t="s">
        <v>198</v>
      </c>
      <c r="C2996" t="s">
        <v>246</v>
      </c>
      <c r="D2996" t="s">
        <v>200</v>
      </c>
      <c r="E2996">
        <v>26249</v>
      </c>
      <c r="F2996">
        <v>137.14709999999999</v>
      </c>
      <c r="G2996">
        <v>44889</v>
      </c>
      <c r="H2996">
        <v>44866</v>
      </c>
      <c r="I2996">
        <v>3599974.2278999998</v>
      </c>
      <c r="J2996" t="s">
        <v>204</v>
      </c>
      <c r="K2996">
        <v>2519.98195953</v>
      </c>
    </row>
    <row r="2997" spans="1:11" x14ac:dyDescent="0.2">
      <c r="A2997" t="s">
        <v>250</v>
      </c>
      <c r="B2997" t="s">
        <v>198</v>
      </c>
      <c r="C2997" t="s">
        <v>191</v>
      </c>
      <c r="D2997" t="s">
        <v>190</v>
      </c>
      <c r="E2997">
        <v>703730</v>
      </c>
      <c r="F2997">
        <v>5.9682000000000004</v>
      </c>
      <c r="G2997">
        <v>44889</v>
      </c>
      <c r="H2997">
        <v>44866</v>
      </c>
      <c r="I2997">
        <v>4200001.3859999999</v>
      </c>
      <c r="J2997" t="s">
        <v>193</v>
      </c>
      <c r="K2997">
        <v>3360.0011088000001</v>
      </c>
    </row>
    <row r="2998" spans="1:11" x14ac:dyDescent="0.2">
      <c r="A2998" t="s">
        <v>250</v>
      </c>
      <c r="B2998" t="s">
        <v>198</v>
      </c>
      <c r="C2998" t="s">
        <v>199</v>
      </c>
      <c r="D2998" t="s">
        <v>200</v>
      </c>
      <c r="E2998">
        <v>2303679</v>
      </c>
      <c r="F2998">
        <v>2.9518</v>
      </c>
      <c r="G2998">
        <v>44889</v>
      </c>
      <c r="H2998">
        <v>44866</v>
      </c>
      <c r="I2998">
        <v>6799999.6721999999</v>
      </c>
      <c r="J2998" t="s">
        <v>193</v>
      </c>
      <c r="K2998">
        <v>5439.9997377600002</v>
      </c>
    </row>
    <row r="2999" spans="1:11" x14ac:dyDescent="0.2">
      <c r="A2999" t="s">
        <v>250</v>
      </c>
      <c r="B2999" t="s">
        <v>198</v>
      </c>
      <c r="C2999" t="s">
        <v>238</v>
      </c>
      <c r="D2999" t="s">
        <v>190</v>
      </c>
      <c r="E2999">
        <v>16302</v>
      </c>
      <c r="F2999">
        <v>245.36660000000001</v>
      </c>
      <c r="G2999">
        <v>44890</v>
      </c>
      <c r="H2999">
        <v>44866</v>
      </c>
      <c r="I2999">
        <v>3999966.3132000002</v>
      </c>
      <c r="J2999" t="s">
        <v>204</v>
      </c>
      <c r="K2999">
        <v>2799.9764192400003</v>
      </c>
    </row>
    <row r="3000" spans="1:11" x14ac:dyDescent="0.2">
      <c r="A3000" t="s">
        <v>250</v>
      </c>
      <c r="B3000" t="s">
        <v>198</v>
      </c>
      <c r="C3000" t="s">
        <v>218</v>
      </c>
      <c r="D3000" t="s">
        <v>190</v>
      </c>
      <c r="E3000">
        <v>114887</v>
      </c>
      <c r="F3000">
        <v>64.411000000000001</v>
      </c>
      <c r="G3000">
        <v>44891</v>
      </c>
      <c r="H3000">
        <v>44866</v>
      </c>
      <c r="I3000">
        <v>7399986.557</v>
      </c>
      <c r="J3000" t="s">
        <v>204</v>
      </c>
      <c r="K3000">
        <v>5179.9905899000005</v>
      </c>
    </row>
    <row r="3001" spans="1:11" x14ac:dyDescent="0.2">
      <c r="A3001" t="s">
        <v>250</v>
      </c>
      <c r="B3001" t="s">
        <v>198</v>
      </c>
      <c r="C3001" t="s">
        <v>234</v>
      </c>
      <c r="D3001" t="s">
        <v>200</v>
      </c>
      <c r="E3001">
        <v>61182</v>
      </c>
      <c r="F3001">
        <v>107.8755</v>
      </c>
      <c r="G3001">
        <v>44892</v>
      </c>
      <c r="H3001">
        <v>44866</v>
      </c>
      <c r="I3001">
        <v>6600038.841</v>
      </c>
      <c r="J3001" t="s">
        <v>204</v>
      </c>
      <c r="K3001">
        <v>4620.0271887000008</v>
      </c>
    </row>
    <row r="3002" spans="1:11" x14ac:dyDescent="0.2">
      <c r="A3002" t="s">
        <v>250</v>
      </c>
      <c r="B3002" t="s">
        <v>198</v>
      </c>
      <c r="C3002" t="s">
        <v>220</v>
      </c>
      <c r="D3002" t="s">
        <v>190</v>
      </c>
      <c r="E3002">
        <v>14589</v>
      </c>
      <c r="F3002">
        <v>164.50640000000001</v>
      </c>
      <c r="G3002">
        <v>44896</v>
      </c>
      <c r="H3002">
        <v>44896</v>
      </c>
      <c r="I3002">
        <v>2399983.8696000003</v>
      </c>
      <c r="J3002" t="s">
        <v>188</v>
      </c>
      <c r="K3002">
        <v>1679.9887087200002</v>
      </c>
    </row>
    <row r="3003" spans="1:11" x14ac:dyDescent="0.2">
      <c r="A3003" t="s">
        <v>250</v>
      </c>
      <c r="B3003" t="s">
        <v>185</v>
      </c>
      <c r="C3003" t="s">
        <v>232</v>
      </c>
      <c r="D3003" t="s">
        <v>190</v>
      </c>
      <c r="E3003">
        <v>256808</v>
      </c>
      <c r="F3003">
        <v>23.7532</v>
      </c>
      <c r="G3003">
        <v>44896</v>
      </c>
      <c r="H3003">
        <v>44896</v>
      </c>
      <c r="I3003">
        <v>6100011.7856000001</v>
      </c>
      <c r="J3003" t="s">
        <v>204</v>
      </c>
      <c r="K3003">
        <v>4270.0082499200007</v>
      </c>
    </row>
    <row r="3004" spans="1:11" x14ac:dyDescent="0.2">
      <c r="A3004" t="s">
        <v>250</v>
      </c>
      <c r="B3004" t="s">
        <v>185</v>
      </c>
      <c r="C3004" t="s">
        <v>242</v>
      </c>
      <c r="D3004" t="s">
        <v>192</v>
      </c>
      <c r="E3004">
        <v>36686</v>
      </c>
      <c r="F3004">
        <v>253.5042</v>
      </c>
      <c r="G3004">
        <v>44896</v>
      </c>
      <c r="H3004">
        <v>44896</v>
      </c>
      <c r="I3004">
        <v>9300055.0811999999</v>
      </c>
      <c r="J3004" t="s">
        <v>207</v>
      </c>
      <c r="K3004">
        <v>6510.0385568399997</v>
      </c>
    </row>
    <row r="3005" spans="1:11" x14ac:dyDescent="0.2">
      <c r="A3005" t="s">
        <v>250</v>
      </c>
      <c r="B3005" t="s">
        <v>185</v>
      </c>
      <c r="C3005" t="s">
        <v>233</v>
      </c>
      <c r="D3005" t="s">
        <v>192</v>
      </c>
      <c r="E3005">
        <v>53586</v>
      </c>
      <c r="F3005">
        <v>85.843900000000005</v>
      </c>
      <c r="G3005">
        <v>44896</v>
      </c>
      <c r="H3005">
        <v>44896</v>
      </c>
      <c r="I3005">
        <v>4600031.2253999999</v>
      </c>
      <c r="J3005" t="s">
        <v>204</v>
      </c>
      <c r="K3005">
        <v>3220.0218577800001</v>
      </c>
    </row>
    <row r="3006" spans="1:11" x14ac:dyDescent="0.2">
      <c r="A3006" t="s">
        <v>250</v>
      </c>
      <c r="B3006" t="s">
        <v>185</v>
      </c>
      <c r="C3006" t="s">
        <v>233</v>
      </c>
      <c r="D3006" t="s">
        <v>187</v>
      </c>
      <c r="E3006">
        <v>80940</v>
      </c>
      <c r="F3006">
        <v>92.660899999999998</v>
      </c>
      <c r="G3006">
        <v>44896</v>
      </c>
      <c r="H3006">
        <v>44896</v>
      </c>
      <c r="I3006">
        <v>7499973.2460000003</v>
      </c>
      <c r="J3006" t="s">
        <v>204</v>
      </c>
      <c r="K3006">
        <v>5249.9812722000006</v>
      </c>
    </row>
    <row r="3007" spans="1:11" x14ac:dyDescent="0.2">
      <c r="A3007" t="s">
        <v>250</v>
      </c>
      <c r="B3007" t="s">
        <v>198</v>
      </c>
      <c r="C3007" t="s">
        <v>238</v>
      </c>
      <c r="D3007" t="s">
        <v>200</v>
      </c>
      <c r="E3007">
        <v>26607</v>
      </c>
      <c r="F3007">
        <v>229.26589999999999</v>
      </c>
      <c r="G3007">
        <v>44896</v>
      </c>
      <c r="H3007">
        <v>44896</v>
      </c>
      <c r="I3007">
        <v>6100077.8012999995</v>
      </c>
      <c r="J3007" t="s">
        <v>204</v>
      </c>
      <c r="K3007">
        <v>4270.0544609099998</v>
      </c>
    </row>
    <row r="3008" spans="1:11" x14ac:dyDescent="0.2">
      <c r="A3008" t="s">
        <v>250</v>
      </c>
      <c r="B3008" t="s">
        <v>185</v>
      </c>
      <c r="C3008" t="s">
        <v>114</v>
      </c>
      <c r="D3008" t="s">
        <v>200</v>
      </c>
      <c r="E3008">
        <v>465923</v>
      </c>
      <c r="F3008">
        <v>14.8093</v>
      </c>
      <c r="G3008">
        <v>44897</v>
      </c>
      <c r="H3008">
        <v>44896</v>
      </c>
      <c r="I3008">
        <v>6899993.4839000003</v>
      </c>
      <c r="J3008" t="s">
        <v>215</v>
      </c>
      <c r="K3008">
        <v>6209.9941355100009</v>
      </c>
    </row>
    <row r="3009" spans="1:11" x14ac:dyDescent="0.2">
      <c r="A3009" t="s">
        <v>250</v>
      </c>
      <c r="B3009" t="s">
        <v>198</v>
      </c>
      <c r="C3009" t="s">
        <v>220</v>
      </c>
      <c r="D3009" t="s">
        <v>200</v>
      </c>
      <c r="E3009">
        <v>52245</v>
      </c>
      <c r="F3009">
        <v>166.5224</v>
      </c>
      <c r="G3009">
        <v>44898</v>
      </c>
      <c r="H3009">
        <v>44896</v>
      </c>
      <c r="I3009">
        <v>8699962.7880000006</v>
      </c>
      <c r="J3009" t="s">
        <v>188</v>
      </c>
      <c r="K3009">
        <v>6089.9739516000009</v>
      </c>
    </row>
    <row r="3010" spans="1:11" x14ac:dyDescent="0.2">
      <c r="A3010" t="s">
        <v>250</v>
      </c>
      <c r="B3010" t="s">
        <v>185</v>
      </c>
      <c r="C3010" t="s">
        <v>239</v>
      </c>
      <c r="D3010" t="s">
        <v>190</v>
      </c>
      <c r="E3010">
        <v>480105</v>
      </c>
      <c r="F3010">
        <v>15.4133</v>
      </c>
      <c r="G3010">
        <v>44899</v>
      </c>
      <c r="H3010">
        <v>44896</v>
      </c>
      <c r="I3010">
        <v>7400002.3964999998</v>
      </c>
      <c r="J3010" t="s">
        <v>188</v>
      </c>
      <c r="K3010">
        <v>5180.0016775499998</v>
      </c>
    </row>
    <row r="3011" spans="1:11" x14ac:dyDescent="0.2">
      <c r="A3011" t="s">
        <v>250</v>
      </c>
      <c r="B3011" t="s">
        <v>198</v>
      </c>
      <c r="C3011" t="s">
        <v>226</v>
      </c>
      <c r="D3011" t="s">
        <v>190</v>
      </c>
      <c r="E3011">
        <v>191872</v>
      </c>
      <c r="F3011">
        <v>48.469700000000003</v>
      </c>
      <c r="G3011">
        <v>44900</v>
      </c>
      <c r="H3011">
        <v>44896</v>
      </c>
      <c r="I3011">
        <v>9299978.2784000002</v>
      </c>
      <c r="J3011" t="s">
        <v>188</v>
      </c>
      <c r="K3011">
        <v>6509.9847948799998</v>
      </c>
    </row>
    <row r="3012" spans="1:11" x14ac:dyDescent="0.2">
      <c r="A3012" t="s">
        <v>250</v>
      </c>
      <c r="B3012" t="s">
        <v>198</v>
      </c>
      <c r="C3012" t="s">
        <v>234</v>
      </c>
      <c r="D3012" t="s">
        <v>187</v>
      </c>
      <c r="E3012">
        <v>67135</v>
      </c>
      <c r="F3012">
        <v>107.2466</v>
      </c>
      <c r="G3012">
        <v>44903</v>
      </c>
      <c r="H3012">
        <v>44896</v>
      </c>
      <c r="I3012">
        <v>7200000.4910000004</v>
      </c>
      <c r="J3012" t="s">
        <v>204</v>
      </c>
      <c r="K3012">
        <v>5040.0003437000005</v>
      </c>
    </row>
    <row r="3013" spans="1:11" x14ac:dyDescent="0.2">
      <c r="A3013" t="s">
        <v>250</v>
      </c>
      <c r="B3013" t="s">
        <v>198</v>
      </c>
      <c r="C3013" t="s">
        <v>244</v>
      </c>
      <c r="D3013" t="s">
        <v>212</v>
      </c>
      <c r="E3013">
        <v>172160</v>
      </c>
      <c r="F3013">
        <v>29.0428</v>
      </c>
      <c r="G3013">
        <v>44903</v>
      </c>
      <c r="H3013">
        <v>44896</v>
      </c>
      <c r="I3013">
        <v>5000008.4479999999</v>
      </c>
      <c r="J3013" t="s">
        <v>207</v>
      </c>
      <c r="K3013">
        <v>3500.0059136</v>
      </c>
    </row>
    <row r="3014" spans="1:11" x14ac:dyDescent="0.2">
      <c r="A3014" t="s">
        <v>250</v>
      </c>
      <c r="B3014" t="s">
        <v>185</v>
      </c>
      <c r="C3014" t="s">
        <v>226</v>
      </c>
      <c r="D3014" t="s">
        <v>190</v>
      </c>
      <c r="E3014">
        <v>10939</v>
      </c>
      <c r="F3014">
        <v>54.8508</v>
      </c>
      <c r="G3014">
        <v>44903</v>
      </c>
      <c r="H3014">
        <v>44896</v>
      </c>
      <c r="I3014">
        <v>600012.90119999996</v>
      </c>
      <c r="J3014" t="s">
        <v>188</v>
      </c>
      <c r="K3014">
        <v>420.00903083999998</v>
      </c>
    </row>
    <row r="3015" spans="1:11" x14ac:dyDescent="0.2">
      <c r="A3015" t="s">
        <v>250</v>
      </c>
      <c r="B3015" t="s">
        <v>185</v>
      </c>
      <c r="C3015" t="s">
        <v>228</v>
      </c>
      <c r="D3015" t="s">
        <v>187</v>
      </c>
      <c r="E3015">
        <v>336740</v>
      </c>
      <c r="F3015">
        <v>28.2117</v>
      </c>
      <c r="G3015">
        <v>44903</v>
      </c>
      <c r="H3015">
        <v>44896</v>
      </c>
      <c r="I3015">
        <v>9500007.8580000009</v>
      </c>
      <c r="J3015" t="s">
        <v>204</v>
      </c>
      <c r="K3015">
        <v>6650.0055006000011</v>
      </c>
    </row>
    <row r="3016" spans="1:11" x14ac:dyDescent="0.2">
      <c r="A3016" t="s">
        <v>250</v>
      </c>
      <c r="B3016" t="s">
        <v>198</v>
      </c>
      <c r="C3016" t="s">
        <v>201</v>
      </c>
      <c r="D3016" t="s">
        <v>190</v>
      </c>
      <c r="E3016">
        <v>69142</v>
      </c>
      <c r="F3016">
        <v>37.6036</v>
      </c>
      <c r="G3016">
        <v>44903</v>
      </c>
      <c r="H3016">
        <v>44896</v>
      </c>
      <c r="I3016">
        <v>2599988.1112000002</v>
      </c>
      <c r="J3016" t="s">
        <v>188</v>
      </c>
      <c r="K3016">
        <v>1819.9916778400002</v>
      </c>
    </row>
    <row r="3017" spans="1:11" x14ac:dyDescent="0.2">
      <c r="A3017" t="s">
        <v>250</v>
      </c>
      <c r="B3017" t="s">
        <v>185</v>
      </c>
      <c r="C3017" t="s">
        <v>233</v>
      </c>
      <c r="D3017" t="s">
        <v>190</v>
      </c>
      <c r="E3017">
        <v>82809</v>
      </c>
      <c r="F3017">
        <v>79.701700000000002</v>
      </c>
      <c r="G3017">
        <v>44904</v>
      </c>
      <c r="H3017">
        <v>44896</v>
      </c>
      <c r="I3017">
        <v>6600018.0753000006</v>
      </c>
      <c r="J3017" t="s">
        <v>204</v>
      </c>
      <c r="K3017">
        <v>4620.012652710001</v>
      </c>
    </row>
    <row r="3018" spans="1:11" x14ac:dyDescent="0.2">
      <c r="A3018" t="s">
        <v>250</v>
      </c>
      <c r="B3018" t="s">
        <v>198</v>
      </c>
      <c r="C3018" t="s">
        <v>223</v>
      </c>
      <c r="D3018" t="s">
        <v>200</v>
      </c>
      <c r="E3018">
        <v>9941</v>
      </c>
      <c r="F3018">
        <v>80.476699999999994</v>
      </c>
      <c r="G3018">
        <v>44904</v>
      </c>
      <c r="H3018">
        <v>44896</v>
      </c>
      <c r="I3018">
        <v>800018.87469999993</v>
      </c>
      <c r="J3018" t="s">
        <v>204</v>
      </c>
      <c r="K3018">
        <v>560.01321228999996</v>
      </c>
    </row>
    <row r="3019" spans="1:11" x14ac:dyDescent="0.2">
      <c r="A3019" t="s">
        <v>250</v>
      </c>
      <c r="B3019" t="s">
        <v>185</v>
      </c>
      <c r="C3019" t="s">
        <v>236</v>
      </c>
      <c r="D3019" t="s">
        <v>187</v>
      </c>
      <c r="E3019">
        <v>979055</v>
      </c>
      <c r="F3019">
        <v>6.2305000000000001</v>
      </c>
      <c r="G3019">
        <v>44904</v>
      </c>
      <c r="H3019">
        <v>44896</v>
      </c>
      <c r="I3019">
        <v>6100002.1775000002</v>
      </c>
      <c r="J3019" t="s">
        <v>215</v>
      </c>
      <c r="K3019">
        <v>5490.0019597500004</v>
      </c>
    </row>
    <row r="3020" spans="1:11" x14ac:dyDescent="0.2">
      <c r="A3020" t="s">
        <v>250</v>
      </c>
      <c r="B3020" t="s">
        <v>185</v>
      </c>
      <c r="C3020" t="s">
        <v>209</v>
      </c>
      <c r="D3020" t="s">
        <v>192</v>
      </c>
      <c r="E3020">
        <v>399068</v>
      </c>
      <c r="F3020">
        <v>18.793800000000001</v>
      </c>
      <c r="G3020">
        <v>44905</v>
      </c>
      <c r="H3020">
        <v>44896</v>
      </c>
      <c r="I3020">
        <v>7500004.1784000006</v>
      </c>
      <c r="J3020" t="s">
        <v>188</v>
      </c>
      <c r="K3020">
        <v>5250.0029248800001</v>
      </c>
    </row>
    <row r="3021" spans="1:11" x14ac:dyDescent="0.2">
      <c r="A3021" t="s">
        <v>250</v>
      </c>
      <c r="B3021" t="s">
        <v>198</v>
      </c>
      <c r="C3021" t="s">
        <v>191</v>
      </c>
      <c r="D3021" t="s">
        <v>200</v>
      </c>
      <c r="E3021">
        <v>480441</v>
      </c>
      <c r="F3021">
        <v>5.4116999999999997</v>
      </c>
      <c r="G3021">
        <v>44905</v>
      </c>
      <c r="H3021">
        <v>44896</v>
      </c>
      <c r="I3021">
        <v>2600002.5597000001</v>
      </c>
      <c r="J3021" t="s">
        <v>193</v>
      </c>
      <c r="K3021">
        <v>2080.0020477600001</v>
      </c>
    </row>
    <row r="3022" spans="1:11" x14ac:dyDescent="0.2">
      <c r="A3022" t="s">
        <v>250</v>
      </c>
      <c r="B3022" t="s">
        <v>185</v>
      </c>
      <c r="C3022" t="s">
        <v>208</v>
      </c>
      <c r="D3022" t="s">
        <v>190</v>
      </c>
      <c r="E3022">
        <v>30179</v>
      </c>
      <c r="F3022">
        <v>59.643599999999999</v>
      </c>
      <c r="G3022">
        <v>44905</v>
      </c>
      <c r="H3022">
        <v>44896</v>
      </c>
      <c r="I3022">
        <v>1799984.2043999999</v>
      </c>
      <c r="J3022" t="s">
        <v>188</v>
      </c>
      <c r="K3022">
        <v>1259.9889430800001</v>
      </c>
    </row>
    <row r="3023" spans="1:11" x14ac:dyDescent="0.2">
      <c r="A3023" t="s">
        <v>250</v>
      </c>
      <c r="B3023" t="s">
        <v>198</v>
      </c>
      <c r="C3023" t="s">
        <v>228</v>
      </c>
      <c r="D3023" t="s">
        <v>187</v>
      </c>
      <c r="E3023">
        <v>280007</v>
      </c>
      <c r="F3023">
        <v>28.570699999999999</v>
      </c>
      <c r="G3023">
        <v>44905</v>
      </c>
      <c r="H3023">
        <v>44896</v>
      </c>
      <c r="I3023">
        <v>7999995.9948999994</v>
      </c>
      <c r="J3023" t="s">
        <v>204</v>
      </c>
      <c r="K3023">
        <v>5599.9971964299993</v>
      </c>
    </row>
    <row r="3024" spans="1:11" x14ac:dyDescent="0.2">
      <c r="A3024" t="s">
        <v>250</v>
      </c>
      <c r="B3024" t="s">
        <v>198</v>
      </c>
      <c r="C3024" t="s">
        <v>243</v>
      </c>
      <c r="D3024" t="s">
        <v>200</v>
      </c>
      <c r="E3024">
        <v>223674</v>
      </c>
      <c r="F3024">
        <v>6.2591000000000001</v>
      </c>
      <c r="G3024">
        <v>44906</v>
      </c>
      <c r="H3024">
        <v>44896</v>
      </c>
      <c r="I3024">
        <v>1399997.9334</v>
      </c>
      <c r="J3024" t="s">
        <v>215</v>
      </c>
      <c r="K3024">
        <v>1259.99814006</v>
      </c>
    </row>
    <row r="3025" spans="1:11" x14ac:dyDescent="0.2">
      <c r="A3025" t="s">
        <v>250</v>
      </c>
      <c r="B3025" t="s">
        <v>185</v>
      </c>
      <c r="C3025" t="s">
        <v>246</v>
      </c>
      <c r="D3025" t="s">
        <v>212</v>
      </c>
      <c r="E3025">
        <v>46910</v>
      </c>
      <c r="F3025">
        <v>132.1688</v>
      </c>
      <c r="G3025">
        <v>44906</v>
      </c>
      <c r="H3025">
        <v>44896</v>
      </c>
      <c r="I3025">
        <v>6200038.4079999998</v>
      </c>
      <c r="J3025" t="s">
        <v>204</v>
      </c>
      <c r="K3025">
        <v>4340.0268856000002</v>
      </c>
    </row>
    <row r="3026" spans="1:11" x14ac:dyDescent="0.2">
      <c r="A3026" t="s">
        <v>250</v>
      </c>
      <c r="B3026" t="s">
        <v>198</v>
      </c>
      <c r="C3026" t="s">
        <v>114</v>
      </c>
      <c r="D3026" t="s">
        <v>192</v>
      </c>
      <c r="E3026">
        <v>359266</v>
      </c>
      <c r="F3026">
        <v>14.7523</v>
      </c>
      <c r="G3026">
        <v>44907</v>
      </c>
      <c r="H3026">
        <v>44896</v>
      </c>
      <c r="I3026">
        <v>5299999.8118000003</v>
      </c>
      <c r="J3026" t="s">
        <v>215</v>
      </c>
      <c r="K3026">
        <v>4769.9998306200005</v>
      </c>
    </row>
    <row r="3027" spans="1:11" x14ac:dyDescent="0.2">
      <c r="A3027" t="s">
        <v>250</v>
      </c>
      <c r="B3027" t="s">
        <v>185</v>
      </c>
      <c r="C3027" t="s">
        <v>240</v>
      </c>
      <c r="D3027" t="s">
        <v>200</v>
      </c>
      <c r="E3027">
        <v>1237549</v>
      </c>
      <c r="F3027">
        <v>6.6260000000000003</v>
      </c>
      <c r="G3027">
        <v>44910</v>
      </c>
      <c r="H3027">
        <v>44896</v>
      </c>
      <c r="I3027">
        <v>8199999.6740000006</v>
      </c>
      <c r="J3027" t="s">
        <v>241</v>
      </c>
      <c r="K3027">
        <v>7379.9997066000005</v>
      </c>
    </row>
    <row r="3028" spans="1:11" x14ac:dyDescent="0.2">
      <c r="A3028" t="s">
        <v>250</v>
      </c>
      <c r="B3028" t="s">
        <v>185</v>
      </c>
      <c r="C3028" t="s">
        <v>210</v>
      </c>
      <c r="D3028" t="s">
        <v>190</v>
      </c>
      <c r="E3028">
        <v>144764</v>
      </c>
      <c r="F3028">
        <v>30.394300000000001</v>
      </c>
      <c r="G3028">
        <v>44910</v>
      </c>
      <c r="H3028">
        <v>44896</v>
      </c>
      <c r="I3028">
        <v>4400000.4452</v>
      </c>
      <c r="J3028" t="s">
        <v>204</v>
      </c>
      <c r="K3028">
        <v>3080.0003116400003</v>
      </c>
    </row>
    <row r="3029" spans="1:11" x14ac:dyDescent="0.2">
      <c r="A3029" t="s">
        <v>250</v>
      </c>
      <c r="B3029" t="s">
        <v>185</v>
      </c>
      <c r="C3029" t="s">
        <v>221</v>
      </c>
      <c r="D3029" t="s">
        <v>190</v>
      </c>
      <c r="E3029">
        <v>15237</v>
      </c>
      <c r="F3029">
        <v>39.378500000000003</v>
      </c>
      <c r="G3029">
        <v>44910</v>
      </c>
      <c r="H3029">
        <v>44896</v>
      </c>
      <c r="I3029">
        <v>600010.20449999999</v>
      </c>
      <c r="J3029" t="s">
        <v>207</v>
      </c>
      <c r="K3029">
        <v>420.00714314999999</v>
      </c>
    </row>
    <row r="3030" spans="1:11" x14ac:dyDescent="0.2">
      <c r="A3030" t="s">
        <v>250</v>
      </c>
      <c r="B3030" t="s">
        <v>198</v>
      </c>
      <c r="C3030" t="s">
        <v>233</v>
      </c>
      <c r="D3030" t="s">
        <v>190</v>
      </c>
      <c r="E3030">
        <v>114244</v>
      </c>
      <c r="F3030">
        <v>82.279700000000005</v>
      </c>
      <c r="G3030">
        <v>44910</v>
      </c>
      <c r="H3030">
        <v>44896</v>
      </c>
      <c r="I3030">
        <v>9399962.0468000006</v>
      </c>
      <c r="J3030" t="s">
        <v>204</v>
      </c>
      <c r="K3030">
        <v>6579.9734327600008</v>
      </c>
    </row>
    <row r="3031" spans="1:11" x14ac:dyDescent="0.2">
      <c r="A3031" t="s">
        <v>250</v>
      </c>
      <c r="B3031" t="s">
        <v>185</v>
      </c>
      <c r="C3031" t="s">
        <v>234</v>
      </c>
      <c r="D3031" t="s">
        <v>190</v>
      </c>
      <c r="E3031">
        <v>11772</v>
      </c>
      <c r="F3031">
        <v>101.9362</v>
      </c>
      <c r="G3031">
        <v>44910</v>
      </c>
      <c r="H3031">
        <v>44896</v>
      </c>
      <c r="I3031">
        <v>1199992.9464</v>
      </c>
      <c r="J3031" t="s">
        <v>204</v>
      </c>
      <c r="K3031">
        <v>839.99506248000012</v>
      </c>
    </row>
    <row r="3032" spans="1:11" x14ac:dyDescent="0.2">
      <c r="A3032" t="s">
        <v>250</v>
      </c>
      <c r="B3032" t="s">
        <v>185</v>
      </c>
      <c r="C3032" t="s">
        <v>240</v>
      </c>
      <c r="D3032" t="s">
        <v>190</v>
      </c>
      <c r="E3032">
        <v>1183873</v>
      </c>
      <c r="F3032">
        <v>7.5176999999999996</v>
      </c>
      <c r="G3032">
        <v>44910</v>
      </c>
      <c r="H3032">
        <v>44896</v>
      </c>
      <c r="I3032">
        <v>8900002.052099999</v>
      </c>
      <c r="J3032" t="s">
        <v>241</v>
      </c>
      <c r="K3032">
        <v>8010.0018468899998</v>
      </c>
    </row>
    <row r="3033" spans="1:11" x14ac:dyDescent="0.2">
      <c r="A3033" t="s">
        <v>250</v>
      </c>
      <c r="B3033" t="s">
        <v>198</v>
      </c>
      <c r="C3033" t="s">
        <v>216</v>
      </c>
      <c r="D3033" t="s">
        <v>190</v>
      </c>
      <c r="E3033">
        <v>380541</v>
      </c>
      <c r="F3033">
        <v>17.869299999999999</v>
      </c>
      <c r="G3033">
        <v>44912</v>
      </c>
      <c r="H3033">
        <v>44896</v>
      </c>
      <c r="I3033">
        <v>6800001.2912999997</v>
      </c>
      <c r="J3033" t="s">
        <v>215</v>
      </c>
      <c r="K3033">
        <v>6120.0011621699996</v>
      </c>
    </row>
    <row r="3034" spans="1:11" x14ac:dyDescent="0.2">
      <c r="A3034" t="s">
        <v>250</v>
      </c>
      <c r="B3034" t="s">
        <v>198</v>
      </c>
      <c r="C3034" t="s">
        <v>236</v>
      </c>
      <c r="D3034" t="s">
        <v>190</v>
      </c>
      <c r="E3034">
        <v>1224165</v>
      </c>
      <c r="F3034">
        <v>6.29</v>
      </c>
      <c r="G3034">
        <v>44913</v>
      </c>
      <c r="H3034">
        <v>44896</v>
      </c>
      <c r="I3034">
        <v>7699997.8499999996</v>
      </c>
      <c r="J3034" t="s">
        <v>215</v>
      </c>
      <c r="K3034">
        <v>6929.9980649999998</v>
      </c>
    </row>
    <row r="3035" spans="1:11" x14ac:dyDescent="0.2">
      <c r="A3035" t="s">
        <v>250</v>
      </c>
      <c r="B3035" t="s">
        <v>198</v>
      </c>
      <c r="C3035" t="s">
        <v>245</v>
      </c>
      <c r="D3035" t="s">
        <v>190</v>
      </c>
      <c r="E3035">
        <v>62248</v>
      </c>
      <c r="F3035">
        <v>51.4071</v>
      </c>
      <c r="G3035">
        <v>44913</v>
      </c>
      <c r="H3035">
        <v>44896</v>
      </c>
      <c r="I3035">
        <v>3199989.1608000002</v>
      </c>
      <c r="J3035" t="s">
        <v>188</v>
      </c>
      <c r="K3035">
        <v>2239.9924125600005</v>
      </c>
    </row>
    <row r="3036" spans="1:11" x14ac:dyDescent="0.2">
      <c r="A3036" t="s">
        <v>250</v>
      </c>
      <c r="B3036" t="s">
        <v>198</v>
      </c>
      <c r="C3036" t="s">
        <v>206</v>
      </c>
      <c r="D3036" t="s">
        <v>192</v>
      </c>
      <c r="E3036">
        <v>24249</v>
      </c>
      <c r="F3036">
        <v>90.726500000000001</v>
      </c>
      <c r="G3036">
        <v>44914</v>
      </c>
      <c r="H3036">
        <v>44896</v>
      </c>
      <c r="I3036">
        <v>2200026.8985000001</v>
      </c>
      <c r="J3036" t="s">
        <v>207</v>
      </c>
      <c r="K3036">
        <v>1540.0188289500002</v>
      </c>
    </row>
    <row r="3037" spans="1:11" x14ac:dyDescent="0.2">
      <c r="A3037" t="s">
        <v>250</v>
      </c>
      <c r="B3037" t="s">
        <v>198</v>
      </c>
      <c r="C3037" t="s">
        <v>223</v>
      </c>
      <c r="D3037" t="s">
        <v>192</v>
      </c>
      <c r="E3037">
        <v>19922</v>
      </c>
      <c r="F3037">
        <v>80.313999999999993</v>
      </c>
      <c r="G3037">
        <v>44917</v>
      </c>
      <c r="H3037">
        <v>44896</v>
      </c>
      <c r="I3037">
        <v>1600015.5079999999</v>
      </c>
      <c r="J3037" t="s">
        <v>204</v>
      </c>
      <c r="K3037">
        <v>1120.0108556</v>
      </c>
    </row>
    <row r="3038" spans="1:11" x14ac:dyDescent="0.2">
      <c r="A3038" t="s">
        <v>250</v>
      </c>
      <c r="B3038" t="s">
        <v>198</v>
      </c>
      <c r="C3038" t="s">
        <v>197</v>
      </c>
      <c r="D3038" t="s">
        <v>190</v>
      </c>
      <c r="E3038">
        <v>6429</v>
      </c>
      <c r="F3038">
        <v>171.10890000000001</v>
      </c>
      <c r="G3038">
        <v>44917</v>
      </c>
      <c r="H3038">
        <v>44896</v>
      </c>
      <c r="I3038">
        <v>1100059.1181000001</v>
      </c>
      <c r="J3038" t="s">
        <v>188</v>
      </c>
      <c r="K3038">
        <v>770.04138267000008</v>
      </c>
    </row>
    <row r="3039" spans="1:11" x14ac:dyDescent="0.2">
      <c r="A3039" t="s">
        <v>250</v>
      </c>
      <c r="B3039" t="s">
        <v>185</v>
      </c>
      <c r="C3039" t="s">
        <v>216</v>
      </c>
      <c r="D3039" t="s">
        <v>190</v>
      </c>
      <c r="E3039">
        <v>118500</v>
      </c>
      <c r="F3039">
        <v>16.877700000000001</v>
      </c>
      <c r="G3039">
        <v>44917</v>
      </c>
      <c r="H3039">
        <v>44896</v>
      </c>
      <c r="I3039">
        <v>2000007.4500000002</v>
      </c>
      <c r="J3039" t="s">
        <v>215</v>
      </c>
      <c r="K3039">
        <v>1800.0067050000002</v>
      </c>
    </row>
    <row r="3040" spans="1:11" x14ac:dyDescent="0.2">
      <c r="A3040" t="s">
        <v>250</v>
      </c>
      <c r="B3040" t="s">
        <v>185</v>
      </c>
      <c r="C3040" t="s">
        <v>203</v>
      </c>
      <c r="D3040" t="s">
        <v>187</v>
      </c>
      <c r="E3040">
        <v>13426</v>
      </c>
      <c r="F3040">
        <v>104.2764</v>
      </c>
      <c r="G3040">
        <v>44917</v>
      </c>
      <c r="H3040">
        <v>44896</v>
      </c>
      <c r="I3040">
        <v>1400014.9464</v>
      </c>
      <c r="J3040" t="s">
        <v>204</v>
      </c>
      <c r="K3040">
        <v>980.01046248000011</v>
      </c>
    </row>
    <row r="3041" spans="1:11" x14ac:dyDescent="0.2">
      <c r="A3041" t="s">
        <v>250</v>
      </c>
      <c r="B3041" t="s">
        <v>198</v>
      </c>
      <c r="C3041" t="s">
        <v>224</v>
      </c>
      <c r="D3041" t="s">
        <v>187</v>
      </c>
      <c r="E3041">
        <v>38766</v>
      </c>
      <c r="F3041">
        <v>172.8304</v>
      </c>
      <c r="G3041">
        <v>44919</v>
      </c>
      <c r="H3041">
        <v>44896</v>
      </c>
      <c r="I3041">
        <v>6699943.2863999996</v>
      </c>
      <c r="J3041" t="s">
        <v>204</v>
      </c>
      <c r="K3041">
        <v>4689.9603004800001</v>
      </c>
    </row>
    <row r="3042" spans="1:11" x14ac:dyDescent="0.2">
      <c r="A3042" t="s">
        <v>250</v>
      </c>
      <c r="B3042" t="s">
        <v>198</v>
      </c>
      <c r="C3042" t="s">
        <v>114</v>
      </c>
      <c r="D3042" t="s">
        <v>187</v>
      </c>
      <c r="E3042">
        <v>103733</v>
      </c>
      <c r="F3042">
        <v>13.4962</v>
      </c>
      <c r="G3042">
        <v>44919</v>
      </c>
      <c r="H3042">
        <v>44896</v>
      </c>
      <c r="I3042">
        <v>1400001.3145999999</v>
      </c>
      <c r="J3042" t="s">
        <v>215</v>
      </c>
      <c r="K3042">
        <v>1260.00118314</v>
      </c>
    </row>
    <row r="3043" spans="1:11" x14ac:dyDescent="0.2">
      <c r="A3043" t="s">
        <v>250</v>
      </c>
      <c r="B3043" t="s">
        <v>185</v>
      </c>
      <c r="C3043" t="s">
        <v>246</v>
      </c>
      <c r="D3043" t="s">
        <v>192</v>
      </c>
      <c r="E3043">
        <v>34056</v>
      </c>
      <c r="F3043">
        <v>129.1977</v>
      </c>
      <c r="G3043">
        <v>44920</v>
      </c>
      <c r="H3043">
        <v>44896</v>
      </c>
      <c r="I3043">
        <v>4399956.8711999999</v>
      </c>
      <c r="J3043" t="s">
        <v>204</v>
      </c>
      <c r="K3043">
        <v>3079.9698098400004</v>
      </c>
    </row>
    <row r="3044" spans="1:11" x14ac:dyDescent="0.2">
      <c r="A3044" t="s">
        <v>250</v>
      </c>
      <c r="B3044" t="s">
        <v>185</v>
      </c>
      <c r="C3044" t="s">
        <v>199</v>
      </c>
      <c r="D3044" t="s">
        <v>190</v>
      </c>
      <c r="E3044">
        <v>1323178</v>
      </c>
      <c r="F3044">
        <v>3.0985999999999998</v>
      </c>
      <c r="G3044">
        <v>44920</v>
      </c>
      <c r="H3044">
        <v>44896</v>
      </c>
      <c r="I3044">
        <v>4099999.3507999997</v>
      </c>
      <c r="J3044" t="s">
        <v>193</v>
      </c>
      <c r="K3044">
        <v>3279.99948064</v>
      </c>
    </row>
    <row r="3045" spans="1:11" x14ac:dyDescent="0.2">
      <c r="A3045" t="s">
        <v>250</v>
      </c>
      <c r="B3045" t="s">
        <v>198</v>
      </c>
      <c r="C3045" t="s">
        <v>205</v>
      </c>
      <c r="D3045" t="s">
        <v>200</v>
      </c>
      <c r="E3045">
        <v>422879</v>
      </c>
      <c r="F3045">
        <v>19.154399999999999</v>
      </c>
      <c r="G3045">
        <v>44920</v>
      </c>
      <c r="H3045">
        <v>44896</v>
      </c>
      <c r="I3045">
        <v>8099993.5175999999</v>
      </c>
      <c r="J3045" t="s">
        <v>193</v>
      </c>
      <c r="K3045">
        <v>6479.9948140800007</v>
      </c>
    </row>
    <row r="3046" spans="1:11" x14ac:dyDescent="0.2">
      <c r="A3046" t="s">
        <v>250</v>
      </c>
      <c r="B3046" t="s">
        <v>185</v>
      </c>
      <c r="C3046" t="s">
        <v>194</v>
      </c>
      <c r="D3046" t="s">
        <v>200</v>
      </c>
      <c r="E3046">
        <v>83506</v>
      </c>
      <c r="F3046">
        <v>49.098399999999998</v>
      </c>
      <c r="G3046">
        <v>44921</v>
      </c>
      <c r="H3046">
        <v>44896</v>
      </c>
      <c r="I3046">
        <v>4100010.9904</v>
      </c>
      <c r="J3046" t="s">
        <v>188</v>
      </c>
      <c r="K3046">
        <v>2870.0076932799998</v>
      </c>
    </row>
    <row r="3047" spans="1:11" x14ac:dyDescent="0.2">
      <c r="A3047" t="s">
        <v>250</v>
      </c>
      <c r="B3047" t="s">
        <v>198</v>
      </c>
      <c r="C3047" t="s">
        <v>239</v>
      </c>
      <c r="D3047" t="s">
        <v>190</v>
      </c>
      <c r="E3047">
        <v>367126</v>
      </c>
      <c r="F3047">
        <v>17.705100000000002</v>
      </c>
      <c r="G3047">
        <v>44924</v>
      </c>
      <c r="H3047">
        <v>44896</v>
      </c>
      <c r="I3047">
        <v>6500002.5426000003</v>
      </c>
      <c r="J3047" t="s">
        <v>188</v>
      </c>
      <c r="K3047">
        <v>4550.0017798200006</v>
      </c>
    </row>
    <row r="3048" spans="1:11" x14ac:dyDescent="0.2">
      <c r="A3048" t="s">
        <v>250</v>
      </c>
      <c r="B3048" t="s">
        <v>198</v>
      </c>
      <c r="C3048" t="s">
        <v>210</v>
      </c>
      <c r="D3048" t="s">
        <v>190</v>
      </c>
      <c r="E3048">
        <v>91276</v>
      </c>
      <c r="F3048">
        <v>30.676300000000001</v>
      </c>
      <c r="G3048">
        <v>44924</v>
      </c>
      <c r="H3048">
        <v>44896</v>
      </c>
      <c r="I3048">
        <v>2800009.9588000001</v>
      </c>
      <c r="J3048" t="s">
        <v>204</v>
      </c>
      <c r="K3048">
        <v>1960.0069711600004</v>
      </c>
    </row>
    <row r="3049" spans="1:11" x14ac:dyDescent="0.2">
      <c r="A3049" t="s">
        <v>250</v>
      </c>
      <c r="B3049" t="s">
        <v>185</v>
      </c>
      <c r="C3049" t="s">
        <v>205</v>
      </c>
      <c r="D3049" t="s">
        <v>190</v>
      </c>
      <c r="E3049">
        <v>272638</v>
      </c>
      <c r="F3049">
        <v>17.239000000000001</v>
      </c>
      <c r="G3049">
        <v>44924</v>
      </c>
      <c r="H3049">
        <v>44896</v>
      </c>
      <c r="I3049">
        <v>4700006.4819999998</v>
      </c>
      <c r="J3049" t="s">
        <v>193</v>
      </c>
      <c r="K3049">
        <v>3760.0051856</v>
      </c>
    </row>
    <row r="3050" spans="1:11" x14ac:dyDescent="0.2">
      <c r="A3050" t="s">
        <v>250</v>
      </c>
      <c r="B3050" t="s">
        <v>185</v>
      </c>
      <c r="C3050" t="s">
        <v>222</v>
      </c>
      <c r="D3050" t="s">
        <v>192</v>
      </c>
      <c r="E3050">
        <v>390027</v>
      </c>
      <c r="F3050">
        <v>16.921900000000001</v>
      </c>
      <c r="G3050">
        <v>44926</v>
      </c>
      <c r="H3050">
        <v>44896</v>
      </c>
      <c r="I3050">
        <v>6599997.8913000003</v>
      </c>
      <c r="J3050" t="s">
        <v>193</v>
      </c>
      <c r="K3050">
        <v>5279.9983130400005</v>
      </c>
    </row>
    <row r="3051" spans="1:11" x14ac:dyDescent="0.2">
      <c r="A3051" t="s">
        <v>250</v>
      </c>
      <c r="B3051" t="s">
        <v>185</v>
      </c>
      <c r="C3051" t="s">
        <v>232</v>
      </c>
      <c r="D3051" t="s">
        <v>190</v>
      </c>
      <c r="E3051">
        <v>275054</v>
      </c>
      <c r="F3051">
        <v>26.9038</v>
      </c>
      <c r="G3051">
        <v>44926</v>
      </c>
      <c r="H3051">
        <v>44896</v>
      </c>
      <c r="I3051">
        <v>7399997.8052000003</v>
      </c>
      <c r="J3051" t="s">
        <v>204</v>
      </c>
      <c r="K3051">
        <v>5179.9984636400004</v>
      </c>
    </row>
    <row r="3052" spans="1:11" x14ac:dyDescent="0.2">
      <c r="A3052" t="s">
        <v>250</v>
      </c>
      <c r="B3052" t="s">
        <v>198</v>
      </c>
      <c r="C3052" t="s">
        <v>195</v>
      </c>
      <c r="D3052" t="s">
        <v>190</v>
      </c>
      <c r="E3052">
        <v>21640</v>
      </c>
      <c r="F3052">
        <v>120.1468</v>
      </c>
      <c r="G3052">
        <v>44927</v>
      </c>
      <c r="H3052">
        <v>44927</v>
      </c>
      <c r="I3052">
        <v>2599976.7519999999</v>
      </c>
      <c r="J3052" t="s">
        <v>196</v>
      </c>
      <c r="K3052">
        <v>2339.9790768000003</v>
      </c>
    </row>
    <row r="3053" spans="1:11" x14ac:dyDescent="0.2">
      <c r="A3053" t="s">
        <v>250</v>
      </c>
      <c r="B3053" t="s">
        <v>198</v>
      </c>
      <c r="C3053" t="s">
        <v>225</v>
      </c>
      <c r="D3053" t="s">
        <v>190</v>
      </c>
      <c r="E3053">
        <v>21546</v>
      </c>
      <c r="F3053">
        <v>83.543000000000006</v>
      </c>
      <c r="G3053">
        <v>44928</v>
      </c>
      <c r="H3053">
        <v>44927</v>
      </c>
      <c r="I3053">
        <v>1800017.4780000001</v>
      </c>
      <c r="J3053" t="s">
        <v>188</v>
      </c>
      <c r="K3053">
        <v>1260.0122346000001</v>
      </c>
    </row>
    <row r="3054" spans="1:11" x14ac:dyDescent="0.2">
      <c r="A3054" t="s">
        <v>250</v>
      </c>
      <c r="B3054" t="s">
        <v>198</v>
      </c>
      <c r="C3054" t="s">
        <v>217</v>
      </c>
      <c r="D3054" t="s">
        <v>190</v>
      </c>
      <c r="E3054">
        <v>563786</v>
      </c>
      <c r="F3054">
        <v>9.5780999999999992</v>
      </c>
      <c r="G3054">
        <v>44928</v>
      </c>
      <c r="H3054">
        <v>44927</v>
      </c>
      <c r="I3054">
        <v>5399998.6865999997</v>
      </c>
      <c r="J3054" t="s">
        <v>215</v>
      </c>
      <c r="K3054">
        <v>4859.9988179399998</v>
      </c>
    </row>
    <row r="3055" spans="1:11" x14ac:dyDescent="0.2">
      <c r="A3055" t="s">
        <v>250</v>
      </c>
      <c r="B3055" t="s">
        <v>198</v>
      </c>
      <c r="C3055" t="s">
        <v>242</v>
      </c>
      <c r="D3055" t="s">
        <v>192</v>
      </c>
      <c r="E3055">
        <v>4774</v>
      </c>
      <c r="F3055">
        <v>251.36609999999999</v>
      </c>
      <c r="G3055">
        <v>44931</v>
      </c>
      <c r="H3055">
        <v>44927</v>
      </c>
      <c r="I3055">
        <v>1200021.7614</v>
      </c>
      <c r="J3055" t="s">
        <v>207</v>
      </c>
      <c r="K3055">
        <v>840.01523298000006</v>
      </c>
    </row>
    <row r="3056" spans="1:11" x14ac:dyDescent="0.2">
      <c r="A3056" t="s">
        <v>250</v>
      </c>
      <c r="B3056" t="s">
        <v>185</v>
      </c>
      <c r="C3056" t="s">
        <v>216</v>
      </c>
      <c r="D3056" t="s">
        <v>190</v>
      </c>
      <c r="E3056">
        <v>93356</v>
      </c>
      <c r="F3056">
        <v>16.067499999999999</v>
      </c>
      <c r="G3056">
        <v>44931</v>
      </c>
      <c r="H3056">
        <v>44927</v>
      </c>
      <c r="I3056">
        <v>1499997.5299999998</v>
      </c>
      <c r="J3056" t="s">
        <v>215</v>
      </c>
      <c r="K3056">
        <v>1349.9977769999998</v>
      </c>
    </row>
    <row r="3057" spans="1:11" x14ac:dyDescent="0.2">
      <c r="A3057" t="s">
        <v>250</v>
      </c>
      <c r="B3057" t="s">
        <v>185</v>
      </c>
      <c r="C3057" t="s">
        <v>224</v>
      </c>
      <c r="D3057" t="s">
        <v>190</v>
      </c>
      <c r="E3057">
        <v>26759</v>
      </c>
      <c r="F3057">
        <v>171.90289999999999</v>
      </c>
      <c r="G3057">
        <v>44931</v>
      </c>
      <c r="H3057">
        <v>44927</v>
      </c>
      <c r="I3057">
        <v>4599949.7010999992</v>
      </c>
      <c r="J3057" t="s">
        <v>204</v>
      </c>
      <c r="K3057">
        <v>3219.9647907699996</v>
      </c>
    </row>
    <row r="3058" spans="1:11" x14ac:dyDescent="0.2">
      <c r="A3058" t="s">
        <v>250</v>
      </c>
      <c r="B3058" t="s">
        <v>198</v>
      </c>
      <c r="C3058" t="s">
        <v>233</v>
      </c>
      <c r="D3058" t="s">
        <v>190</v>
      </c>
      <c r="E3058">
        <v>46292</v>
      </c>
      <c r="F3058">
        <v>79.926599999999993</v>
      </c>
      <c r="G3058">
        <v>44931</v>
      </c>
      <c r="H3058">
        <v>44927</v>
      </c>
      <c r="I3058">
        <v>3699962.1671999996</v>
      </c>
      <c r="J3058" t="s">
        <v>204</v>
      </c>
      <c r="K3058">
        <v>2589.9735170399999</v>
      </c>
    </row>
    <row r="3059" spans="1:11" x14ac:dyDescent="0.2">
      <c r="A3059" t="s">
        <v>250</v>
      </c>
      <c r="B3059" t="s">
        <v>198</v>
      </c>
      <c r="C3059" t="s">
        <v>225</v>
      </c>
      <c r="D3059" t="s">
        <v>190</v>
      </c>
      <c r="E3059">
        <v>99605</v>
      </c>
      <c r="F3059">
        <v>88.349000000000004</v>
      </c>
      <c r="G3059">
        <v>44931</v>
      </c>
      <c r="H3059">
        <v>44927</v>
      </c>
      <c r="I3059">
        <v>8800002.1449999996</v>
      </c>
      <c r="J3059" t="s">
        <v>188</v>
      </c>
      <c r="K3059">
        <v>6160.0015014999999</v>
      </c>
    </row>
    <row r="3060" spans="1:11" x14ac:dyDescent="0.2">
      <c r="A3060" t="s">
        <v>250</v>
      </c>
      <c r="B3060" t="s">
        <v>185</v>
      </c>
      <c r="C3060" t="s">
        <v>225</v>
      </c>
      <c r="D3060" t="s">
        <v>187</v>
      </c>
      <c r="E3060">
        <v>55235</v>
      </c>
      <c r="F3060">
        <v>83.279899999999998</v>
      </c>
      <c r="G3060">
        <v>44932</v>
      </c>
      <c r="H3060">
        <v>44927</v>
      </c>
      <c r="I3060">
        <v>4599965.2764999997</v>
      </c>
      <c r="J3060" t="s">
        <v>188</v>
      </c>
      <c r="K3060">
        <v>3219.97569355</v>
      </c>
    </row>
    <row r="3061" spans="1:11" x14ac:dyDescent="0.2">
      <c r="A3061" t="s">
        <v>250</v>
      </c>
      <c r="B3061" t="s">
        <v>198</v>
      </c>
      <c r="C3061" t="s">
        <v>217</v>
      </c>
      <c r="D3061" t="s">
        <v>190</v>
      </c>
      <c r="E3061">
        <v>70921</v>
      </c>
      <c r="F3061">
        <v>8.4601000000000006</v>
      </c>
      <c r="G3061">
        <v>44932</v>
      </c>
      <c r="H3061">
        <v>44927</v>
      </c>
      <c r="I3061">
        <v>599998.75210000004</v>
      </c>
      <c r="J3061" t="s">
        <v>215</v>
      </c>
      <c r="K3061">
        <v>539.99887689000002</v>
      </c>
    </row>
    <row r="3062" spans="1:11" x14ac:dyDescent="0.2">
      <c r="A3062" t="s">
        <v>250</v>
      </c>
      <c r="B3062" t="s">
        <v>185</v>
      </c>
      <c r="C3062" t="s">
        <v>226</v>
      </c>
      <c r="D3062" t="s">
        <v>192</v>
      </c>
      <c r="E3062">
        <v>9454</v>
      </c>
      <c r="F3062">
        <v>52.887</v>
      </c>
      <c r="G3062">
        <v>44932</v>
      </c>
      <c r="H3062">
        <v>44927</v>
      </c>
      <c r="I3062">
        <v>499993.69800000003</v>
      </c>
      <c r="J3062" t="s">
        <v>188</v>
      </c>
      <c r="K3062">
        <v>349.99558860000008</v>
      </c>
    </row>
    <row r="3063" spans="1:11" x14ac:dyDescent="0.2">
      <c r="A3063" t="s">
        <v>250</v>
      </c>
      <c r="B3063" t="s">
        <v>198</v>
      </c>
      <c r="C3063" t="s">
        <v>243</v>
      </c>
      <c r="D3063" t="s">
        <v>190</v>
      </c>
      <c r="E3063">
        <v>574733</v>
      </c>
      <c r="F3063">
        <v>5.5678000000000001</v>
      </c>
      <c r="G3063">
        <v>44933</v>
      </c>
      <c r="H3063">
        <v>44927</v>
      </c>
      <c r="I3063">
        <v>3199998.3974000001</v>
      </c>
      <c r="J3063" t="s">
        <v>215</v>
      </c>
      <c r="K3063">
        <v>2879.9985576600002</v>
      </c>
    </row>
    <row r="3064" spans="1:11" x14ac:dyDescent="0.2">
      <c r="A3064" t="s">
        <v>250</v>
      </c>
      <c r="B3064" t="s">
        <v>185</v>
      </c>
      <c r="C3064" t="s">
        <v>238</v>
      </c>
      <c r="D3064" t="s">
        <v>192</v>
      </c>
      <c r="E3064">
        <v>9559</v>
      </c>
      <c r="F3064">
        <v>240.60849999999999</v>
      </c>
      <c r="G3064">
        <v>44935</v>
      </c>
      <c r="H3064">
        <v>44927</v>
      </c>
      <c r="I3064">
        <v>2299976.6515000002</v>
      </c>
      <c r="J3064" t="s">
        <v>204</v>
      </c>
      <c r="K3064">
        <v>1609.9836560500003</v>
      </c>
    </row>
    <row r="3065" spans="1:11" x14ac:dyDescent="0.2">
      <c r="A3065" t="s">
        <v>250</v>
      </c>
      <c r="B3065" t="s">
        <v>198</v>
      </c>
      <c r="C3065" t="s">
        <v>233</v>
      </c>
      <c r="D3065" t="s">
        <v>192</v>
      </c>
      <c r="E3065">
        <v>100578</v>
      </c>
      <c r="F3065">
        <v>84.511600000000001</v>
      </c>
      <c r="G3065">
        <v>44938</v>
      </c>
      <c r="H3065">
        <v>44927</v>
      </c>
      <c r="I3065">
        <v>8500007.7048000004</v>
      </c>
      <c r="J3065" t="s">
        <v>204</v>
      </c>
      <c r="K3065">
        <v>5950.0053933600002</v>
      </c>
    </row>
    <row r="3066" spans="1:11" x14ac:dyDescent="0.2">
      <c r="A3066" t="s">
        <v>250</v>
      </c>
      <c r="B3066" t="s">
        <v>198</v>
      </c>
      <c r="C3066" t="s">
        <v>236</v>
      </c>
      <c r="D3066" t="s">
        <v>190</v>
      </c>
      <c r="E3066">
        <v>475225</v>
      </c>
      <c r="F3066">
        <v>6.3128000000000002</v>
      </c>
      <c r="G3066">
        <v>44939</v>
      </c>
      <c r="H3066">
        <v>44927</v>
      </c>
      <c r="I3066">
        <v>3000000.38</v>
      </c>
      <c r="J3066" t="s">
        <v>215</v>
      </c>
      <c r="K3066">
        <v>2700.0003419999998</v>
      </c>
    </row>
    <row r="3067" spans="1:11" x14ac:dyDescent="0.2">
      <c r="A3067" t="s">
        <v>250</v>
      </c>
      <c r="B3067" t="s">
        <v>185</v>
      </c>
      <c r="C3067" t="s">
        <v>223</v>
      </c>
      <c r="D3067" t="s">
        <v>190</v>
      </c>
      <c r="E3067">
        <v>85542</v>
      </c>
      <c r="F3067">
        <v>91.183000000000007</v>
      </c>
      <c r="G3067">
        <v>44940</v>
      </c>
      <c r="H3067">
        <v>44927</v>
      </c>
      <c r="I3067">
        <v>7799976.1860000007</v>
      </c>
      <c r="J3067" t="s">
        <v>204</v>
      </c>
      <c r="K3067">
        <v>5459.9833302000006</v>
      </c>
    </row>
    <row r="3068" spans="1:11" x14ac:dyDescent="0.2">
      <c r="A3068" t="s">
        <v>250</v>
      </c>
      <c r="B3068" t="s">
        <v>198</v>
      </c>
      <c r="C3068" t="s">
        <v>214</v>
      </c>
      <c r="D3068" t="s">
        <v>192</v>
      </c>
      <c r="E3068">
        <v>74846</v>
      </c>
      <c r="F3068">
        <v>29.393799999999999</v>
      </c>
      <c r="G3068">
        <v>44940</v>
      </c>
      <c r="H3068">
        <v>44927</v>
      </c>
      <c r="I3068">
        <v>2200008.3547999999</v>
      </c>
      <c r="J3068" t="s">
        <v>215</v>
      </c>
      <c r="K3068">
        <v>1980.00751932</v>
      </c>
    </row>
    <row r="3069" spans="1:11" x14ac:dyDescent="0.2">
      <c r="A3069" t="s">
        <v>250</v>
      </c>
      <c r="B3069" t="s">
        <v>185</v>
      </c>
      <c r="C3069" t="s">
        <v>235</v>
      </c>
      <c r="D3069" t="s">
        <v>190</v>
      </c>
      <c r="E3069">
        <v>186559</v>
      </c>
      <c r="F3069">
        <v>13.400600000000001</v>
      </c>
      <c r="G3069">
        <v>44941</v>
      </c>
      <c r="H3069">
        <v>44927</v>
      </c>
      <c r="I3069">
        <v>2500002.5353999999</v>
      </c>
      <c r="J3069" t="s">
        <v>204</v>
      </c>
      <c r="K3069">
        <v>1750.00177478</v>
      </c>
    </row>
    <row r="3070" spans="1:11" x14ac:dyDescent="0.2">
      <c r="A3070" t="s">
        <v>250</v>
      </c>
      <c r="B3070" t="s">
        <v>185</v>
      </c>
      <c r="C3070" t="s">
        <v>206</v>
      </c>
      <c r="D3070" t="s">
        <v>200</v>
      </c>
      <c r="E3070">
        <v>86427</v>
      </c>
      <c r="F3070">
        <v>98.349000000000004</v>
      </c>
      <c r="G3070">
        <v>44941</v>
      </c>
      <c r="H3070">
        <v>44927</v>
      </c>
      <c r="I3070">
        <v>8500009.023</v>
      </c>
      <c r="J3070" t="s">
        <v>207</v>
      </c>
      <c r="K3070">
        <v>5950.0063160999998</v>
      </c>
    </row>
    <row r="3071" spans="1:11" x14ac:dyDescent="0.2">
      <c r="A3071" t="s">
        <v>250</v>
      </c>
      <c r="B3071" t="s">
        <v>185</v>
      </c>
      <c r="C3071" t="s">
        <v>237</v>
      </c>
      <c r="D3071" t="s">
        <v>190</v>
      </c>
      <c r="E3071">
        <v>128125</v>
      </c>
      <c r="F3071">
        <v>15.6098</v>
      </c>
      <c r="G3071">
        <v>44942</v>
      </c>
      <c r="H3071">
        <v>44927</v>
      </c>
      <c r="I3071">
        <v>2000005.625</v>
      </c>
      <c r="J3071" t="s">
        <v>204</v>
      </c>
      <c r="K3071">
        <v>1400.0039375000001</v>
      </c>
    </row>
    <row r="3072" spans="1:11" x14ac:dyDescent="0.2">
      <c r="A3072" t="s">
        <v>250</v>
      </c>
      <c r="B3072" t="s">
        <v>185</v>
      </c>
      <c r="C3072" t="s">
        <v>201</v>
      </c>
      <c r="D3072" t="s">
        <v>190</v>
      </c>
      <c r="E3072">
        <v>166130</v>
      </c>
      <c r="F3072">
        <v>39.728000000000002</v>
      </c>
      <c r="G3072">
        <v>44945</v>
      </c>
      <c r="H3072">
        <v>44927</v>
      </c>
      <c r="I3072">
        <v>6600012.6400000006</v>
      </c>
      <c r="J3072" t="s">
        <v>188</v>
      </c>
      <c r="K3072">
        <v>4620.0088480000004</v>
      </c>
    </row>
    <row r="3073" spans="1:11" x14ac:dyDescent="0.2">
      <c r="A3073" t="s">
        <v>250</v>
      </c>
      <c r="B3073" t="s">
        <v>185</v>
      </c>
      <c r="C3073" t="s">
        <v>221</v>
      </c>
      <c r="D3073" t="s">
        <v>200</v>
      </c>
      <c r="E3073">
        <v>139450</v>
      </c>
      <c r="F3073">
        <v>39.4407</v>
      </c>
      <c r="G3073">
        <v>44946</v>
      </c>
      <c r="H3073">
        <v>44927</v>
      </c>
      <c r="I3073">
        <v>5500005.6150000002</v>
      </c>
      <c r="J3073" t="s">
        <v>207</v>
      </c>
      <c r="K3073">
        <v>3850.0039305</v>
      </c>
    </row>
    <row r="3074" spans="1:11" x14ac:dyDescent="0.2">
      <c r="A3074" t="s">
        <v>250</v>
      </c>
      <c r="B3074" t="s">
        <v>198</v>
      </c>
      <c r="C3074" t="s">
        <v>206</v>
      </c>
      <c r="D3074" t="s">
        <v>200</v>
      </c>
      <c r="E3074">
        <v>46023</v>
      </c>
      <c r="F3074">
        <v>91.257800000000003</v>
      </c>
      <c r="G3074">
        <v>44947</v>
      </c>
      <c r="H3074">
        <v>44927</v>
      </c>
      <c r="I3074">
        <v>4199957.7294000005</v>
      </c>
      <c r="J3074" t="s">
        <v>207</v>
      </c>
      <c r="K3074">
        <v>2939.9704105800006</v>
      </c>
    </row>
    <row r="3075" spans="1:11" x14ac:dyDescent="0.2">
      <c r="A3075" t="s">
        <v>250</v>
      </c>
      <c r="B3075" t="s">
        <v>185</v>
      </c>
      <c r="C3075" t="s">
        <v>203</v>
      </c>
      <c r="D3075" t="s">
        <v>190</v>
      </c>
      <c r="E3075">
        <v>35617</v>
      </c>
      <c r="F3075">
        <v>120.72920000000001</v>
      </c>
      <c r="G3075">
        <v>44947</v>
      </c>
      <c r="H3075">
        <v>44927</v>
      </c>
      <c r="I3075">
        <v>4300011.9164000005</v>
      </c>
      <c r="J3075" t="s">
        <v>204</v>
      </c>
      <c r="K3075">
        <v>3010.0083414800006</v>
      </c>
    </row>
    <row r="3076" spans="1:11" x14ac:dyDescent="0.2">
      <c r="A3076" t="s">
        <v>250</v>
      </c>
      <c r="B3076" t="s">
        <v>198</v>
      </c>
      <c r="C3076" t="s">
        <v>217</v>
      </c>
      <c r="D3076" t="s">
        <v>190</v>
      </c>
      <c r="E3076">
        <v>1103816</v>
      </c>
      <c r="F3076">
        <v>8.6971000000000007</v>
      </c>
      <c r="G3076">
        <v>44948</v>
      </c>
      <c r="H3076">
        <v>44927</v>
      </c>
      <c r="I3076">
        <v>9599998.1336000003</v>
      </c>
      <c r="J3076" t="s">
        <v>215</v>
      </c>
      <c r="K3076">
        <v>8639.9983202399999</v>
      </c>
    </row>
    <row r="3077" spans="1:11" x14ac:dyDescent="0.2">
      <c r="A3077" t="s">
        <v>250</v>
      </c>
      <c r="B3077" t="s">
        <v>198</v>
      </c>
      <c r="C3077" t="s">
        <v>186</v>
      </c>
      <c r="D3077" t="s">
        <v>190</v>
      </c>
      <c r="E3077">
        <v>106466</v>
      </c>
      <c r="F3077">
        <v>21.603100000000001</v>
      </c>
      <c r="G3077">
        <v>44948</v>
      </c>
      <c r="H3077">
        <v>44927</v>
      </c>
      <c r="I3077">
        <v>2299995.6446000002</v>
      </c>
      <c r="J3077" t="s">
        <v>188</v>
      </c>
      <c r="K3077">
        <v>1609.9969512200003</v>
      </c>
    </row>
    <row r="3078" spans="1:11" x14ac:dyDescent="0.2">
      <c r="A3078" t="s">
        <v>250</v>
      </c>
      <c r="B3078" t="s">
        <v>198</v>
      </c>
      <c r="C3078" t="s">
        <v>245</v>
      </c>
      <c r="D3078" t="s">
        <v>190</v>
      </c>
      <c r="E3078">
        <v>174802</v>
      </c>
      <c r="F3078">
        <v>50.914700000000003</v>
      </c>
      <c r="G3078">
        <v>44949</v>
      </c>
      <c r="H3078">
        <v>44927</v>
      </c>
      <c r="I3078">
        <v>8899991.3893999998</v>
      </c>
      <c r="J3078" t="s">
        <v>188</v>
      </c>
      <c r="K3078">
        <v>6229.9939725800004</v>
      </c>
    </row>
    <row r="3079" spans="1:11" x14ac:dyDescent="0.2">
      <c r="A3079" t="s">
        <v>250</v>
      </c>
      <c r="B3079" t="s">
        <v>185</v>
      </c>
      <c r="C3079" t="s">
        <v>232</v>
      </c>
      <c r="D3079" t="s">
        <v>200</v>
      </c>
      <c r="E3079">
        <v>106720</v>
      </c>
      <c r="F3079">
        <v>24.3629</v>
      </c>
      <c r="G3079">
        <v>44952</v>
      </c>
      <c r="H3079">
        <v>44927</v>
      </c>
      <c r="I3079">
        <v>2600008.6880000001</v>
      </c>
      <c r="J3079" t="s">
        <v>204</v>
      </c>
      <c r="K3079">
        <v>1820.0060816</v>
      </c>
    </row>
    <row r="3080" spans="1:11" x14ac:dyDescent="0.2">
      <c r="A3080" t="s">
        <v>250</v>
      </c>
      <c r="B3080" t="s">
        <v>185</v>
      </c>
      <c r="C3080" t="s">
        <v>191</v>
      </c>
      <c r="D3080" t="s">
        <v>192</v>
      </c>
      <c r="E3080">
        <v>1236471</v>
      </c>
      <c r="F3080">
        <v>6.2274000000000003</v>
      </c>
      <c r="G3080">
        <v>44952</v>
      </c>
      <c r="H3080">
        <v>44927</v>
      </c>
      <c r="I3080">
        <v>7699999.5054000001</v>
      </c>
      <c r="J3080" t="s">
        <v>193</v>
      </c>
      <c r="K3080">
        <v>6159.9996043200008</v>
      </c>
    </row>
    <row r="3081" spans="1:11" x14ac:dyDescent="0.2">
      <c r="A3081" t="s">
        <v>250</v>
      </c>
      <c r="B3081" t="s">
        <v>185</v>
      </c>
      <c r="C3081" t="s">
        <v>203</v>
      </c>
      <c r="D3081" t="s">
        <v>187</v>
      </c>
      <c r="E3081">
        <v>89685</v>
      </c>
      <c r="F3081">
        <v>109.271</v>
      </c>
      <c r="G3081">
        <v>44952</v>
      </c>
      <c r="H3081">
        <v>44927</v>
      </c>
      <c r="I3081">
        <v>9799969.6349999998</v>
      </c>
      <c r="J3081" t="s">
        <v>204</v>
      </c>
      <c r="K3081">
        <v>6859.9787444999993</v>
      </c>
    </row>
    <row r="3082" spans="1:11" x14ac:dyDescent="0.2">
      <c r="A3082" t="s">
        <v>250</v>
      </c>
      <c r="B3082" t="s">
        <v>185</v>
      </c>
      <c r="C3082" t="s">
        <v>218</v>
      </c>
      <c r="D3082" t="s">
        <v>190</v>
      </c>
      <c r="E3082">
        <v>14052</v>
      </c>
      <c r="F3082">
        <v>64.046499999999995</v>
      </c>
      <c r="G3082">
        <v>44952</v>
      </c>
      <c r="H3082">
        <v>44927</v>
      </c>
      <c r="I3082">
        <v>899981.41799999995</v>
      </c>
      <c r="J3082" t="s">
        <v>204</v>
      </c>
      <c r="K3082">
        <v>629.98699260000001</v>
      </c>
    </row>
    <row r="3083" spans="1:11" x14ac:dyDescent="0.2">
      <c r="A3083" t="s">
        <v>250</v>
      </c>
      <c r="B3083" t="s">
        <v>185</v>
      </c>
      <c r="C3083" t="s">
        <v>236</v>
      </c>
      <c r="D3083" t="s">
        <v>187</v>
      </c>
      <c r="E3083">
        <v>440716</v>
      </c>
      <c r="F3083">
        <v>6.3532999999999999</v>
      </c>
      <c r="G3083">
        <v>44953</v>
      </c>
      <c r="H3083">
        <v>44927</v>
      </c>
      <c r="I3083">
        <v>2800000.9627999999</v>
      </c>
      <c r="J3083" t="s">
        <v>215</v>
      </c>
      <c r="K3083">
        <v>2520.0008665199998</v>
      </c>
    </row>
    <row r="3084" spans="1:11" x14ac:dyDescent="0.2">
      <c r="A3084" t="s">
        <v>250</v>
      </c>
      <c r="B3084" t="s">
        <v>185</v>
      </c>
      <c r="C3084" t="s">
        <v>210</v>
      </c>
      <c r="D3084" t="s">
        <v>200</v>
      </c>
      <c r="E3084">
        <v>26172</v>
      </c>
      <c r="F3084">
        <v>26.745899999999999</v>
      </c>
      <c r="G3084">
        <v>44953</v>
      </c>
      <c r="H3084">
        <v>44927</v>
      </c>
      <c r="I3084">
        <v>699993.69479999994</v>
      </c>
      <c r="J3084" t="s">
        <v>204</v>
      </c>
      <c r="K3084">
        <v>489.99558636</v>
      </c>
    </row>
    <row r="3085" spans="1:11" x14ac:dyDescent="0.2">
      <c r="A3085" t="s">
        <v>250</v>
      </c>
      <c r="B3085" t="s">
        <v>198</v>
      </c>
      <c r="C3085" t="s">
        <v>191</v>
      </c>
      <c r="D3085" t="s">
        <v>192</v>
      </c>
      <c r="E3085">
        <v>574331</v>
      </c>
      <c r="F3085">
        <v>5.5716999999999999</v>
      </c>
      <c r="G3085">
        <v>44953</v>
      </c>
      <c r="H3085">
        <v>44927</v>
      </c>
      <c r="I3085">
        <v>3200000.0326999999</v>
      </c>
      <c r="J3085" t="s">
        <v>193</v>
      </c>
      <c r="K3085">
        <v>2560.0000261599998</v>
      </c>
    </row>
    <row r="3086" spans="1:11" x14ac:dyDescent="0.2">
      <c r="A3086" t="s">
        <v>250</v>
      </c>
      <c r="B3086" t="s">
        <v>185</v>
      </c>
      <c r="C3086" t="s">
        <v>239</v>
      </c>
      <c r="D3086" t="s">
        <v>190</v>
      </c>
      <c r="E3086">
        <v>226294</v>
      </c>
      <c r="F3086">
        <v>16.792300000000001</v>
      </c>
      <c r="G3086">
        <v>44953</v>
      </c>
      <c r="H3086">
        <v>44927</v>
      </c>
      <c r="I3086">
        <v>3799996.7362000002</v>
      </c>
      <c r="J3086" t="s">
        <v>188</v>
      </c>
      <c r="K3086">
        <v>2659.99771534</v>
      </c>
    </row>
    <row r="3087" spans="1:11" x14ac:dyDescent="0.2">
      <c r="A3087" t="s">
        <v>250</v>
      </c>
      <c r="B3087" t="s">
        <v>198</v>
      </c>
      <c r="C3087" t="s">
        <v>216</v>
      </c>
      <c r="D3087" t="s">
        <v>190</v>
      </c>
      <c r="E3087">
        <v>489870</v>
      </c>
      <c r="F3087">
        <v>18.168099999999999</v>
      </c>
      <c r="G3087">
        <v>44954</v>
      </c>
      <c r="H3087">
        <v>44927</v>
      </c>
      <c r="I3087">
        <v>8900007.1469999999</v>
      </c>
      <c r="J3087" t="s">
        <v>215</v>
      </c>
      <c r="K3087">
        <v>8010.0064323000006</v>
      </c>
    </row>
    <row r="3088" spans="1:11" x14ac:dyDescent="0.2">
      <c r="A3088" t="s">
        <v>250</v>
      </c>
      <c r="B3088" t="s">
        <v>185</v>
      </c>
      <c r="C3088" t="s">
        <v>230</v>
      </c>
      <c r="D3088" t="s">
        <v>187</v>
      </c>
      <c r="E3088">
        <v>23395</v>
      </c>
      <c r="F3088">
        <v>119.6825</v>
      </c>
      <c r="G3088">
        <v>44954</v>
      </c>
      <c r="H3088">
        <v>44927</v>
      </c>
      <c r="I3088">
        <v>2799972.0874999999</v>
      </c>
      <c r="J3088" t="s">
        <v>188</v>
      </c>
      <c r="K3088">
        <v>1959.9804612500002</v>
      </c>
    </row>
    <row r="3089" spans="1:11" x14ac:dyDescent="0.2">
      <c r="A3089" t="s">
        <v>250</v>
      </c>
      <c r="B3089" t="s">
        <v>185</v>
      </c>
      <c r="C3089" t="s">
        <v>244</v>
      </c>
      <c r="D3089" t="s">
        <v>190</v>
      </c>
      <c r="E3089">
        <v>120805</v>
      </c>
      <c r="F3089">
        <v>26.488900000000001</v>
      </c>
      <c r="G3089">
        <v>44955</v>
      </c>
      <c r="H3089">
        <v>44927</v>
      </c>
      <c r="I3089">
        <v>3199991.5645000003</v>
      </c>
      <c r="J3089" t="s">
        <v>207</v>
      </c>
      <c r="K3089">
        <v>2239.9940951500002</v>
      </c>
    </row>
    <row r="3090" spans="1:11" x14ac:dyDescent="0.2">
      <c r="A3090" t="s">
        <v>250</v>
      </c>
      <c r="B3090" t="s">
        <v>185</v>
      </c>
      <c r="C3090" t="s">
        <v>218</v>
      </c>
      <c r="D3090" t="s">
        <v>200</v>
      </c>
      <c r="E3090">
        <v>16854</v>
      </c>
      <c r="F3090">
        <v>65.265600000000006</v>
      </c>
      <c r="G3090">
        <v>44959</v>
      </c>
      <c r="H3090">
        <v>44958</v>
      </c>
      <c r="I3090">
        <v>1099986.4224</v>
      </c>
      <c r="J3090" t="s">
        <v>204</v>
      </c>
      <c r="K3090">
        <v>769.99049568000009</v>
      </c>
    </row>
    <row r="3091" spans="1:11" x14ac:dyDescent="0.2">
      <c r="A3091" t="s">
        <v>250</v>
      </c>
      <c r="B3091" t="s">
        <v>198</v>
      </c>
      <c r="C3091" t="s">
        <v>231</v>
      </c>
      <c r="D3091" t="s">
        <v>190</v>
      </c>
      <c r="E3091">
        <v>26247</v>
      </c>
      <c r="F3091">
        <v>22.8599</v>
      </c>
      <c r="G3091">
        <v>44959</v>
      </c>
      <c r="H3091">
        <v>44958</v>
      </c>
      <c r="I3091">
        <v>600003.7953</v>
      </c>
      <c r="J3091" t="s">
        <v>188</v>
      </c>
      <c r="K3091">
        <v>420.00265671</v>
      </c>
    </row>
    <row r="3092" spans="1:11" x14ac:dyDescent="0.2">
      <c r="A3092" t="s">
        <v>250</v>
      </c>
      <c r="B3092" t="s">
        <v>198</v>
      </c>
      <c r="C3092" t="s">
        <v>223</v>
      </c>
      <c r="D3092" t="s">
        <v>212</v>
      </c>
      <c r="E3092">
        <v>47641</v>
      </c>
      <c r="F3092">
        <v>88.159499999999994</v>
      </c>
      <c r="G3092">
        <v>44960</v>
      </c>
      <c r="H3092">
        <v>44958</v>
      </c>
      <c r="I3092">
        <v>4200006.7395000001</v>
      </c>
      <c r="J3092" t="s">
        <v>204</v>
      </c>
      <c r="K3092">
        <v>2940.0047176500002</v>
      </c>
    </row>
    <row r="3093" spans="1:11" x14ac:dyDescent="0.2">
      <c r="A3093" t="s">
        <v>250</v>
      </c>
      <c r="B3093" t="s">
        <v>185</v>
      </c>
      <c r="C3093" t="s">
        <v>220</v>
      </c>
      <c r="D3093" t="s">
        <v>200</v>
      </c>
      <c r="E3093">
        <v>45657</v>
      </c>
      <c r="F3093">
        <v>166.45679999999999</v>
      </c>
      <c r="G3093">
        <v>44960</v>
      </c>
      <c r="H3093">
        <v>44958</v>
      </c>
      <c r="I3093">
        <v>7599918.1175999995</v>
      </c>
      <c r="J3093" t="s">
        <v>188</v>
      </c>
      <c r="K3093">
        <v>5319.9426823200001</v>
      </c>
    </row>
    <row r="3094" spans="1:11" x14ac:dyDescent="0.2">
      <c r="A3094" t="s">
        <v>250</v>
      </c>
      <c r="B3094" t="s">
        <v>198</v>
      </c>
      <c r="C3094" t="s">
        <v>186</v>
      </c>
      <c r="D3094" t="s">
        <v>192</v>
      </c>
      <c r="E3094">
        <v>405806</v>
      </c>
      <c r="F3094">
        <v>23.656600000000001</v>
      </c>
      <c r="G3094">
        <v>44960</v>
      </c>
      <c r="H3094">
        <v>44958</v>
      </c>
      <c r="I3094">
        <v>9599990.2195999995</v>
      </c>
      <c r="J3094" t="s">
        <v>188</v>
      </c>
      <c r="K3094">
        <v>6719.9931537200009</v>
      </c>
    </row>
    <row r="3095" spans="1:11" x14ac:dyDescent="0.2">
      <c r="A3095" t="s">
        <v>250</v>
      </c>
      <c r="B3095" t="s">
        <v>185</v>
      </c>
      <c r="C3095" t="s">
        <v>194</v>
      </c>
      <c r="D3095" t="s">
        <v>190</v>
      </c>
      <c r="E3095">
        <v>195279</v>
      </c>
      <c r="F3095">
        <v>49.672400000000003</v>
      </c>
      <c r="G3095">
        <v>44963</v>
      </c>
      <c r="H3095">
        <v>44958</v>
      </c>
      <c r="I3095">
        <v>9699976.5996000003</v>
      </c>
      <c r="J3095" t="s">
        <v>188</v>
      </c>
      <c r="K3095">
        <v>6789.9836197200002</v>
      </c>
    </row>
    <row r="3096" spans="1:11" x14ac:dyDescent="0.2">
      <c r="A3096" t="s">
        <v>250</v>
      </c>
      <c r="B3096" t="s">
        <v>185</v>
      </c>
      <c r="C3096" t="s">
        <v>205</v>
      </c>
      <c r="D3096" t="s">
        <v>200</v>
      </c>
      <c r="E3096">
        <v>255046</v>
      </c>
      <c r="F3096">
        <v>17.251799999999999</v>
      </c>
      <c r="G3096">
        <v>44963</v>
      </c>
      <c r="H3096">
        <v>44958</v>
      </c>
      <c r="I3096">
        <v>4400002.5828</v>
      </c>
      <c r="J3096" t="s">
        <v>193</v>
      </c>
      <c r="K3096">
        <v>3520.0020662400002</v>
      </c>
    </row>
    <row r="3097" spans="1:11" x14ac:dyDescent="0.2">
      <c r="A3097" t="s">
        <v>250</v>
      </c>
      <c r="B3097" t="s">
        <v>185</v>
      </c>
      <c r="C3097" t="s">
        <v>218</v>
      </c>
      <c r="D3097" t="s">
        <v>200</v>
      </c>
      <c r="E3097">
        <v>81421</v>
      </c>
      <c r="F3097">
        <v>57.724800000000002</v>
      </c>
      <c r="G3097">
        <v>44966</v>
      </c>
      <c r="H3097">
        <v>44958</v>
      </c>
      <c r="I3097">
        <v>4700010.9408</v>
      </c>
      <c r="J3097" t="s">
        <v>204</v>
      </c>
      <c r="K3097">
        <v>3290.00765856</v>
      </c>
    </row>
    <row r="3098" spans="1:11" x14ac:dyDescent="0.2">
      <c r="A3098" t="s">
        <v>250</v>
      </c>
      <c r="B3098" t="s">
        <v>198</v>
      </c>
      <c r="C3098" t="s">
        <v>202</v>
      </c>
      <c r="D3098" t="s">
        <v>200</v>
      </c>
      <c r="E3098">
        <v>1936230</v>
      </c>
      <c r="F3098">
        <v>3.9767999999999999</v>
      </c>
      <c r="G3098">
        <v>44966</v>
      </c>
      <c r="H3098">
        <v>44958</v>
      </c>
      <c r="I3098">
        <v>7699999.4639999997</v>
      </c>
      <c r="J3098" t="s">
        <v>193</v>
      </c>
      <c r="K3098">
        <v>6159.9995712</v>
      </c>
    </row>
    <row r="3099" spans="1:11" x14ac:dyDescent="0.2">
      <c r="A3099" t="s">
        <v>250</v>
      </c>
      <c r="B3099" t="s">
        <v>185</v>
      </c>
      <c r="C3099" t="s">
        <v>214</v>
      </c>
      <c r="D3099" t="s">
        <v>190</v>
      </c>
      <c r="E3099">
        <v>290784</v>
      </c>
      <c r="F3099">
        <v>26.824000000000002</v>
      </c>
      <c r="G3099">
        <v>44967</v>
      </c>
      <c r="H3099">
        <v>44958</v>
      </c>
      <c r="I3099">
        <v>7799990.0160000008</v>
      </c>
      <c r="J3099" t="s">
        <v>215</v>
      </c>
      <c r="K3099">
        <v>7019.9910144000014</v>
      </c>
    </row>
    <row r="3100" spans="1:11" x14ac:dyDescent="0.2">
      <c r="A3100" t="s">
        <v>250</v>
      </c>
      <c r="B3100" t="s">
        <v>185</v>
      </c>
      <c r="C3100" t="s">
        <v>228</v>
      </c>
      <c r="D3100" t="s">
        <v>200</v>
      </c>
      <c r="E3100">
        <v>63063</v>
      </c>
      <c r="F3100">
        <v>30.128699999999998</v>
      </c>
      <c r="G3100">
        <v>44968</v>
      </c>
      <c r="H3100">
        <v>44958</v>
      </c>
      <c r="I3100">
        <v>1900006.2080999999</v>
      </c>
      <c r="J3100" t="s">
        <v>204</v>
      </c>
      <c r="K3100">
        <v>1330.00434567</v>
      </c>
    </row>
    <row r="3101" spans="1:11" x14ac:dyDescent="0.2">
      <c r="A3101" t="s">
        <v>250</v>
      </c>
      <c r="B3101" t="s">
        <v>185</v>
      </c>
      <c r="C3101" t="s">
        <v>203</v>
      </c>
      <c r="D3101" t="s">
        <v>187</v>
      </c>
      <c r="E3101">
        <v>35391</v>
      </c>
      <c r="F3101">
        <v>113.0226</v>
      </c>
      <c r="G3101">
        <v>44968</v>
      </c>
      <c r="H3101">
        <v>44958</v>
      </c>
      <c r="I3101">
        <v>3999982.8366</v>
      </c>
      <c r="J3101" t="s">
        <v>204</v>
      </c>
      <c r="K3101">
        <v>2799.9879856200005</v>
      </c>
    </row>
    <row r="3102" spans="1:11" x14ac:dyDescent="0.2">
      <c r="A3102" t="s">
        <v>250</v>
      </c>
      <c r="B3102" t="s">
        <v>185</v>
      </c>
      <c r="C3102" t="s">
        <v>239</v>
      </c>
      <c r="D3102" t="s">
        <v>190</v>
      </c>
      <c r="E3102">
        <v>393548</v>
      </c>
      <c r="F3102">
        <v>16.008199999999999</v>
      </c>
      <c r="G3102">
        <v>44973</v>
      </c>
      <c r="H3102">
        <v>44958</v>
      </c>
      <c r="I3102">
        <v>6299995.0935999993</v>
      </c>
      <c r="J3102" t="s">
        <v>188</v>
      </c>
      <c r="K3102">
        <v>4409.9965655200003</v>
      </c>
    </row>
    <row r="3103" spans="1:11" x14ac:dyDescent="0.2">
      <c r="A3103" t="s">
        <v>250</v>
      </c>
      <c r="B3103" t="s">
        <v>185</v>
      </c>
      <c r="C3103" t="s">
        <v>208</v>
      </c>
      <c r="D3103" t="s">
        <v>192</v>
      </c>
      <c r="E3103">
        <v>73887</v>
      </c>
      <c r="F3103">
        <v>59.5501</v>
      </c>
      <c r="G3103">
        <v>44974</v>
      </c>
      <c r="H3103">
        <v>44958</v>
      </c>
      <c r="I3103">
        <v>4399978.2386999996</v>
      </c>
      <c r="J3103" t="s">
        <v>188</v>
      </c>
      <c r="K3103">
        <v>3079.9847670899999</v>
      </c>
    </row>
    <row r="3104" spans="1:11" x14ac:dyDescent="0.2">
      <c r="A3104" t="s">
        <v>250</v>
      </c>
      <c r="B3104" t="s">
        <v>198</v>
      </c>
      <c r="C3104" t="s">
        <v>246</v>
      </c>
      <c r="D3104" t="s">
        <v>212</v>
      </c>
      <c r="E3104">
        <v>39602</v>
      </c>
      <c r="F3104">
        <v>123.73090000000001</v>
      </c>
      <c r="G3104">
        <v>44975</v>
      </c>
      <c r="H3104">
        <v>44958</v>
      </c>
      <c r="I3104">
        <v>4899991.1018000003</v>
      </c>
      <c r="J3104" t="s">
        <v>204</v>
      </c>
      <c r="K3104">
        <v>3429.9937712600004</v>
      </c>
    </row>
    <row r="3105" spans="1:11" x14ac:dyDescent="0.2">
      <c r="A3105" t="s">
        <v>250</v>
      </c>
      <c r="B3105" t="s">
        <v>198</v>
      </c>
      <c r="C3105" t="s">
        <v>186</v>
      </c>
      <c r="D3105" t="s">
        <v>192</v>
      </c>
      <c r="E3105">
        <v>267969</v>
      </c>
      <c r="F3105">
        <v>23.137</v>
      </c>
      <c r="G3105">
        <v>44975</v>
      </c>
      <c r="H3105">
        <v>44958</v>
      </c>
      <c r="I3105">
        <v>6199998.7530000005</v>
      </c>
      <c r="J3105" t="s">
        <v>188</v>
      </c>
      <c r="K3105">
        <v>4339.9991271000008</v>
      </c>
    </row>
    <row r="3106" spans="1:11" x14ac:dyDescent="0.2">
      <c r="A3106" t="s">
        <v>250</v>
      </c>
      <c r="B3106" t="s">
        <v>198</v>
      </c>
      <c r="C3106" t="s">
        <v>233</v>
      </c>
      <c r="D3106" t="s">
        <v>190</v>
      </c>
      <c r="E3106">
        <v>110622</v>
      </c>
      <c r="F3106">
        <v>84.070400000000006</v>
      </c>
      <c r="G3106">
        <v>44976</v>
      </c>
      <c r="H3106">
        <v>44958</v>
      </c>
      <c r="I3106">
        <v>9300035.7888000011</v>
      </c>
      <c r="J3106" t="s">
        <v>204</v>
      </c>
      <c r="K3106">
        <v>6510.025052160001</v>
      </c>
    </row>
    <row r="3107" spans="1:11" x14ac:dyDescent="0.2">
      <c r="A3107" t="s">
        <v>250</v>
      </c>
      <c r="B3107" t="s">
        <v>185</v>
      </c>
      <c r="C3107" t="s">
        <v>244</v>
      </c>
      <c r="D3107" t="s">
        <v>190</v>
      </c>
      <c r="E3107">
        <v>264705</v>
      </c>
      <c r="F3107">
        <v>28.333400000000001</v>
      </c>
      <c r="G3107">
        <v>44980</v>
      </c>
      <c r="H3107">
        <v>44958</v>
      </c>
      <c r="I3107">
        <v>7499992.6469999999</v>
      </c>
      <c r="J3107" t="s">
        <v>207</v>
      </c>
      <c r="K3107">
        <v>5249.9948529000003</v>
      </c>
    </row>
    <row r="3108" spans="1:11" x14ac:dyDescent="0.2">
      <c r="A3108" t="s">
        <v>250</v>
      </c>
      <c r="B3108" t="s">
        <v>198</v>
      </c>
      <c r="C3108" t="s">
        <v>221</v>
      </c>
      <c r="D3108" t="s">
        <v>200</v>
      </c>
      <c r="E3108">
        <v>200402</v>
      </c>
      <c r="F3108">
        <v>41.416800000000002</v>
      </c>
      <c r="G3108">
        <v>44980</v>
      </c>
      <c r="H3108">
        <v>44958</v>
      </c>
      <c r="I3108">
        <v>8300009.5536000002</v>
      </c>
      <c r="J3108" t="s">
        <v>207</v>
      </c>
      <c r="K3108">
        <v>5810.0066875200009</v>
      </c>
    </row>
    <row r="3109" spans="1:11" x14ac:dyDescent="0.2">
      <c r="A3109" t="s">
        <v>250</v>
      </c>
      <c r="B3109" t="s">
        <v>185</v>
      </c>
      <c r="C3109" t="s">
        <v>201</v>
      </c>
      <c r="D3109" t="s">
        <v>190</v>
      </c>
      <c r="E3109">
        <v>74876</v>
      </c>
      <c r="F3109">
        <v>41.401800000000001</v>
      </c>
      <c r="G3109">
        <v>44980</v>
      </c>
      <c r="H3109">
        <v>44958</v>
      </c>
      <c r="I3109">
        <v>3100001.1768</v>
      </c>
      <c r="J3109" t="s">
        <v>188</v>
      </c>
      <c r="K3109">
        <v>2170.00082376</v>
      </c>
    </row>
    <row r="3110" spans="1:11" x14ac:dyDescent="0.2">
      <c r="A3110" t="s">
        <v>250</v>
      </c>
      <c r="B3110" t="s">
        <v>198</v>
      </c>
      <c r="C3110" t="s">
        <v>222</v>
      </c>
      <c r="D3110" t="s">
        <v>190</v>
      </c>
      <c r="E3110">
        <v>450395</v>
      </c>
      <c r="F3110">
        <v>16.207999999999998</v>
      </c>
      <c r="G3110">
        <v>44980</v>
      </c>
      <c r="H3110">
        <v>44958</v>
      </c>
      <c r="I3110">
        <v>7300002.1599999992</v>
      </c>
      <c r="J3110" t="s">
        <v>193</v>
      </c>
      <c r="K3110">
        <v>5840.0017279999993</v>
      </c>
    </row>
    <row r="3111" spans="1:11" x14ac:dyDescent="0.2">
      <c r="A3111" t="s">
        <v>250</v>
      </c>
      <c r="B3111" t="s">
        <v>198</v>
      </c>
      <c r="C3111" t="s">
        <v>201</v>
      </c>
      <c r="D3111" t="s">
        <v>192</v>
      </c>
      <c r="E3111">
        <v>252192</v>
      </c>
      <c r="F3111">
        <v>38.066299999999998</v>
      </c>
      <c r="G3111">
        <v>44980</v>
      </c>
      <c r="H3111">
        <v>44958</v>
      </c>
      <c r="I3111">
        <v>9600016.3295999989</v>
      </c>
      <c r="J3111" t="s">
        <v>188</v>
      </c>
      <c r="K3111">
        <v>6720.0114307199992</v>
      </c>
    </row>
    <row r="3112" spans="1:11" x14ac:dyDescent="0.2">
      <c r="A3112" t="s">
        <v>250</v>
      </c>
      <c r="B3112" t="s">
        <v>198</v>
      </c>
      <c r="C3112" t="s">
        <v>211</v>
      </c>
      <c r="D3112" t="s">
        <v>200</v>
      </c>
      <c r="E3112">
        <v>87512</v>
      </c>
      <c r="F3112">
        <v>12.569699999999999</v>
      </c>
      <c r="G3112">
        <v>44980</v>
      </c>
      <c r="H3112">
        <v>44958</v>
      </c>
      <c r="I3112">
        <v>1099999.5863999999</v>
      </c>
      <c r="J3112" t="s">
        <v>207</v>
      </c>
      <c r="K3112">
        <v>769.99971047999998</v>
      </c>
    </row>
    <row r="3113" spans="1:11" x14ac:dyDescent="0.2">
      <c r="A3113" t="s">
        <v>250</v>
      </c>
      <c r="B3113" t="s">
        <v>185</v>
      </c>
      <c r="C3113" t="s">
        <v>218</v>
      </c>
      <c r="D3113" t="s">
        <v>192</v>
      </c>
      <c r="E3113">
        <v>143691</v>
      </c>
      <c r="F3113">
        <v>66.114000000000004</v>
      </c>
      <c r="G3113">
        <v>44982</v>
      </c>
      <c r="H3113">
        <v>44958</v>
      </c>
      <c r="I3113">
        <v>9499986.7740000002</v>
      </c>
      <c r="J3113" t="s">
        <v>204</v>
      </c>
      <c r="K3113">
        <v>6649.9907418000003</v>
      </c>
    </row>
    <row r="3114" spans="1:11" x14ac:dyDescent="0.2">
      <c r="A3114" t="s">
        <v>250</v>
      </c>
      <c r="B3114" t="s">
        <v>198</v>
      </c>
      <c r="C3114" t="s">
        <v>210</v>
      </c>
      <c r="D3114" t="s">
        <v>192</v>
      </c>
      <c r="E3114">
        <v>128587</v>
      </c>
      <c r="F3114">
        <v>27.218900000000001</v>
      </c>
      <c r="G3114">
        <v>44984</v>
      </c>
      <c r="H3114">
        <v>44958</v>
      </c>
      <c r="I3114">
        <v>3499996.6943000001</v>
      </c>
      <c r="J3114" t="s">
        <v>204</v>
      </c>
      <c r="K3114">
        <v>2449.9976860100001</v>
      </c>
    </row>
    <row r="3115" spans="1:11" x14ac:dyDescent="0.2">
      <c r="A3115" t="s">
        <v>250</v>
      </c>
      <c r="B3115" t="s">
        <v>198</v>
      </c>
      <c r="C3115" t="s">
        <v>219</v>
      </c>
      <c r="D3115" t="s">
        <v>190</v>
      </c>
      <c r="E3115">
        <v>93818</v>
      </c>
      <c r="F3115">
        <v>57.558500000000002</v>
      </c>
      <c r="G3115">
        <v>44984</v>
      </c>
      <c r="H3115">
        <v>44958</v>
      </c>
      <c r="I3115">
        <v>5400023.3530000001</v>
      </c>
      <c r="J3115" t="s">
        <v>188</v>
      </c>
      <c r="K3115">
        <v>3780.0163471000001</v>
      </c>
    </row>
    <row r="3116" spans="1:11" x14ac:dyDescent="0.2">
      <c r="A3116" t="s">
        <v>250</v>
      </c>
      <c r="B3116" t="s">
        <v>198</v>
      </c>
      <c r="C3116" t="s">
        <v>225</v>
      </c>
      <c r="D3116" t="s">
        <v>190</v>
      </c>
      <c r="E3116">
        <v>22762</v>
      </c>
      <c r="F3116">
        <v>87.866600000000005</v>
      </c>
      <c r="G3116">
        <v>44984</v>
      </c>
      <c r="H3116">
        <v>44958</v>
      </c>
      <c r="I3116">
        <v>2000019.5492</v>
      </c>
      <c r="J3116" t="s">
        <v>188</v>
      </c>
      <c r="K3116">
        <v>1400.0136844400001</v>
      </c>
    </row>
    <row r="3117" spans="1:11" x14ac:dyDescent="0.2">
      <c r="A3117" t="s">
        <v>250</v>
      </c>
      <c r="B3117" t="s">
        <v>198</v>
      </c>
      <c r="C3117" t="s">
        <v>222</v>
      </c>
      <c r="D3117" t="s">
        <v>190</v>
      </c>
      <c r="E3117">
        <v>481804</v>
      </c>
      <c r="F3117">
        <v>16.811800000000002</v>
      </c>
      <c r="G3117">
        <v>44984</v>
      </c>
      <c r="H3117">
        <v>44958</v>
      </c>
      <c r="I3117">
        <v>8099992.4872000003</v>
      </c>
      <c r="J3117" t="s">
        <v>193</v>
      </c>
      <c r="K3117">
        <v>6479.9939897600007</v>
      </c>
    </row>
    <row r="3118" spans="1:11" x14ac:dyDescent="0.2">
      <c r="A3118" t="s">
        <v>250</v>
      </c>
      <c r="B3118" t="s">
        <v>198</v>
      </c>
      <c r="C3118" t="s">
        <v>225</v>
      </c>
      <c r="D3118" t="s">
        <v>190</v>
      </c>
      <c r="E3118">
        <v>69508</v>
      </c>
      <c r="F3118">
        <v>93.514499999999998</v>
      </c>
      <c r="G3118">
        <v>44984</v>
      </c>
      <c r="H3118">
        <v>44958</v>
      </c>
      <c r="I3118">
        <v>6500005.8659999995</v>
      </c>
      <c r="J3118" t="s">
        <v>188</v>
      </c>
      <c r="K3118">
        <v>4550.0041062</v>
      </c>
    </row>
    <row r="3119" spans="1:11" x14ac:dyDescent="0.2">
      <c r="A3119" t="s">
        <v>251</v>
      </c>
      <c r="B3119" t="s">
        <v>185</v>
      </c>
      <c r="C3119" t="s">
        <v>211</v>
      </c>
      <c r="D3119" t="s">
        <v>192</v>
      </c>
      <c r="E3119">
        <v>524969</v>
      </c>
      <c r="F3119">
        <v>13.5246</v>
      </c>
      <c r="G3119">
        <v>44623</v>
      </c>
      <c r="H3119">
        <v>44621</v>
      </c>
      <c r="I3119">
        <v>7099995.7374</v>
      </c>
      <c r="J3119" t="s">
        <v>207</v>
      </c>
      <c r="K3119">
        <v>2129.9987212200003</v>
      </c>
    </row>
    <row r="3120" spans="1:11" x14ac:dyDescent="0.2">
      <c r="A3120" t="s">
        <v>251</v>
      </c>
      <c r="B3120" t="s">
        <v>198</v>
      </c>
      <c r="C3120" t="s">
        <v>240</v>
      </c>
      <c r="D3120" t="s">
        <v>200</v>
      </c>
      <c r="E3120">
        <v>474007</v>
      </c>
      <c r="F3120">
        <v>7.8057999999999996</v>
      </c>
      <c r="G3120">
        <v>44623</v>
      </c>
      <c r="H3120">
        <v>44621</v>
      </c>
      <c r="I3120">
        <v>3700003.8405999998</v>
      </c>
      <c r="J3120" t="s">
        <v>241</v>
      </c>
      <c r="K3120">
        <v>1110.00115218</v>
      </c>
    </row>
    <row r="3121" spans="1:11" x14ac:dyDescent="0.2">
      <c r="A3121" t="s">
        <v>251</v>
      </c>
      <c r="B3121" t="s">
        <v>198</v>
      </c>
      <c r="C3121" t="s">
        <v>243</v>
      </c>
      <c r="D3121" t="s">
        <v>192</v>
      </c>
      <c r="E3121">
        <v>1434519</v>
      </c>
      <c r="F3121">
        <v>5.7161999999999997</v>
      </c>
      <c r="G3121">
        <v>44624</v>
      </c>
      <c r="H3121">
        <v>44621</v>
      </c>
      <c r="I3121">
        <v>8199997.5077999998</v>
      </c>
      <c r="J3121" t="s">
        <v>215</v>
      </c>
      <c r="K3121">
        <v>2459.9992523400001</v>
      </c>
    </row>
    <row r="3122" spans="1:11" x14ac:dyDescent="0.2">
      <c r="A3122" t="s">
        <v>251</v>
      </c>
      <c r="B3122" t="s">
        <v>185</v>
      </c>
      <c r="C3122" t="s">
        <v>243</v>
      </c>
      <c r="D3122" t="s">
        <v>187</v>
      </c>
      <c r="E3122">
        <v>392151</v>
      </c>
      <c r="F3122">
        <v>6.3750999999999998</v>
      </c>
      <c r="G3122">
        <v>44624</v>
      </c>
      <c r="H3122">
        <v>44621</v>
      </c>
      <c r="I3122">
        <v>2500001.8400999997</v>
      </c>
      <c r="J3122" t="s">
        <v>215</v>
      </c>
      <c r="K3122">
        <v>750.00055202999999</v>
      </c>
    </row>
    <row r="3123" spans="1:11" x14ac:dyDescent="0.2">
      <c r="A3123" t="s">
        <v>251</v>
      </c>
      <c r="B3123" t="s">
        <v>185</v>
      </c>
      <c r="C3123" t="s">
        <v>245</v>
      </c>
      <c r="D3123" t="s">
        <v>192</v>
      </c>
      <c r="E3123">
        <v>135642</v>
      </c>
      <c r="F3123">
        <v>54.555399999999999</v>
      </c>
      <c r="G3123">
        <v>44625</v>
      </c>
      <c r="H3123">
        <v>44621</v>
      </c>
      <c r="I3123">
        <v>7400003.5668000001</v>
      </c>
      <c r="J3123" t="s">
        <v>188</v>
      </c>
      <c r="K3123">
        <v>2220.0010700400003</v>
      </c>
    </row>
    <row r="3124" spans="1:11" x14ac:dyDescent="0.2">
      <c r="A3124" t="s">
        <v>251</v>
      </c>
      <c r="B3124" t="s">
        <v>198</v>
      </c>
      <c r="C3124" t="s">
        <v>203</v>
      </c>
      <c r="D3124" t="s">
        <v>190</v>
      </c>
      <c r="E3124">
        <v>66340</v>
      </c>
      <c r="F3124">
        <v>117.5765</v>
      </c>
      <c r="G3124">
        <v>44626</v>
      </c>
      <c r="H3124">
        <v>44621</v>
      </c>
      <c r="I3124">
        <v>7800025.0099999998</v>
      </c>
      <c r="J3124" t="s">
        <v>204</v>
      </c>
      <c r="K3124">
        <v>2340.0075030000003</v>
      </c>
    </row>
    <row r="3125" spans="1:11" x14ac:dyDescent="0.2">
      <c r="A3125" t="s">
        <v>251</v>
      </c>
      <c r="B3125" t="s">
        <v>198</v>
      </c>
      <c r="C3125" t="s">
        <v>235</v>
      </c>
      <c r="D3125" t="s">
        <v>200</v>
      </c>
      <c r="E3125">
        <v>311655</v>
      </c>
      <c r="F3125">
        <v>14.7599</v>
      </c>
      <c r="G3125">
        <v>44626</v>
      </c>
      <c r="H3125">
        <v>44621</v>
      </c>
      <c r="I3125">
        <v>4599996.6344999997</v>
      </c>
      <c r="J3125" t="s">
        <v>204</v>
      </c>
      <c r="K3125">
        <v>1379.99899035</v>
      </c>
    </row>
    <row r="3126" spans="1:11" x14ac:dyDescent="0.2">
      <c r="A3126" t="s">
        <v>251</v>
      </c>
      <c r="B3126" t="s">
        <v>198</v>
      </c>
      <c r="C3126" t="s">
        <v>114</v>
      </c>
      <c r="D3126" t="s">
        <v>200</v>
      </c>
      <c r="E3126">
        <v>674264</v>
      </c>
      <c r="F3126">
        <v>13.4962</v>
      </c>
      <c r="G3126">
        <v>44626</v>
      </c>
      <c r="H3126">
        <v>44621</v>
      </c>
      <c r="I3126">
        <v>9100001.7968000006</v>
      </c>
      <c r="J3126" t="s">
        <v>215</v>
      </c>
      <c r="K3126">
        <v>2730.0005390400001</v>
      </c>
    </row>
    <row r="3127" spans="1:11" x14ac:dyDescent="0.2">
      <c r="A3127" t="s">
        <v>251</v>
      </c>
      <c r="B3127" t="s">
        <v>185</v>
      </c>
      <c r="C3127" t="s">
        <v>210</v>
      </c>
      <c r="D3127" t="s">
        <v>192</v>
      </c>
      <c r="E3127">
        <v>327609</v>
      </c>
      <c r="F3127">
        <v>27.777000000000001</v>
      </c>
      <c r="G3127">
        <v>44630</v>
      </c>
      <c r="H3127">
        <v>44621</v>
      </c>
      <c r="I3127">
        <v>9099995.193</v>
      </c>
      <c r="J3127" t="s">
        <v>204</v>
      </c>
      <c r="K3127">
        <v>2729.9985578999999</v>
      </c>
    </row>
    <row r="3128" spans="1:11" x14ac:dyDescent="0.2">
      <c r="A3128" t="s">
        <v>251</v>
      </c>
      <c r="B3128" t="s">
        <v>198</v>
      </c>
      <c r="C3128" t="s">
        <v>227</v>
      </c>
      <c r="D3128" t="s">
        <v>212</v>
      </c>
      <c r="E3128">
        <v>47776</v>
      </c>
      <c r="F3128">
        <v>144.4238</v>
      </c>
      <c r="G3128">
        <v>44630</v>
      </c>
      <c r="H3128">
        <v>44621</v>
      </c>
      <c r="I3128">
        <v>6899991.4687999999</v>
      </c>
      <c r="J3128" t="s">
        <v>204</v>
      </c>
      <c r="K3128">
        <v>2069.9974406400001</v>
      </c>
    </row>
    <row r="3129" spans="1:11" x14ac:dyDescent="0.2">
      <c r="A3129" t="s">
        <v>251</v>
      </c>
      <c r="B3129" t="s">
        <v>198</v>
      </c>
      <c r="C3129" t="s">
        <v>235</v>
      </c>
      <c r="D3129" t="s">
        <v>190</v>
      </c>
      <c r="E3129">
        <v>648093</v>
      </c>
      <c r="F3129">
        <v>13.5783</v>
      </c>
      <c r="G3129">
        <v>44633</v>
      </c>
      <c r="H3129">
        <v>44621</v>
      </c>
      <c r="I3129">
        <v>8800001.1819000002</v>
      </c>
      <c r="J3129" t="s">
        <v>204</v>
      </c>
      <c r="K3129">
        <v>2640.0003545700001</v>
      </c>
    </row>
    <row r="3130" spans="1:11" x14ac:dyDescent="0.2">
      <c r="A3130" t="s">
        <v>251</v>
      </c>
      <c r="B3130" t="s">
        <v>185</v>
      </c>
      <c r="C3130" t="s">
        <v>222</v>
      </c>
      <c r="D3130" t="s">
        <v>190</v>
      </c>
      <c r="E3130">
        <v>123717</v>
      </c>
      <c r="F3130">
        <v>17.782499999999999</v>
      </c>
      <c r="G3130">
        <v>44633</v>
      </c>
      <c r="H3130">
        <v>44621</v>
      </c>
      <c r="I3130">
        <v>2199997.5524999998</v>
      </c>
      <c r="J3130" t="s">
        <v>193</v>
      </c>
      <c r="K3130">
        <v>659.99926574999995</v>
      </c>
    </row>
    <row r="3131" spans="1:11" x14ac:dyDescent="0.2">
      <c r="A3131" t="s">
        <v>251</v>
      </c>
      <c r="B3131" t="s">
        <v>185</v>
      </c>
      <c r="C3131" t="s">
        <v>235</v>
      </c>
      <c r="D3131" t="s">
        <v>187</v>
      </c>
      <c r="E3131">
        <v>280031</v>
      </c>
      <c r="F3131">
        <v>13.2128</v>
      </c>
      <c r="G3131">
        <v>44637</v>
      </c>
      <c r="H3131">
        <v>44621</v>
      </c>
      <c r="I3131">
        <v>3699993.5967999999</v>
      </c>
      <c r="J3131" t="s">
        <v>204</v>
      </c>
      <c r="K3131">
        <v>1109.99807904</v>
      </c>
    </row>
    <row r="3132" spans="1:11" x14ac:dyDescent="0.2">
      <c r="A3132" t="s">
        <v>251</v>
      </c>
      <c r="B3132" t="s">
        <v>185</v>
      </c>
      <c r="C3132" t="s">
        <v>186</v>
      </c>
      <c r="D3132" t="s">
        <v>187</v>
      </c>
      <c r="E3132">
        <v>383635</v>
      </c>
      <c r="F3132">
        <v>23.981100000000001</v>
      </c>
      <c r="G3132">
        <v>44637</v>
      </c>
      <c r="H3132">
        <v>44621</v>
      </c>
      <c r="I3132">
        <v>9199989.2985000014</v>
      </c>
      <c r="J3132" t="s">
        <v>188</v>
      </c>
      <c r="K3132">
        <v>2759.9967895500004</v>
      </c>
    </row>
    <row r="3133" spans="1:11" x14ac:dyDescent="0.2">
      <c r="A3133" t="s">
        <v>251</v>
      </c>
      <c r="B3133" t="s">
        <v>198</v>
      </c>
      <c r="C3133" t="s">
        <v>197</v>
      </c>
      <c r="D3133" t="s">
        <v>190</v>
      </c>
      <c r="E3133">
        <v>27838</v>
      </c>
      <c r="F3133">
        <v>161.6497</v>
      </c>
      <c r="G3133">
        <v>44637</v>
      </c>
      <c r="H3133">
        <v>44621</v>
      </c>
      <c r="I3133">
        <v>4500004.3486000001</v>
      </c>
      <c r="J3133" t="s">
        <v>188</v>
      </c>
      <c r="K3133">
        <v>1350.0013045800001</v>
      </c>
    </row>
    <row r="3134" spans="1:11" x14ac:dyDescent="0.2">
      <c r="A3134" t="s">
        <v>251</v>
      </c>
      <c r="B3134" t="s">
        <v>185</v>
      </c>
      <c r="C3134" t="s">
        <v>201</v>
      </c>
      <c r="D3134" t="s">
        <v>192</v>
      </c>
      <c r="E3134">
        <v>212684</v>
      </c>
      <c r="F3134">
        <v>43.256599999999999</v>
      </c>
      <c r="G3134">
        <v>44638</v>
      </c>
      <c r="H3134">
        <v>44621</v>
      </c>
      <c r="I3134">
        <v>9199986.714399999</v>
      </c>
      <c r="J3134" t="s">
        <v>188</v>
      </c>
      <c r="K3134">
        <v>2759.9960143199996</v>
      </c>
    </row>
    <row r="3135" spans="1:11" x14ac:dyDescent="0.2">
      <c r="A3135" t="s">
        <v>251</v>
      </c>
      <c r="B3135" t="s">
        <v>185</v>
      </c>
      <c r="C3135" t="s">
        <v>199</v>
      </c>
      <c r="D3135" t="s">
        <v>212</v>
      </c>
      <c r="E3135">
        <v>462535</v>
      </c>
      <c r="F3135">
        <v>2.8106</v>
      </c>
      <c r="G3135">
        <v>44638</v>
      </c>
      <c r="H3135">
        <v>44621</v>
      </c>
      <c r="I3135">
        <v>1300000.871</v>
      </c>
      <c r="J3135" t="s">
        <v>193</v>
      </c>
      <c r="K3135">
        <v>390.00026130000003</v>
      </c>
    </row>
    <row r="3136" spans="1:11" x14ac:dyDescent="0.2">
      <c r="A3136" t="s">
        <v>251</v>
      </c>
      <c r="B3136" t="s">
        <v>185</v>
      </c>
      <c r="C3136" t="s">
        <v>229</v>
      </c>
      <c r="D3136" t="s">
        <v>190</v>
      </c>
      <c r="E3136">
        <v>84897</v>
      </c>
      <c r="F3136">
        <v>113.0776</v>
      </c>
      <c r="G3136">
        <v>44638</v>
      </c>
      <c r="H3136">
        <v>44621</v>
      </c>
      <c r="I3136">
        <v>9599949.0072000008</v>
      </c>
      <c r="J3136" t="s">
        <v>188</v>
      </c>
      <c r="K3136">
        <v>2879.9847021600003</v>
      </c>
    </row>
    <row r="3137" spans="1:11" x14ac:dyDescent="0.2">
      <c r="A3137" t="s">
        <v>251</v>
      </c>
      <c r="B3137" t="s">
        <v>198</v>
      </c>
      <c r="C3137" t="s">
        <v>214</v>
      </c>
      <c r="D3137" t="s">
        <v>190</v>
      </c>
      <c r="E3137">
        <v>279343</v>
      </c>
      <c r="F3137">
        <v>30.070599999999999</v>
      </c>
      <c r="G3137">
        <v>44639</v>
      </c>
      <c r="H3137">
        <v>44621</v>
      </c>
      <c r="I3137">
        <v>8400011.6157999989</v>
      </c>
      <c r="J3137" t="s">
        <v>215</v>
      </c>
      <c r="K3137">
        <v>2520.0034847399997</v>
      </c>
    </row>
    <row r="3138" spans="1:11" x14ac:dyDescent="0.2">
      <c r="A3138" t="s">
        <v>251</v>
      </c>
      <c r="B3138" t="s">
        <v>198</v>
      </c>
      <c r="C3138" t="s">
        <v>226</v>
      </c>
      <c r="D3138" t="s">
        <v>187</v>
      </c>
      <c r="E3138">
        <v>61962</v>
      </c>
      <c r="F3138">
        <v>56.486400000000003</v>
      </c>
      <c r="G3138">
        <v>44640</v>
      </c>
      <c r="H3138">
        <v>44621</v>
      </c>
      <c r="I3138">
        <v>3500010.3168000001</v>
      </c>
      <c r="J3138" t="s">
        <v>188</v>
      </c>
      <c r="K3138">
        <v>1050.0030950400001</v>
      </c>
    </row>
    <row r="3139" spans="1:11" x14ac:dyDescent="0.2">
      <c r="A3139" t="s">
        <v>251</v>
      </c>
      <c r="B3139" t="s">
        <v>185</v>
      </c>
      <c r="C3139" t="s">
        <v>218</v>
      </c>
      <c r="D3139" t="s">
        <v>212</v>
      </c>
      <c r="E3139">
        <v>85425</v>
      </c>
      <c r="F3139">
        <v>65.554699999999997</v>
      </c>
      <c r="G3139">
        <v>44641</v>
      </c>
      <c r="H3139">
        <v>44621</v>
      </c>
      <c r="I3139">
        <v>5600010.2474999996</v>
      </c>
      <c r="J3139" t="s">
        <v>204</v>
      </c>
      <c r="K3139">
        <v>1680.0030742500001</v>
      </c>
    </row>
    <row r="3140" spans="1:11" x14ac:dyDescent="0.2">
      <c r="A3140" t="s">
        <v>251</v>
      </c>
      <c r="B3140" t="s">
        <v>185</v>
      </c>
      <c r="C3140" t="s">
        <v>205</v>
      </c>
      <c r="D3140" t="s">
        <v>192</v>
      </c>
      <c r="E3140">
        <v>456458</v>
      </c>
      <c r="F3140">
        <v>17.088100000000001</v>
      </c>
      <c r="G3140">
        <v>44641</v>
      </c>
      <c r="H3140">
        <v>44621</v>
      </c>
      <c r="I3140">
        <v>7799999.9498000005</v>
      </c>
      <c r="J3140" t="s">
        <v>193</v>
      </c>
      <c r="K3140">
        <v>2339.9999849400006</v>
      </c>
    </row>
    <row r="3141" spans="1:11" x14ac:dyDescent="0.2">
      <c r="A3141" t="s">
        <v>251</v>
      </c>
      <c r="B3141" t="s">
        <v>185</v>
      </c>
      <c r="C3141" t="s">
        <v>224</v>
      </c>
      <c r="D3141" t="s">
        <v>200</v>
      </c>
      <c r="E3141">
        <v>48049</v>
      </c>
      <c r="F3141">
        <v>181.06659999999999</v>
      </c>
      <c r="G3141">
        <v>44641</v>
      </c>
      <c r="H3141">
        <v>44621</v>
      </c>
      <c r="I3141">
        <v>8700069.0634000003</v>
      </c>
      <c r="J3141" t="s">
        <v>204</v>
      </c>
      <c r="K3141">
        <v>2610.0207190200003</v>
      </c>
    </row>
    <row r="3142" spans="1:11" x14ac:dyDescent="0.2">
      <c r="A3142" t="s">
        <v>251</v>
      </c>
      <c r="B3142" t="s">
        <v>198</v>
      </c>
      <c r="C3142" t="s">
        <v>224</v>
      </c>
      <c r="D3142" t="s">
        <v>190</v>
      </c>
      <c r="E3142">
        <v>32741</v>
      </c>
      <c r="F3142">
        <v>192.41919999999999</v>
      </c>
      <c r="G3142">
        <v>44644</v>
      </c>
      <c r="H3142">
        <v>44621</v>
      </c>
      <c r="I3142">
        <v>6299997.0271999994</v>
      </c>
      <c r="J3142" t="s">
        <v>204</v>
      </c>
      <c r="K3142">
        <v>1889.9991081600001</v>
      </c>
    </row>
    <row r="3143" spans="1:11" x14ac:dyDescent="0.2">
      <c r="A3143" t="s">
        <v>251</v>
      </c>
      <c r="B3143" t="s">
        <v>198</v>
      </c>
      <c r="C3143" t="s">
        <v>225</v>
      </c>
      <c r="D3143" t="s">
        <v>190</v>
      </c>
      <c r="E3143">
        <v>104693</v>
      </c>
      <c r="F3143">
        <v>88.831299999999999</v>
      </c>
      <c r="G3143">
        <v>44644</v>
      </c>
      <c r="H3143">
        <v>44621</v>
      </c>
      <c r="I3143">
        <v>9300015.2908999994</v>
      </c>
      <c r="J3143" t="s">
        <v>188</v>
      </c>
      <c r="K3143">
        <v>2790.0045872699998</v>
      </c>
    </row>
    <row r="3144" spans="1:11" x14ac:dyDescent="0.2">
      <c r="A3144" t="s">
        <v>251</v>
      </c>
      <c r="B3144" t="s">
        <v>185</v>
      </c>
      <c r="C3144" t="s">
        <v>203</v>
      </c>
      <c r="D3144" t="s">
        <v>200</v>
      </c>
      <c r="E3144">
        <v>91802</v>
      </c>
      <c r="F3144">
        <v>106.75109999999999</v>
      </c>
      <c r="G3144">
        <v>44644</v>
      </c>
      <c r="H3144">
        <v>44621</v>
      </c>
      <c r="I3144">
        <v>9799964.4821999986</v>
      </c>
      <c r="J3144" t="s">
        <v>204</v>
      </c>
      <c r="K3144">
        <v>2939.9893446599999</v>
      </c>
    </row>
    <row r="3145" spans="1:11" x14ac:dyDescent="0.2">
      <c r="A3145" t="s">
        <v>251</v>
      </c>
      <c r="B3145" t="s">
        <v>185</v>
      </c>
      <c r="C3145" t="s">
        <v>206</v>
      </c>
      <c r="D3145" t="s">
        <v>192</v>
      </c>
      <c r="E3145">
        <v>61112</v>
      </c>
      <c r="F3145">
        <v>104.7252</v>
      </c>
      <c r="G3145">
        <v>44647</v>
      </c>
      <c r="H3145">
        <v>44621</v>
      </c>
      <c r="I3145">
        <v>6399966.4224000005</v>
      </c>
      <c r="J3145" t="s">
        <v>207</v>
      </c>
      <c r="K3145">
        <v>1919.9899267200001</v>
      </c>
    </row>
    <row r="3146" spans="1:11" x14ac:dyDescent="0.2">
      <c r="A3146" t="s">
        <v>251</v>
      </c>
      <c r="B3146" t="s">
        <v>198</v>
      </c>
      <c r="C3146" t="s">
        <v>189</v>
      </c>
      <c r="D3146" t="s">
        <v>192</v>
      </c>
      <c r="E3146">
        <v>333056</v>
      </c>
      <c r="F3146">
        <v>29.724699999999999</v>
      </c>
      <c r="G3146">
        <v>44647</v>
      </c>
      <c r="H3146">
        <v>44621</v>
      </c>
      <c r="I3146">
        <v>9899989.6831999999</v>
      </c>
      <c r="J3146" t="s">
        <v>188</v>
      </c>
      <c r="K3146">
        <v>2969.9969049599999</v>
      </c>
    </row>
    <row r="3147" spans="1:11" x14ac:dyDescent="0.2">
      <c r="A3147" t="s">
        <v>251</v>
      </c>
      <c r="B3147" t="s">
        <v>198</v>
      </c>
      <c r="C3147" t="s">
        <v>233</v>
      </c>
      <c r="D3147" t="s">
        <v>192</v>
      </c>
      <c r="E3147">
        <v>49986</v>
      </c>
      <c r="F3147">
        <v>80.021799999999999</v>
      </c>
      <c r="G3147">
        <v>44648</v>
      </c>
      <c r="H3147">
        <v>44621</v>
      </c>
      <c r="I3147">
        <v>3999969.6948000002</v>
      </c>
      <c r="J3147" t="s">
        <v>204</v>
      </c>
      <c r="K3147">
        <v>1199.9909084400001</v>
      </c>
    </row>
    <row r="3148" spans="1:11" x14ac:dyDescent="0.2">
      <c r="A3148" t="s">
        <v>251</v>
      </c>
      <c r="B3148" t="s">
        <v>185</v>
      </c>
      <c r="C3148" t="s">
        <v>223</v>
      </c>
      <c r="D3148" t="s">
        <v>190</v>
      </c>
      <c r="E3148">
        <v>48887</v>
      </c>
      <c r="F3148">
        <v>81.821399999999997</v>
      </c>
      <c r="G3148">
        <v>44651</v>
      </c>
      <c r="H3148">
        <v>44621</v>
      </c>
      <c r="I3148">
        <v>4000002.7818</v>
      </c>
      <c r="J3148" t="s">
        <v>204</v>
      </c>
      <c r="K3148">
        <v>1200.0008345400001</v>
      </c>
    </row>
    <row r="3149" spans="1:11" x14ac:dyDescent="0.2">
      <c r="A3149" t="s">
        <v>251</v>
      </c>
      <c r="B3149" t="s">
        <v>185</v>
      </c>
      <c r="C3149" t="s">
        <v>217</v>
      </c>
      <c r="D3149" t="s">
        <v>192</v>
      </c>
      <c r="E3149">
        <v>847547</v>
      </c>
      <c r="F3149">
        <v>8.4951000000000008</v>
      </c>
      <c r="G3149">
        <v>44652</v>
      </c>
      <c r="H3149">
        <v>44652</v>
      </c>
      <c r="I3149">
        <v>7199996.519700001</v>
      </c>
      <c r="J3149" t="s">
        <v>215</v>
      </c>
      <c r="K3149">
        <v>2159.9989559100004</v>
      </c>
    </row>
    <row r="3150" spans="1:11" x14ac:dyDescent="0.2">
      <c r="A3150" t="s">
        <v>251</v>
      </c>
      <c r="B3150" t="s">
        <v>185</v>
      </c>
      <c r="C3150" t="s">
        <v>201</v>
      </c>
      <c r="D3150" t="s">
        <v>190</v>
      </c>
      <c r="E3150">
        <v>156633</v>
      </c>
      <c r="F3150">
        <v>41.498399999999997</v>
      </c>
      <c r="G3150">
        <v>44654</v>
      </c>
      <c r="H3150">
        <v>44652</v>
      </c>
      <c r="I3150">
        <v>6500018.8871999998</v>
      </c>
      <c r="J3150" t="s">
        <v>188</v>
      </c>
      <c r="K3150">
        <v>1950.0056661600001</v>
      </c>
    </row>
    <row r="3151" spans="1:11" x14ac:dyDescent="0.2">
      <c r="A3151" t="s">
        <v>251</v>
      </c>
      <c r="B3151" t="s">
        <v>185</v>
      </c>
      <c r="C3151" t="s">
        <v>195</v>
      </c>
      <c r="D3151" t="s">
        <v>190</v>
      </c>
      <c r="E3151">
        <v>46787</v>
      </c>
      <c r="F3151">
        <v>117.5544</v>
      </c>
      <c r="G3151">
        <v>44655</v>
      </c>
      <c r="H3151">
        <v>44652</v>
      </c>
      <c r="I3151">
        <v>5500017.7127999999</v>
      </c>
      <c r="J3151" t="s">
        <v>196</v>
      </c>
      <c r="K3151">
        <v>1650.0053138400001</v>
      </c>
    </row>
    <row r="3152" spans="1:11" x14ac:dyDescent="0.2">
      <c r="A3152" t="s">
        <v>251</v>
      </c>
      <c r="B3152" t="s">
        <v>185</v>
      </c>
      <c r="C3152" t="s">
        <v>218</v>
      </c>
      <c r="D3152" t="s">
        <v>187</v>
      </c>
      <c r="E3152">
        <v>66281</v>
      </c>
      <c r="F3152">
        <v>66.384200000000007</v>
      </c>
      <c r="G3152">
        <v>44655</v>
      </c>
      <c r="H3152">
        <v>44652</v>
      </c>
      <c r="I3152">
        <v>4400011.1602000007</v>
      </c>
      <c r="J3152" t="s">
        <v>204</v>
      </c>
      <c r="K3152">
        <v>1320.0033480600005</v>
      </c>
    </row>
    <row r="3153" spans="1:11" x14ac:dyDescent="0.2">
      <c r="A3153" t="s">
        <v>251</v>
      </c>
      <c r="B3153" t="s">
        <v>185</v>
      </c>
      <c r="C3153" t="s">
        <v>242</v>
      </c>
      <c r="D3153" t="s">
        <v>187</v>
      </c>
      <c r="E3153">
        <v>28801</v>
      </c>
      <c r="F3153">
        <v>246.5232</v>
      </c>
      <c r="G3153">
        <v>44658</v>
      </c>
      <c r="H3153">
        <v>44652</v>
      </c>
      <c r="I3153">
        <v>7100114.6831999999</v>
      </c>
      <c r="J3153" t="s">
        <v>207</v>
      </c>
      <c r="K3153">
        <v>2130.0344049599998</v>
      </c>
    </row>
    <row r="3154" spans="1:11" x14ac:dyDescent="0.2">
      <c r="A3154" t="s">
        <v>251</v>
      </c>
      <c r="B3154" t="s">
        <v>198</v>
      </c>
      <c r="C3154" t="s">
        <v>226</v>
      </c>
      <c r="D3154" t="s">
        <v>212</v>
      </c>
      <c r="E3154">
        <v>128354</v>
      </c>
      <c r="F3154">
        <v>52.199399999999997</v>
      </c>
      <c r="G3154">
        <v>44658</v>
      </c>
      <c r="H3154">
        <v>44652</v>
      </c>
      <c r="I3154">
        <v>6700001.7875999995</v>
      </c>
      <c r="J3154" t="s">
        <v>188</v>
      </c>
      <c r="K3154">
        <v>2010.00053628</v>
      </c>
    </row>
    <row r="3155" spans="1:11" x14ac:dyDescent="0.2">
      <c r="A3155" t="s">
        <v>251</v>
      </c>
      <c r="B3155" t="s">
        <v>185</v>
      </c>
      <c r="C3155" t="s">
        <v>234</v>
      </c>
      <c r="D3155" t="s">
        <v>187</v>
      </c>
      <c r="E3155">
        <v>12957</v>
      </c>
      <c r="F3155">
        <v>100.3291</v>
      </c>
      <c r="G3155">
        <v>44658</v>
      </c>
      <c r="H3155">
        <v>44652</v>
      </c>
      <c r="I3155">
        <v>1299964.1487</v>
      </c>
      <c r="J3155" t="s">
        <v>204</v>
      </c>
      <c r="K3155">
        <v>389.98924461000007</v>
      </c>
    </row>
    <row r="3156" spans="1:11" x14ac:dyDescent="0.2">
      <c r="A3156" t="s">
        <v>251</v>
      </c>
      <c r="B3156" t="s">
        <v>198</v>
      </c>
      <c r="C3156" t="s">
        <v>228</v>
      </c>
      <c r="D3156" t="s">
        <v>200</v>
      </c>
      <c r="E3156">
        <v>175128</v>
      </c>
      <c r="F3156">
        <v>29.121500000000001</v>
      </c>
      <c r="G3156">
        <v>44659</v>
      </c>
      <c r="H3156">
        <v>44652</v>
      </c>
      <c r="I3156">
        <v>5099990.0520000001</v>
      </c>
      <c r="J3156" t="s">
        <v>204</v>
      </c>
      <c r="K3156">
        <v>1529.9970155999999</v>
      </c>
    </row>
    <row r="3157" spans="1:11" x14ac:dyDescent="0.2">
      <c r="A3157" t="s">
        <v>251</v>
      </c>
      <c r="B3157" t="s">
        <v>198</v>
      </c>
      <c r="C3157" t="s">
        <v>224</v>
      </c>
      <c r="D3157" t="s">
        <v>190</v>
      </c>
      <c r="E3157">
        <v>53114</v>
      </c>
      <c r="F3157">
        <v>186.3904</v>
      </c>
      <c r="G3157">
        <v>44660</v>
      </c>
      <c r="H3157">
        <v>44652</v>
      </c>
      <c r="I3157">
        <v>9899939.7055999991</v>
      </c>
      <c r="J3157" t="s">
        <v>204</v>
      </c>
      <c r="K3157">
        <v>2969.9819116799995</v>
      </c>
    </row>
    <row r="3158" spans="1:11" x14ac:dyDescent="0.2">
      <c r="A3158" t="s">
        <v>251</v>
      </c>
      <c r="B3158" t="s">
        <v>185</v>
      </c>
      <c r="C3158" t="s">
        <v>213</v>
      </c>
      <c r="D3158" t="s">
        <v>192</v>
      </c>
      <c r="E3158">
        <v>97798</v>
      </c>
      <c r="F3158">
        <v>73.621099999999998</v>
      </c>
      <c r="G3158">
        <v>44662</v>
      </c>
      <c r="H3158">
        <v>44652</v>
      </c>
      <c r="I3158">
        <v>7199996.3377999999</v>
      </c>
      <c r="J3158" t="s">
        <v>188</v>
      </c>
      <c r="K3158">
        <v>2159.99890134</v>
      </c>
    </row>
    <row r="3159" spans="1:11" x14ac:dyDescent="0.2">
      <c r="A3159" t="s">
        <v>251</v>
      </c>
      <c r="B3159" t="s">
        <v>198</v>
      </c>
      <c r="C3159" t="s">
        <v>238</v>
      </c>
      <c r="D3159" t="s">
        <v>200</v>
      </c>
      <c r="E3159">
        <v>9422</v>
      </c>
      <c r="F3159">
        <v>212.26320000000001</v>
      </c>
      <c r="G3159">
        <v>44665</v>
      </c>
      <c r="H3159">
        <v>44652</v>
      </c>
      <c r="I3159">
        <v>1999943.8704000001</v>
      </c>
      <c r="J3159" t="s">
        <v>204</v>
      </c>
      <c r="K3159">
        <v>599.98316112000009</v>
      </c>
    </row>
    <row r="3160" spans="1:11" x14ac:dyDescent="0.2">
      <c r="A3160" t="s">
        <v>251</v>
      </c>
      <c r="B3160" t="s">
        <v>185</v>
      </c>
      <c r="C3160" t="s">
        <v>232</v>
      </c>
      <c r="D3160" t="s">
        <v>192</v>
      </c>
      <c r="E3160">
        <v>166940</v>
      </c>
      <c r="F3160">
        <v>26.3567</v>
      </c>
      <c r="G3160">
        <v>44665</v>
      </c>
      <c r="H3160">
        <v>44652</v>
      </c>
      <c r="I3160">
        <v>4399987.4979999997</v>
      </c>
      <c r="J3160" t="s">
        <v>204</v>
      </c>
      <c r="K3160">
        <v>1319.9962493999999</v>
      </c>
    </row>
    <row r="3161" spans="1:11" x14ac:dyDescent="0.2">
      <c r="A3161" t="s">
        <v>251</v>
      </c>
      <c r="B3161" t="s">
        <v>185</v>
      </c>
      <c r="C3161" t="s">
        <v>205</v>
      </c>
      <c r="D3161" t="s">
        <v>200</v>
      </c>
      <c r="E3161">
        <v>553476</v>
      </c>
      <c r="F3161">
        <v>16.802900000000001</v>
      </c>
      <c r="G3161">
        <v>44665</v>
      </c>
      <c r="H3161">
        <v>44652</v>
      </c>
      <c r="I3161">
        <v>9300001.8804000001</v>
      </c>
      <c r="J3161" t="s">
        <v>193</v>
      </c>
      <c r="K3161">
        <v>2790.00056412</v>
      </c>
    </row>
    <row r="3162" spans="1:11" x14ac:dyDescent="0.2">
      <c r="A3162" t="s">
        <v>251</v>
      </c>
      <c r="B3162" t="s">
        <v>198</v>
      </c>
      <c r="C3162" t="s">
        <v>218</v>
      </c>
      <c r="D3162" t="s">
        <v>200</v>
      </c>
      <c r="E3162">
        <v>30418</v>
      </c>
      <c r="F3162">
        <v>65.749499999999998</v>
      </c>
      <c r="G3162">
        <v>44667</v>
      </c>
      <c r="H3162">
        <v>44652</v>
      </c>
      <c r="I3162">
        <v>1999968.291</v>
      </c>
      <c r="J3162" t="s">
        <v>204</v>
      </c>
      <c r="K3162">
        <v>599.99048730000004</v>
      </c>
    </row>
    <row r="3163" spans="1:11" x14ac:dyDescent="0.2">
      <c r="A3163" t="s">
        <v>251</v>
      </c>
      <c r="B3163" t="s">
        <v>185</v>
      </c>
      <c r="C3163" t="s">
        <v>218</v>
      </c>
      <c r="D3163" t="s">
        <v>190</v>
      </c>
      <c r="E3163">
        <v>93329</v>
      </c>
      <c r="F3163">
        <v>63.216999999999999</v>
      </c>
      <c r="G3163">
        <v>44667</v>
      </c>
      <c r="H3163">
        <v>44652</v>
      </c>
      <c r="I3163">
        <v>5899979.3930000002</v>
      </c>
      <c r="J3163" t="s">
        <v>204</v>
      </c>
      <c r="K3163">
        <v>1769.9938179000003</v>
      </c>
    </row>
    <row r="3164" spans="1:11" x14ac:dyDescent="0.2">
      <c r="A3164" t="s">
        <v>251</v>
      </c>
      <c r="B3164" t="s">
        <v>185</v>
      </c>
      <c r="C3164" t="s">
        <v>232</v>
      </c>
      <c r="D3164" t="s">
        <v>190</v>
      </c>
      <c r="E3164">
        <v>279255</v>
      </c>
      <c r="F3164">
        <v>26.499099999999999</v>
      </c>
      <c r="G3164">
        <v>44668</v>
      </c>
      <c r="H3164">
        <v>44652</v>
      </c>
      <c r="I3164">
        <v>7400006.1705</v>
      </c>
      <c r="J3164" t="s">
        <v>204</v>
      </c>
      <c r="K3164">
        <v>2220.0018511500002</v>
      </c>
    </row>
    <row r="3165" spans="1:11" x14ac:dyDescent="0.2">
      <c r="A3165" t="s">
        <v>251</v>
      </c>
      <c r="B3165" t="s">
        <v>198</v>
      </c>
      <c r="C3165" t="s">
        <v>243</v>
      </c>
      <c r="D3165" t="s">
        <v>190</v>
      </c>
      <c r="E3165">
        <v>206812</v>
      </c>
      <c r="F3165">
        <v>6.2858999999999998</v>
      </c>
      <c r="G3165">
        <v>44669</v>
      </c>
      <c r="H3165">
        <v>44652</v>
      </c>
      <c r="I3165">
        <v>1299999.5507999999</v>
      </c>
      <c r="J3165" t="s">
        <v>215</v>
      </c>
      <c r="K3165">
        <v>389.99986523999996</v>
      </c>
    </row>
    <row r="3166" spans="1:11" x14ac:dyDescent="0.2">
      <c r="A3166" t="s">
        <v>251</v>
      </c>
      <c r="B3166" t="s">
        <v>198</v>
      </c>
      <c r="C3166" t="s">
        <v>219</v>
      </c>
      <c r="D3166" t="s">
        <v>200</v>
      </c>
      <c r="E3166">
        <v>55417</v>
      </c>
      <c r="F3166">
        <v>57.744100000000003</v>
      </c>
      <c r="G3166">
        <v>44672</v>
      </c>
      <c r="H3166">
        <v>44652</v>
      </c>
      <c r="I3166">
        <v>3200004.7897000001</v>
      </c>
      <c r="J3166" t="s">
        <v>188</v>
      </c>
      <c r="K3166">
        <v>960.00143691000017</v>
      </c>
    </row>
    <row r="3167" spans="1:11" x14ac:dyDescent="0.2">
      <c r="A3167" t="s">
        <v>251</v>
      </c>
      <c r="B3167" t="s">
        <v>185</v>
      </c>
      <c r="C3167" t="s">
        <v>223</v>
      </c>
      <c r="D3167" t="s">
        <v>190</v>
      </c>
      <c r="E3167">
        <v>46002</v>
      </c>
      <c r="F3167">
        <v>89.127399999999994</v>
      </c>
      <c r="G3167">
        <v>44672</v>
      </c>
      <c r="H3167">
        <v>44652</v>
      </c>
      <c r="I3167">
        <v>4100038.6547999997</v>
      </c>
      <c r="J3167" t="s">
        <v>204</v>
      </c>
      <c r="K3167">
        <v>1230.0115964399999</v>
      </c>
    </row>
    <row r="3168" spans="1:11" x14ac:dyDescent="0.2">
      <c r="A3168" t="s">
        <v>251</v>
      </c>
      <c r="B3168" t="s">
        <v>198</v>
      </c>
      <c r="C3168" t="s">
        <v>231</v>
      </c>
      <c r="D3168" t="s">
        <v>190</v>
      </c>
      <c r="E3168">
        <v>301695</v>
      </c>
      <c r="F3168">
        <v>22.539300000000001</v>
      </c>
      <c r="G3168">
        <v>44673</v>
      </c>
      <c r="H3168">
        <v>44652</v>
      </c>
      <c r="I3168">
        <v>6799994.1135</v>
      </c>
      <c r="J3168" t="s">
        <v>188</v>
      </c>
      <c r="K3168">
        <v>2039.9982340500003</v>
      </c>
    </row>
    <row r="3169" spans="1:11" x14ac:dyDescent="0.2">
      <c r="A3169" t="s">
        <v>251</v>
      </c>
      <c r="B3169" t="s">
        <v>185</v>
      </c>
      <c r="C3169" t="s">
        <v>220</v>
      </c>
      <c r="D3169" t="s">
        <v>190</v>
      </c>
      <c r="E3169">
        <v>6471</v>
      </c>
      <c r="F3169">
        <v>154.5249</v>
      </c>
      <c r="G3169">
        <v>44674</v>
      </c>
      <c r="H3169">
        <v>44652</v>
      </c>
      <c r="I3169">
        <v>999930.62789999996</v>
      </c>
      <c r="J3169" t="s">
        <v>188</v>
      </c>
      <c r="K3169">
        <v>299.97918837000003</v>
      </c>
    </row>
    <row r="3170" spans="1:11" x14ac:dyDescent="0.2">
      <c r="A3170" t="s">
        <v>251</v>
      </c>
      <c r="B3170" t="s">
        <v>198</v>
      </c>
      <c r="C3170" t="s">
        <v>233</v>
      </c>
      <c r="D3170" t="s">
        <v>190</v>
      </c>
      <c r="E3170">
        <v>56867</v>
      </c>
      <c r="F3170">
        <v>91.441100000000006</v>
      </c>
      <c r="G3170">
        <v>44679</v>
      </c>
      <c r="H3170">
        <v>44652</v>
      </c>
      <c r="I3170">
        <v>5199981.0337000005</v>
      </c>
      <c r="J3170" t="s">
        <v>204</v>
      </c>
      <c r="K3170">
        <v>1559.9943101100002</v>
      </c>
    </row>
    <row r="3171" spans="1:11" x14ac:dyDescent="0.2">
      <c r="A3171" t="s">
        <v>251</v>
      </c>
      <c r="B3171" t="s">
        <v>198</v>
      </c>
      <c r="C3171" t="s">
        <v>222</v>
      </c>
      <c r="D3171" t="s">
        <v>190</v>
      </c>
      <c r="E3171">
        <v>182511</v>
      </c>
      <c r="F3171">
        <v>18.081099999999999</v>
      </c>
      <c r="G3171">
        <v>44679</v>
      </c>
      <c r="H3171">
        <v>44652</v>
      </c>
      <c r="I3171">
        <v>3299999.6420999998</v>
      </c>
      <c r="J3171" t="s">
        <v>193</v>
      </c>
      <c r="K3171">
        <v>989.99989263000009</v>
      </c>
    </row>
    <row r="3172" spans="1:11" x14ac:dyDescent="0.2">
      <c r="A3172" t="s">
        <v>251</v>
      </c>
      <c r="B3172" t="s">
        <v>185</v>
      </c>
      <c r="C3172" t="s">
        <v>218</v>
      </c>
      <c r="D3172" t="s">
        <v>187</v>
      </c>
      <c r="E3172">
        <v>129219</v>
      </c>
      <c r="F3172">
        <v>66.553799999999995</v>
      </c>
      <c r="G3172">
        <v>44679</v>
      </c>
      <c r="H3172">
        <v>44652</v>
      </c>
      <c r="I3172">
        <v>8600015.4821999986</v>
      </c>
      <c r="J3172" t="s">
        <v>204</v>
      </c>
      <c r="K3172">
        <v>2580.0046446599999</v>
      </c>
    </row>
    <row r="3173" spans="1:11" x14ac:dyDescent="0.2">
      <c r="A3173" t="s">
        <v>251</v>
      </c>
      <c r="B3173" t="s">
        <v>185</v>
      </c>
      <c r="C3173" t="s">
        <v>219</v>
      </c>
      <c r="D3173" t="s">
        <v>200</v>
      </c>
      <c r="E3173">
        <v>59032</v>
      </c>
      <c r="F3173">
        <v>54.207599999999999</v>
      </c>
      <c r="G3173">
        <v>44680</v>
      </c>
      <c r="H3173">
        <v>44652</v>
      </c>
      <c r="I3173">
        <v>3199983.0432000002</v>
      </c>
      <c r="J3173" t="s">
        <v>188</v>
      </c>
      <c r="K3173">
        <v>959.99491295999997</v>
      </c>
    </row>
    <row r="3174" spans="1:11" x14ac:dyDescent="0.2">
      <c r="A3174" t="s">
        <v>251</v>
      </c>
      <c r="B3174" t="s">
        <v>185</v>
      </c>
      <c r="C3174" t="s">
        <v>219</v>
      </c>
      <c r="D3174" t="s">
        <v>190</v>
      </c>
      <c r="E3174">
        <v>47221</v>
      </c>
      <c r="F3174">
        <v>50.825000000000003</v>
      </c>
      <c r="G3174">
        <v>44680</v>
      </c>
      <c r="H3174">
        <v>44652</v>
      </c>
      <c r="I3174">
        <v>2400007.3250000002</v>
      </c>
      <c r="J3174" t="s">
        <v>188</v>
      </c>
      <c r="K3174">
        <v>720.00219750000008</v>
      </c>
    </row>
    <row r="3175" spans="1:11" x14ac:dyDescent="0.2">
      <c r="A3175" t="s">
        <v>251</v>
      </c>
      <c r="B3175" t="s">
        <v>198</v>
      </c>
      <c r="C3175" t="s">
        <v>209</v>
      </c>
      <c r="D3175" t="s">
        <v>192</v>
      </c>
      <c r="E3175">
        <v>299609</v>
      </c>
      <c r="F3175">
        <v>20.0261</v>
      </c>
      <c r="G3175">
        <v>44683</v>
      </c>
      <c r="H3175">
        <v>44682</v>
      </c>
      <c r="I3175">
        <v>5999999.7949000001</v>
      </c>
      <c r="J3175" t="s">
        <v>188</v>
      </c>
      <c r="K3175">
        <v>1799.9999384700002</v>
      </c>
    </row>
    <row r="3176" spans="1:11" x14ac:dyDescent="0.2">
      <c r="A3176" t="s">
        <v>251</v>
      </c>
      <c r="B3176" t="s">
        <v>198</v>
      </c>
      <c r="C3176" t="s">
        <v>223</v>
      </c>
      <c r="D3176" t="s">
        <v>192</v>
      </c>
      <c r="E3176">
        <v>109230</v>
      </c>
      <c r="F3176">
        <v>82.395300000000006</v>
      </c>
      <c r="G3176">
        <v>44686</v>
      </c>
      <c r="H3176">
        <v>44682</v>
      </c>
      <c r="I3176">
        <v>9000038.6190000009</v>
      </c>
      <c r="J3176" t="s">
        <v>204</v>
      </c>
      <c r="K3176">
        <v>2700.0115857000001</v>
      </c>
    </row>
    <row r="3177" spans="1:11" x14ac:dyDescent="0.2">
      <c r="A3177" t="s">
        <v>251</v>
      </c>
      <c r="B3177" t="s">
        <v>198</v>
      </c>
      <c r="C3177" t="s">
        <v>237</v>
      </c>
      <c r="D3177" t="s">
        <v>212</v>
      </c>
      <c r="E3177">
        <v>127919</v>
      </c>
      <c r="F3177">
        <v>16.416599999999999</v>
      </c>
      <c r="G3177">
        <v>44686</v>
      </c>
      <c r="H3177">
        <v>44682</v>
      </c>
      <c r="I3177">
        <v>2099995.0554</v>
      </c>
      <c r="J3177" t="s">
        <v>204</v>
      </c>
      <c r="K3177">
        <v>629.99851662000003</v>
      </c>
    </row>
    <row r="3178" spans="1:11" x14ac:dyDescent="0.2">
      <c r="A3178" t="s">
        <v>251</v>
      </c>
      <c r="B3178" t="s">
        <v>185</v>
      </c>
      <c r="C3178" t="s">
        <v>211</v>
      </c>
      <c r="D3178" t="s">
        <v>192</v>
      </c>
      <c r="E3178">
        <v>111703</v>
      </c>
      <c r="F3178">
        <v>13.4285</v>
      </c>
      <c r="G3178">
        <v>44686</v>
      </c>
      <c r="H3178">
        <v>44682</v>
      </c>
      <c r="I3178">
        <v>1500003.7355</v>
      </c>
      <c r="J3178" t="s">
        <v>207</v>
      </c>
      <c r="K3178">
        <v>450.00112064999996</v>
      </c>
    </row>
    <row r="3179" spans="1:11" x14ac:dyDescent="0.2">
      <c r="A3179" t="s">
        <v>251</v>
      </c>
      <c r="B3179" t="s">
        <v>198</v>
      </c>
      <c r="C3179" t="s">
        <v>221</v>
      </c>
      <c r="D3179" t="s">
        <v>187</v>
      </c>
      <c r="E3179">
        <v>19508</v>
      </c>
      <c r="F3179">
        <v>41.008400000000002</v>
      </c>
      <c r="G3179">
        <v>44686</v>
      </c>
      <c r="H3179">
        <v>44682</v>
      </c>
      <c r="I3179">
        <v>799991.86719999998</v>
      </c>
      <c r="J3179" t="s">
        <v>207</v>
      </c>
      <c r="K3179">
        <v>239.99756015999998</v>
      </c>
    </row>
    <row r="3180" spans="1:11" x14ac:dyDescent="0.2">
      <c r="A3180" t="s">
        <v>251</v>
      </c>
      <c r="B3180" t="s">
        <v>185</v>
      </c>
      <c r="C3180" t="s">
        <v>230</v>
      </c>
      <c r="D3180" t="s">
        <v>200</v>
      </c>
      <c r="E3180">
        <v>60678</v>
      </c>
      <c r="F3180">
        <v>123.6035</v>
      </c>
      <c r="G3180">
        <v>44686</v>
      </c>
      <c r="H3180">
        <v>44682</v>
      </c>
      <c r="I3180">
        <v>7500013.1729999995</v>
      </c>
      <c r="J3180" t="s">
        <v>188</v>
      </c>
      <c r="K3180">
        <v>2250.0039518999997</v>
      </c>
    </row>
    <row r="3181" spans="1:11" x14ac:dyDescent="0.2">
      <c r="A3181" t="s">
        <v>251</v>
      </c>
      <c r="B3181" t="s">
        <v>185</v>
      </c>
      <c r="C3181" t="s">
        <v>222</v>
      </c>
      <c r="D3181" t="s">
        <v>190</v>
      </c>
      <c r="E3181">
        <v>83105</v>
      </c>
      <c r="F3181">
        <v>18.049399999999999</v>
      </c>
      <c r="G3181">
        <v>44686</v>
      </c>
      <c r="H3181">
        <v>44682</v>
      </c>
      <c r="I3181">
        <v>1499995.3869999999</v>
      </c>
      <c r="J3181" t="s">
        <v>193</v>
      </c>
      <c r="K3181">
        <v>449.99861609999994</v>
      </c>
    </row>
    <row r="3182" spans="1:11" x14ac:dyDescent="0.2">
      <c r="A3182" t="s">
        <v>251</v>
      </c>
      <c r="B3182" t="s">
        <v>185</v>
      </c>
      <c r="C3182" t="s">
        <v>191</v>
      </c>
      <c r="D3182" t="s">
        <v>192</v>
      </c>
      <c r="E3182">
        <v>1146026</v>
      </c>
      <c r="F3182">
        <v>5.41</v>
      </c>
      <c r="G3182">
        <v>44686</v>
      </c>
      <c r="H3182">
        <v>44682</v>
      </c>
      <c r="I3182">
        <v>6200000.6600000001</v>
      </c>
      <c r="J3182" t="s">
        <v>193</v>
      </c>
      <c r="K3182">
        <v>1860.0001980000002</v>
      </c>
    </row>
    <row r="3183" spans="1:11" x14ac:dyDescent="0.2">
      <c r="A3183" t="s">
        <v>251</v>
      </c>
      <c r="B3183" t="s">
        <v>185</v>
      </c>
      <c r="C3183" t="s">
        <v>234</v>
      </c>
      <c r="D3183" t="s">
        <v>190</v>
      </c>
      <c r="E3183">
        <v>20298</v>
      </c>
      <c r="F3183">
        <v>98.532300000000006</v>
      </c>
      <c r="G3183">
        <v>44694</v>
      </c>
      <c r="H3183">
        <v>44682</v>
      </c>
      <c r="I3183">
        <v>2000008.6254</v>
      </c>
      <c r="J3183" t="s">
        <v>204</v>
      </c>
      <c r="K3183">
        <v>600.00258761999999</v>
      </c>
    </row>
    <row r="3184" spans="1:11" x14ac:dyDescent="0.2">
      <c r="A3184" t="s">
        <v>251</v>
      </c>
      <c r="B3184" t="s">
        <v>198</v>
      </c>
      <c r="C3184" t="s">
        <v>237</v>
      </c>
      <c r="D3184" t="s">
        <v>187</v>
      </c>
      <c r="E3184">
        <v>362379</v>
      </c>
      <c r="F3184">
        <v>17.385100000000001</v>
      </c>
      <c r="G3184">
        <v>44697</v>
      </c>
      <c r="H3184">
        <v>44682</v>
      </c>
      <c r="I3184">
        <v>6299995.1529000001</v>
      </c>
      <c r="J3184" t="s">
        <v>204</v>
      </c>
      <c r="K3184">
        <v>1889.9985458700003</v>
      </c>
    </row>
    <row r="3185" spans="1:11" x14ac:dyDescent="0.2">
      <c r="A3185" t="s">
        <v>251</v>
      </c>
      <c r="B3185" t="s">
        <v>185</v>
      </c>
      <c r="C3185" t="s">
        <v>238</v>
      </c>
      <c r="D3185" t="s">
        <v>192</v>
      </c>
      <c r="E3185">
        <v>36341</v>
      </c>
      <c r="F3185">
        <v>211.87979999999999</v>
      </c>
      <c r="G3185">
        <v>44700</v>
      </c>
      <c r="H3185">
        <v>44682</v>
      </c>
      <c r="I3185">
        <v>7699923.8117999993</v>
      </c>
      <c r="J3185" t="s">
        <v>204</v>
      </c>
      <c r="K3185">
        <v>2309.9771435399998</v>
      </c>
    </row>
    <row r="3186" spans="1:11" x14ac:dyDescent="0.2">
      <c r="A3186" t="s">
        <v>251</v>
      </c>
      <c r="B3186" t="s">
        <v>185</v>
      </c>
      <c r="C3186" t="s">
        <v>194</v>
      </c>
      <c r="D3186" t="s">
        <v>192</v>
      </c>
      <c r="E3186">
        <v>131061</v>
      </c>
      <c r="F3186">
        <v>49.595199999999998</v>
      </c>
      <c r="G3186">
        <v>44700</v>
      </c>
      <c r="H3186">
        <v>44682</v>
      </c>
      <c r="I3186">
        <v>6499996.5071999999</v>
      </c>
      <c r="J3186" t="s">
        <v>188</v>
      </c>
      <c r="K3186">
        <v>1949.99895216</v>
      </c>
    </row>
    <row r="3187" spans="1:11" x14ac:dyDescent="0.2">
      <c r="A3187" t="s">
        <v>251</v>
      </c>
      <c r="B3187" t="s">
        <v>185</v>
      </c>
      <c r="C3187" t="s">
        <v>211</v>
      </c>
      <c r="D3187" t="s">
        <v>190</v>
      </c>
      <c r="E3187">
        <v>436899</v>
      </c>
      <c r="F3187">
        <v>13.0465</v>
      </c>
      <c r="G3187">
        <v>44700</v>
      </c>
      <c r="H3187">
        <v>44682</v>
      </c>
      <c r="I3187">
        <v>5700002.8035000004</v>
      </c>
      <c r="J3187" t="s">
        <v>207</v>
      </c>
      <c r="K3187">
        <v>1710.0008410500002</v>
      </c>
    </row>
    <row r="3188" spans="1:11" x14ac:dyDescent="0.2">
      <c r="A3188" t="s">
        <v>251</v>
      </c>
      <c r="B3188" t="s">
        <v>198</v>
      </c>
      <c r="C3188" t="s">
        <v>235</v>
      </c>
      <c r="D3188" t="s">
        <v>200</v>
      </c>
      <c r="E3188">
        <v>377004</v>
      </c>
      <c r="F3188">
        <v>13.527699999999999</v>
      </c>
      <c r="G3188">
        <v>44700</v>
      </c>
      <c r="H3188">
        <v>44682</v>
      </c>
      <c r="I3188">
        <v>5099997.0107999993</v>
      </c>
      <c r="J3188" t="s">
        <v>204</v>
      </c>
      <c r="K3188">
        <v>1529.9991032399998</v>
      </c>
    </row>
    <row r="3189" spans="1:11" x14ac:dyDescent="0.2">
      <c r="A3189" t="s">
        <v>251</v>
      </c>
      <c r="B3189" t="s">
        <v>185</v>
      </c>
      <c r="C3189" t="s">
        <v>235</v>
      </c>
      <c r="D3189" t="s">
        <v>192</v>
      </c>
      <c r="E3189">
        <v>422297</v>
      </c>
      <c r="F3189">
        <v>13.9712</v>
      </c>
      <c r="G3189">
        <v>44700</v>
      </c>
      <c r="H3189">
        <v>44682</v>
      </c>
      <c r="I3189">
        <v>5899995.8464000002</v>
      </c>
      <c r="J3189" t="s">
        <v>204</v>
      </c>
      <c r="K3189">
        <v>1769.9987539200001</v>
      </c>
    </row>
    <row r="3190" spans="1:11" x14ac:dyDescent="0.2">
      <c r="A3190" t="s">
        <v>251</v>
      </c>
      <c r="B3190" t="s">
        <v>198</v>
      </c>
      <c r="C3190" t="s">
        <v>230</v>
      </c>
      <c r="D3190" t="s">
        <v>190</v>
      </c>
      <c r="E3190">
        <v>56048</v>
      </c>
      <c r="F3190">
        <v>121.3241</v>
      </c>
      <c r="G3190">
        <v>44702</v>
      </c>
      <c r="H3190">
        <v>44682</v>
      </c>
      <c r="I3190">
        <v>6799973.1568</v>
      </c>
      <c r="J3190" t="s">
        <v>188</v>
      </c>
      <c r="K3190">
        <v>2039.99194704</v>
      </c>
    </row>
    <row r="3191" spans="1:11" x14ac:dyDescent="0.2">
      <c r="A3191" t="s">
        <v>251</v>
      </c>
      <c r="B3191" t="s">
        <v>198</v>
      </c>
      <c r="C3191" t="s">
        <v>191</v>
      </c>
      <c r="D3191" t="s">
        <v>190</v>
      </c>
      <c r="E3191">
        <v>916574</v>
      </c>
      <c r="F3191">
        <v>5.6733000000000002</v>
      </c>
      <c r="G3191">
        <v>44702</v>
      </c>
      <c r="H3191">
        <v>44682</v>
      </c>
      <c r="I3191">
        <v>5199999.2741999999</v>
      </c>
      <c r="J3191" t="s">
        <v>193</v>
      </c>
      <c r="K3191">
        <v>1559.9997822600001</v>
      </c>
    </row>
    <row r="3192" spans="1:11" x14ac:dyDescent="0.2">
      <c r="A3192" t="s">
        <v>251</v>
      </c>
      <c r="B3192" t="s">
        <v>198</v>
      </c>
      <c r="C3192" t="s">
        <v>199</v>
      </c>
      <c r="D3192" t="s">
        <v>187</v>
      </c>
      <c r="E3192">
        <v>1252522</v>
      </c>
      <c r="F3192">
        <v>2.8742000000000001</v>
      </c>
      <c r="G3192">
        <v>44703</v>
      </c>
      <c r="H3192">
        <v>44682</v>
      </c>
      <c r="I3192">
        <v>3599998.7324000001</v>
      </c>
      <c r="J3192" t="s">
        <v>193</v>
      </c>
      <c r="K3192">
        <v>1079.9996197200001</v>
      </c>
    </row>
    <row r="3193" spans="1:11" x14ac:dyDescent="0.2">
      <c r="A3193" t="s">
        <v>251</v>
      </c>
      <c r="B3193" t="s">
        <v>185</v>
      </c>
      <c r="C3193" t="s">
        <v>219</v>
      </c>
      <c r="D3193" t="s">
        <v>190</v>
      </c>
      <c r="E3193">
        <v>59635</v>
      </c>
      <c r="F3193">
        <v>55.337000000000003</v>
      </c>
      <c r="G3193">
        <v>44703</v>
      </c>
      <c r="H3193">
        <v>44682</v>
      </c>
      <c r="I3193">
        <v>3300021.9950000001</v>
      </c>
      <c r="J3193" t="s">
        <v>188</v>
      </c>
      <c r="K3193">
        <v>990.0065985</v>
      </c>
    </row>
    <row r="3194" spans="1:11" x14ac:dyDescent="0.2">
      <c r="A3194" t="s">
        <v>251</v>
      </c>
      <c r="B3194" t="s">
        <v>185</v>
      </c>
      <c r="C3194" t="s">
        <v>246</v>
      </c>
      <c r="D3194" t="s">
        <v>190</v>
      </c>
      <c r="E3194">
        <v>3813</v>
      </c>
      <c r="F3194">
        <v>131.13890000000001</v>
      </c>
      <c r="G3194">
        <v>44703</v>
      </c>
      <c r="H3194">
        <v>44682</v>
      </c>
      <c r="I3194">
        <v>500032.62570000003</v>
      </c>
      <c r="J3194" t="s">
        <v>204</v>
      </c>
      <c r="K3194">
        <v>150.00978771000001</v>
      </c>
    </row>
    <row r="3195" spans="1:11" x14ac:dyDescent="0.2">
      <c r="A3195" t="s">
        <v>251</v>
      </c>
      <c r="B3195" t="s">
        <v>185</v>
      </c>
      <c r="C3195" t="s">
        <v>225</v>
      </c>
      <c r="D3195" t="s">
        <v>187</v>
      </c>
      <c r="E3195">
        <v>38573</v>
      </c>
      <c r="F3195">
        <v>85.551400000000001</v>
      </c>
      <c r="G3195">
        <v>44704</v>
      </c>
      <c r="H3195">
        <v>44682</v>
      </c>
      <c r="I3195">
        <v>3299974.1521999999</v>
      </c>
      <c r="J3195" t="s">
        <v>188</v>
      </c>
      <c r="K3195">
        <v>989.99224565999998</v>
      </c>
    </row>
    <row r="3196" spans="1:11" x14ac:dyDescent="0.2">
      <c r="A3196" t="s">
        <v>251</v>
      </c>
      <c r="B3196" t="s">
        <v>185</v>
      </c>
      <c r="C3196" t="s">
        <v>230</v>
      </c>
      <c r="D3196" t="s">
        <v>212</v>
      </c>
      <c r="E3196">
        <v>9372</v>
      </c>
      <c r="F3196">
        <v>128.04400000000001</v>
      </c>
      <c r="G3196">
        <v>44707</v>
      </c>
      <c r="H3196">
        <v>44682</v>
      </c>
      <c r="I3196">
        <v>1200028.368</v>
      </c>
      <c r="J3196" t="s">
        <v>188</v>
      </c>
      <c r="K3196">
        <v>360.00851040000003</v>
      </c>
    </row>
    <row r="3197" spans="1:11" x14ac:dyDescent="0.2">
      <c r="A3197" t="s">
        <v>251</v>
      </c>
      <c r="B3197" t="s">
        <v>198</v>
      </c>
      <c r="C3197" t="s">
        <v>240</v>
      </c>
      <c r="D3197" t="s">
        <v>190</v>
      </c>
      <c r="E3197">
        <v>1251306</v>
      </c>
      <c r="F3197">
        <v>7.7519</v>
      </c>
      <c r="G3197">
        <v>44707</v>
      </c>
      <c r="H3197">
        <v>44682</v>
      </c>
      <c r="I3197">
        <v>9699998.9813999999</v>
      </c>
      <c r="J3197" t="s">
        <v>241</v>
      </c>
      <c r="K3197">
        <v>2909.9996944200002</v>
      </c>
    </row>
    <row r="3198" spans="1:11" x14ac:dyDescent="0.2">
      <c r="A3198" t="s">
        <v>251</v>
      </c>
      <c r="B3198" t="s">
        <v>185</v>
      </c>
      <c r="C3198" t="s">
        <v>209</v>
      </c>
      <c r="D3198" t="s">
        <v>212</v>
      </c>
      <c r="E3198">
        <v>384121</v>
      </c>
      <c r="F3198">
        <v>18.7441</v>
      </c>
      <c r="G3198">
        <v>44707</v>
      </c>
      <c r="H3198">
        <v>44682</v>
      </c>
      <c r="I3198">
        <v>7200002.4360999996</v>
      </c>
      <c r="J3198" t="s">
        <v>188</v>
      </c>
      <c r="K3198">
        <v>2160.0007308300001</v>
      </c>
    </row>
    <row r="3199" spans="1:11" x14ac:dyDescent="0.2">
      <c r="A3199" t="s">
        <v>251</v>
      </c>
      <c r="B3199" t="s">
        <v>185</v>
      </c>
      <c r="C3199" t="s">
        <v>230</v>
      </c>
      <c r="D3199" t="s">
        <v>190</v>
      </c>
      <c r="E3199">
        <v>50938</v>
      </c>
      <c r="F3199">
        <v>119.7534</v>
      </c>
      <c r="G3199">
        <v>44707</v>
      </c>
      <c r="H3199">
        <v>44682</v>
      </c>
      <c r="I3199">
        <v>6099998.6891999999</v>
      </c>
      <c r="J3199" t="s">
        <v>188</v>
      </c>
      <c r="K3199">
        <v>1829.9996067600002</v>
      </c>
    </row>
    <row r="3200" spans="1:11" x14ac:dyDescent="0.2">
      <c r="A3200" t="s">
        <v>251</v>
      </c>
      <c r="B3200" t="s">
        <v>185</v>
      </c>
      <c r="C3200" t="s">
        <v>208</v>
      </c>
      <c r="D3200" t="s">
        <v>187</v>
      </c>
      <c r="E3200">
        <v>148095</v>
      </c>
      <c r="F3200">
        <v>64.8232</v>
      </c>
      <c r="G3200">
        <v>44707</v>
      </c>
      <c r="H3200">
        <v>44682</v>
      </c>
      <c r="I3200">
        <v>9599991.8039999995</v>
      </c>
      <c r="J3200" t="s">
        <v>188</v>
      </c>
      <c r="K3200">
        <v>2879.9975412000003</v>
      </c>
    </row>
    <row r="3201" spans="1:11" x14ac:dyDescent="0.2">
      <c r="A3201" t="s">
        <v>251</v>
      </c>
      <c r="B3201" t="s">
        <v>198</v>
      </c>
      <c r="C3201" t="s">
        <v>221</v>
      </c>
      <c r="D3201" t="s">
        <v>192</v>
      </c>
      <c r="E3201">
        <v>41150</v>
      </c>
      <c r="F3201">
        <v>41.311799999999998</v>
      </c>
      <c r="G3201">
        <v>44707</v>
      </c>
      <c r="H3201">
        <v>44682</v>
      </c>
      <c r="I3201">
        <v>1699980.5699999998</v>
      </c>
      <c r="J3201" t="s">
        <v>207</v>
      </c>
      <c r="K3201">
        <v>509.99417099999994</v>
      </c>
    </row>
    <row r="3202" spans="1:11" x14ac:dyDescent="0.2">
      <c r="A3202" t="s">
        <v>251</v>
      </c>
      <c r="B3202" t="s">
        <v>198</v>
      </c>
      <c r="C3202" t="s">
        <v>245</v>
      </c>
      <c r="D3202" t="s">
        <v>200</v>
      </c>
      <c r="E3202">
        <v>185269</v>
      </c>
      <c r="F3202">
        <v>51.816499999999998</v>
      </c>
      <c r="G3202">
        <v>44707</v>
      </c>
      <c r="H3202">
        <v>44682</v>
      </c>
      <c r="I3202">
        <v>9599991.1384999994</v>
      </c>
      <c r="J3202" t="s">
        <v>188</v>
      </c>
      <c r="K3202">
        <v>2879.9973415500003</v>
      </c>
    </row>
    <row r="3203" spans="1:11" x14ac:dyDescent="0.2">
      <c r="A3203" t="s">
        <v>251</v>
      </c>
      <c r="B3203" t="s">
        <v>185</v>
      </c>
      <c r="C3203" t="s">
        <v>234</v>
      </c>
      <c r="D3203" t="s">
        <v>187</v>
      </c>
      <c r="E3203">
        <v>19293</v>
      </c>
      <c r="F3203">
        <v>98.482399999999998</v>
      </c>
      <c r="G3203">
        <v>44707</v>
      </c>
      <c r="H3203">
        <v>44682</v>
      </c>
      <c r="I3203">
        <v>1900020.9431999999</v>
      </c>
      <c r="J3203" t="s">
        <v>204</v>
      </c>
      <c r="K3203">
        <v>570.00628296000002</v>
      </c>
    </row>
    <row r="3204" spans="1:11" x14ac:dyDescent="0.2">
      <c r="A3204" t="s">
        <v>251</v>
      </c>
      <c r="B3204" t="s">
        <v>185</v>
      </c>
      <c r="C3204" t="s">
        <v>205</v>
      </c>
      <c r="D3204" t="s">
        <v>187</v>
      </c>
      <c r="E3204">
        <v>129995</v>
      </c>
      <c r="F3204">
        <v>20.000800000000002</v>
      </c>
      <c r="G3204">
        <v>44707</v>
      </c>
      <c r="H3204">
        <v>44682</v>
      </c>
      <c r="I3204">
        <v>2600003.9960000003</v>
      </c>
      <c r="J3204" t="s">
        <v>193</v>
      </c>
      <c r="K3204">
        <v>780.00119880000011</v>
      </c>
    </row>
    <row r="3205" spans="1:11" x14ac:dyDescent="0.2">
      <c r="A3205" t="s">
        <v>251</v>
      </c>
      <c r="B3205" t="s">
        <v>185</v>
      </c>
      <c r="C3205" t="s">
        <v>232</v>
      </c>
      <c r="D3205" t="s">
        <v>187</v>
      </c>
      <c r="E3205">
        <v>82969</v>
      </c>
      <c r="F3205">
        <v>24.105499999999999</v>
      </c>
      <c r="G3205">
        <v>44707</v>
      </c>
      <c r="H3205">
        <v>44682</v>
      </c>
      <c r="I3205">
        <v>2000009.2294999999</v>
      </c>
      <c r="J3205" t="s">
        <v>204</v>
      </c>
      <c r="K3205">
        <v>600.00276885000005</v>
      </c>
    </row>
    <row r="3206" spans="1:11" x14ac:dyDescent="0.2">
      <c r="A3206" t="s">
        <v>251</v>
      </c>
      <c r="B3206" t="s">
        <v>185</v>
      </c>
      <c r="C3206" t="s">
        <v>240</v>
      </c>
      <c r="D3206" t="s">
        <v>190</v>
      </c>
      <c r="E3206">
        <v>608713</v>
      </c>
      <c r="F3206">
        <v>6.8997999999999999</v>
      </c>
      <c r="G3206">
        <v>44708</v>
      </c>
      <c r="H3206">
        <v>44682</v>
      </c>
      <c r="I3206">
        <v>4199997.9573999997</v>
      </c>
      <c r="J3206" t="s">
        <v>241</v>
      </c>
      <c r="K3206">
        <v>1259.99938722</v>
      </c>
    </row>
    <row r="3207" spans="1:11" x14ac:dyDescent="0.2">
      <c r="A3207" t="s">
        <v>251</v>
      </c>
      <c r="B3207" t="s">
        <v>185</v>
      </c>
      <c r="C3207" t="s">
        <v>219</v>
      </c>
      <c r="D3207" t="s">
        <v>200</v>
      </c>
      <c r="E3207">
        <v>98224</v>
      </c>
      <c r="F3207">
        <v>53.958500000000001</v>
      </c>
      <c r="G3207">
        <v>44710</v>
      </c>
      <c r="H3207">
        <v>44682</v>
      </c>
      <c r="I3207">
        <v>5300019.7039999999</v>
      </c>
      <c r="J3207" t="s">
        <v>188</v>
      </c>
      <c r="K3207">
        <v>1590.0059112000001</v>
      </c>
    </row>
    <row r="3208" spans="1:11" x14ac:dyDescent="0.2">
      <c r="A3208" t="s">
        <v>251</v>
      </c>
      <c r="B3208" t="s">
        <v>198</v>
      </c>
      <c r="C3208" t="s">
        <v>243</v>
      </c>
      <c r="D3208" t="s">
        <v>200</v>
      </c>
      <c r="E3208">
        <v>1310234</v>
      </c>
      <c r="F3208">
        <v>6.1821000000000002</v>
      </c>
      <c r="G3208">
        <v>44711</v>
      </c>
      <c r="H3208">
        <v>44682</v>
      </c>
      <c r="I3208">
        <v>8099997.6113999998</v>
      </c>
      <c r="J3208" t="s">
        <v>215</v>
      </c>
      <c r="K3208">
        <v>2429.9992834199998</v>
      </c>
    </row>
    <row r="3209" spans="1:11" x14ac:dyDescent="0.2">
      <c r="A3209" t="s">
        <v>251</v>
      </c>
      <c r="B3209" t="s">
        <v>185</v>
      </c>
      <c r="C3209" t="s">
        <v>210</v>
      </c>
      <c r="D3209" t="s">
        <v>190</v>
      </c>
      <c r="E3209">
        <v>18098</v>
      </c>
      <c r="F3209">
        <v>27.627199999999998</v>
      </c>
      <c r="G3209">
        <v>44714</v>
      </c>
      <c r="H3209">
        <v>44713</v>
      </c>
      <c r="I3209">
        <v>499997.06559999997</v>
      </c>
      <c r="J3209" t="s">
        <v>204</v>
      </c>
      <c r="K3209">
        <v>149.99911968000001</v>
      </c>
    </row>
    <row r="3210" spans="1:11" x14ac:dyDescent="0.2">
      <c r="A3210" t="s">
        <v>251</v>
      </c>
      <c r="B3210" t="s">
        <v>185</v>
      </c>
      <c r="C3210" t="s">
        <v>217</v>
      </c>
      <c r="D3210" t="s">
        <v>200</v>
      </c>
      <c r="E3210">
        <v>195153</v>
      </c>
      <c r="F3210">
        <v>8.1987000000000005</v>
      </c>
      <c r="G3210">
        <v>44715</v>
      </c>
      <c r="H3210">
        <v>44713</v>
      </c>
      <c r="I3210">
        <v>1600000.9011000001</v>
      </c>
      <c r="J3210" t="s">
        <v>215</v>
      </c>
      <c r="K3210">
        <v>480.00027033000003</v>
      </c>
    </row>
    <row r="3211" spans="1:11" x14ac:dyDescent="0.2">
      <c r="A3211" t="s">
        <v>251</v>
      </c>
      <c r="B3211" t="s">
        <v>185</v>
      </c>
      <c r="C3211" t="s">
        <v>223</v>
      </c>
      <c r="D3211" t="s">
        <v>190</v>
      </c>
      <c r="E3211">
        <v>83214</v>
      </c>
      <c r="F3211">
        <v>90.129499999999993</v>
      </c>
      <c r="G3211">
        <v>44715</v>
      </c>
      <c r="H3211">
        <v>44713</v>
      </c>
      <c r="I3211">
        <v>7500036.2129999995</v>
      </c>
      <c r="J3211" t="s">
        <v>204</v>
      </c>
      <c r="K3211">
        <v>2250.0108639</v>
      </c>
    </row>
    <row r="3212" spans="1:11" x14ac:dyDescent="0.2">
      <c r="A3212" t="s">
        <v>251</v>
      </c>
      <c r="B3212" t="s">
        <v>185</v>
      </c>
      <c r="C3212" t="s">
        <v>216</v>
      </c>
      <c r="D3212" t="s">
        <v>187</v>
      </c>
      <c r="E3212">
        <v>618035</v>
      </c>
      <c r="F3212">
        <v>15.8567</v>
      </c>
      <c r="G3212">
        <v>44715</v>
      </c>
      <c r="H3212">
        <v>44713</v>
      </c>
      <c r="I3212">
        <v>9799995.5844999999</v>
      </c>
      <c r="J3212" t="s">
        <v>215</v>
      </c>
      <c r="K3212">
        <v>2939.9986753500002</v>
      </c>
    </row>
    <row r="3213" spans="1:11" x14ac:dyDescent="0.2">
      <c r="A3213" t="s">
        <v>251</v>
      </c>
      <c r="B3213" t="s">
        <v>185</v>
      </c>
      <c r="C3213" t="s">
        <v>209</v>
      </c>
      <c r="D3213" t="s">
        <v>190</v>
      </c>
      <c r="E3213">
        <v>406774</v>
      </c>
      <c r="F3213">
        <v>19.912800000000001</v>
      </c>
      <c r="G3213">
        <v>44716</v>
      </c>
      <c r="H3213">
        <v>44713</v>
      </c>
      <c r="I3213">
        <v>8100009.3072000006</v>
      </c>
      <c r="J3213" t="s">
        <v>188</v>
      </c>
      <c r="K3213">
        <v>2430.0027921600004</v>
      </c>
    </row>
    <row r="3214" spans="1:11" x14ac:dyDescent="0.2">
      <c r="A3214" t="s">
        <v>251</v>
      </c>
      <c r="B3214" t="s">
        <v>185</v>
      </c>
      <c r="C3214" t="s">
        <v>197</v>
      </c>
      <c r="D3214" t="s">
        <v>190</v>
      </c>
      <c r="E3214">
        <v>46097</v>
      </c>
      <c r="F3214">
        <v>175.71680000000001</v>
      </c>
      <c r="G3214">
        <v>44716</v>
      </c>
      <c r="H3214">
        <v>44713</v>
      </c>
      <c r="I3214">
        <v>8100017.3296000008</v>
      </c>
      <c r="J3214" t="s">
        <v>188</v>
      </c>
      <c r="K3214">
        <v>2430.0051988800005</v>
      </c>
    </row>
    <row r="3215" spans="1:11" x14ac:dyDescent="0.2">
      <c r="A3215" t="s">
        <v>251</v>
      </c>
      <c r="B3215" t="s">
        <v>185</v>
      </c>
      <c r="C3215" t="s">
        <v>195</v>
      </c>
      <c r="D3215" t="s">
        <v>200</v>
      </c>
      <c r="E3215">
        <v>34967</v>
      </c>
      <c r="F3215">
        <v>108.67449999999999</v>
      </c>
      <c r="G3215">
        <v>44717</v>
      </c>
      <c r="H3215">
        <v>44713</v>
      </c>
      <c r="I3215">
        <v>3800021.2415</v>
      </c>
      <c r="J3215" t="s">
        <v>196</v>
      </c>
      <c r="K3215">
        <v>1140.0063724500001</v>
      </c>
    </row>
    <row r="3216" spans="1:11" x14ac:dyDescent="0.2">
      <c r="A3216" t="s">
        <v>251</v>
      </c>
      <c r="B3216" t="s">
        <v>198</v>
      </c>
      <c r="C3216" t="s">
        <v>233</v>
      </c>
      <c r="D3216" t="s">
        <v>212</v>
      </c>
      <c r="E3216">
        <v>10934</v>
      </c>
      <c r="F3216">
        <v>91.458399999999997</v>
      </c>
      <c r="G3216">
        <v>44717</v>
      </c>
      <c r="H3216">
        <v>44713</v>
      </c>
      <c r="I3216">
        <v>1000006.1455999999</v>
      </c>
      <c r="J3216" t="s">
        <v>204</v>
      </c>
      <c r="K3216">
        <v>300.00184367999998</v>
      </c>
    </row>
    <row r="3217" spans="1:11" x14ac:dyDescent="0.2">
      <c r="A3217" t="s">
        <v>251</v>
      </c>
      <c r="B3217" t="s">
        <v>198</v>
      </c>
      <c r="C3217" t="s">
        <v>220</v>
      </c>
      <c r="D3217" t="s">
        <v>190</v>
      </c>
      <c r="E3217">
        <v>55424</v>
      </c>
      <c r="F3217">
        <v>173.20949999999999</v>
      </c>
      <c r="G3217">
        <v>44717</v>
      </c>
      <c r="H3217">
        <v>44713</v>
      </c>
      <c r="I3217">
        <v>9599963.3279999997</v>
      </c>
      <c r="J3217" t="s">
        <v>188</v>
      </c>
      <c r="K3217">
        <v>2879.9889983999997</v>
      </c>
    </row>
    <row r="3218" spans="1:11" x14ac:dyDescent="0.2">
      <c r="A3218" t="s">
        <v>251</v>
      </c>
      <c r="B3218" t="s">
        <v>185</v>
      </c>
      <c r="C3218" t="s">
        <v>223</v>
      </c>
      <c r="D3218" t="s">
        <v>192</v>
      </c>
      <c r="E3218">
        <v>108192</v>
      </c>
      <c r="F3218">
        <v>85.958299999999994</v>
      </c>
      <c r="G3218">
        <v>44718</v>
      </c>
      <c r="H3218">
        <v>44713</v>
      </c>
      <c r="I3218">
        <v>9300000.3936000001</v>
      </c>
      <c r="J3218" t="s">
        <v>204</v>
      </c>
      <c r="K3218">
        <v>2790.00011808</v>
      </c>
    </row>
    <row r="3219" spans="1:11" x14ac:dyDescent="0.2">
      <c r="A3219" t="s">
        <v>251</v>
      </c>
      <c r="B3219" t="s">
        <v>185</v>
      </c>
      <c r="C3219" t="s">
        <v>211</v>
      </c>
      <c r="D3219" t="s">
        <v>190</v>
      </c>
      <c r="E3219">
        <v>376563</v>
      </c>
      <c r="F3219">
        <v>13.809100000000001</v>
      </c>
      <c r="G3219">
        <v>44718</v>
      </c>
      <c r="H3219">
        <v>44713</v>
      </c>
      <c r="I3219">
        <v>5199996.1233000001</v>
      </c>
      <c r="J3219" t="s">
        <v>207</v>
      </c>
      <c r="K3219">
        <v>1559.99883699</v>
      </c>
    </row>
    <row r="3220" spans="1:11" x14ac:dyDescent="0.2">
      <c r="A3220" t="s">
        <v>251</v>
      </c>
      <c r="B3220" t="s">
        <v>185</v>
      </c>
      <c r="C3220" t="s">
        <v>240</v>
      </c>
      <c r="D3220" t="s">
        <v>187</v>
      </c>
      <c r="E3220">
        <v>385396</v>
      </c>
      <c r="F3220">
        <v>7.7842000000000002</v>
      </c>
      <c r="G3220">
        <v>44718</v>
      </c>
      <c r="H3220">
        <v>44713</v>
      </c>
      <c r="I3220">
        <v>2999999.5432000002</v>
      </c>
      <c r="J3220" t="s">
        <v>241</v>
      </c>
      <c r="K3220">
        <v>899.99986295999997</v>
      </c>
    </row>
    <row r="3221" spans="1:11" x14ac:dyDescent="0.2">
      <c r="A3221" t="s">
        <v>251</v>
      </c>
      <c r="B3221" t="s">
        <v>198</v>
      </c>
      <c r="C3221" t="s">
        <v>228</v>
      </c>
      <c r="D3221" t="s">
        <v>190</v>
      </c>
      <c r="E3221">
        <v>95450</v>
      </c>
      <c r="F3221">
        <v>32.477899999999998</v>
      </c>
      <c r="G3221">
        <v>44718</v>
      </c>
      <c r="H3221">
        <v>44713</v>
      </c>
      <c r="I3221">
        <v>3100015.5549999997</v>
      </c>
      <c r="J3221" t="s">
        <v>204</v>
      </c>
      <c r="K3221">
        <v>930.00466649999998</v>
      </c>
    </row>
    <row r="3222" spans="1:11" x14ac:dyDescent="0.2">
      <c r="A3222" t="s">
        <v>251</v>
      </c>
      <c r="B3222" t="s">
        <v>185</v>
      </c>
      <c r="C3222" t="s">
        <v>232</v>
      </c>
      <c r="D3222" t="s">
        <v>212</v>
      </c>
      <c r="E3222">
        <v>325489</v>
      </c>
      <c r="F3222">
        <v>26.728999999999999</v>
      </c>
      <c r="G3222">
        <v>44721</v>
      </c>
      <c r="H3222">
        <v>44713</v>
      </c>
      <c r="I3222">
        <v>8699995.4810000006</v>
      </c>
      <c r="J3222" t="s">
        <v>204</v>
      </c>
      <c r="K3222">
        <v>2609.9986443000007</v>
      </c>
    </row>
    <row r="3223" spans="1:11" x14ac:dyDescent="0.2">
      <c r="A3223" t="s">
        <v>251</v>
      </c>
      <c r="B3223" t="s">
        <v>198</v>
      </c>
      <c r="C3223" t="s">
        <v>237</v>
      </c>
      <c r="D3223" t="s">
        <v>187</v>
      </c>
      <c r="E3223">
        <v>125295</v>
      </c>
      <c r="F3223">
        <v>17.558499999999999</v>
      </c>
      <c r="G3223">
        <v>44721</v>
      </c>
      <c r="H3223">
        <v>44713</v>
      </c>
      <c r="I3223">
        <v>2199992.2574999998</v>
      </c>
      <c r="J3223" t="s">
        <v>204</v>
      </c>
      <c r="K3223">
        <v>659.99767724999992</v>
      </c>
    </row>
    <row r="3224" spans="1:11" x14ac:dyDescent="0.2">
      <c r="A3224" t="s">
        <v>251</v>
      </c>
      <c r="B3224" t="s">
        <v>185</v>
      </c>
      <c r="C3224" t="s">
        <v>236</v>
      </c>
      <c r="D3224" t="s">
        <v>187</v>
      </c>
      <c r="E3224">
        <v>84662</v>
      </c>
      <c r="F3224">
        <v>7.0869999999999997</v>
      </c>
      <c r="G3224">
        <v>44721</v>
      </c>
      <c r="H3224">
        <v>44713</v>
      </c>
      <c r="I3224">
        <v>599999.59399999992</v>
      </c>
      <c r="J3224" t="s">
        <v>215</v>
      </c>
      <c r="K3224">
        <v>179.99987819999998</v>
      </c>
    </row>
    <row r="3225" spans="1:11" x14ac:dyDescent="0.2">
      <c r="A3225" t="s">
        <v>251</v>
      </c>
      <c r="B3225" t="s">
        <v>185</v>
      </c>
      <c r="C3225" t="s">
        <v>220</v>
      </c>
      <c r="D3225" t="s">
        <v>192</v>
      </c>
      <c r="E3225">
        <v>30703</v>
      </c>
      <c r="F3225">
        <v>175.8811</v>
      </c>
      <c r="G3225">
        <v>44722</v>
      </c>
      <c r="H3225">
        <v>44713</v>
      </c>
      <c r="I3225">
        <v>5400077.4133000001</v>
      </c>
      <c r="J3225" t="s">
        <v>188</v>
      </c>
      <c r="K3225">
        <v>1620.0232239900001</v>
      </c>
    </row>
    <row r="3226" spans="1:11" x14ac:dyDescent="0.2">
      <c r="A3226" t="s">
        <v>251</v>
      </c>
      <c r="B3226" t="s">
        <v>185</v>
      </c>
      <c r="C3226" t="s">
        <v>189</v>
      </c>
      <c r="D3226" t="s">
        <v>190</v>
      </c>
      <c r="E3226">
        <v>159787</v>
      </c>
      <c r="F3226">
        <v>31.291599999999999</v>
      </c>
      <c r="G3226">
        <v>44722</v>
      </c>
      <c r="H3226">
        <v>44713</v>
      </c>
      <c r="I3226">
        <v>4999990.8892000001</v>
      </c>
      <c r="J3226" t="s">
        <v>188</v>
      </c>
      <c r="K3226">
        <v>1499.99726676</v>
      </c>
    </row>
    <row r="3227" spans="1:11" x14ac:dyDescent="0.2">
      <c r="A3227" t="s">
        <v>251</v>
      </c>
      <c r="B3227" t="s">
        <v>198</v>
      </c>
      <c r="C3227" t="s">
        <v>216</v>
      </c>
      <c r="D3227" t="s">
        <v>187</v>
      </c>
      <c r="E3227">
        <v>319697</v>
      </c>
      <c r="F3227">
        <v>18.142199999999999</v>
      </c>
      <c r="G3227">
        <v>44722</v>
      </c>
      <c r="H3227">
        <v>44713</v>
      </c>
      <c r="I3227">
        <v>5800006.9134</v>
      </c>
      <c r="J3227" t="s">
        <v>215</v>
      </c>
      <c r="K3227">
        <v>1740.0020740199998</v>
      </c>
    </row>
    <row r="3228" spans="1:11" x14ac:dyDescent="0.2">
      <c r="A3228" t="s">
        <v>251</v>
      </c>
      <c r="B3228" t="s">
        <v>198</v>
      </c>
      <c r="C3228" t="s">
        <v>239</v>
      </c>
      <c r="D3228" t="s">
        <v>187</v>
      </c>
      <c r="E3228">
        <v>471725</v>
      </c>
      <c r="F3228">
        <v>15.687099999999999</v>
      </c>
      <c r="G3228">
        <v>44722</v>
      </c>
      <c r="H3228">
        <v>44713</v>
      </c>
      <c r="I3228">
        <v>7399997.2474999996</v>
      </c>
      <c r="J3228" t="s">
        <v>188</v>
      </c>
      <c r="K3228">
        <v>2219.9991742500001</v>
      </c>
    </row>
    <row r="3229" spans="1:11" x14ac:dyDescent="0.2">
      <c r="A3229" t="s">
        <v>251</v>
      </c>
      <c r="B3229" t="s">
        <v>185</v>
      </c>
      <c r="C3229" t="s">
        <v>245</v>
      </c>
      <c r="D3229" t="s">
        <v>212</v>
      </c>
      <c r="E3229">
        <v>41613</v>
      </c>
      <c r="F3229">
        <v>60.077300000000001</v>
      </c>
      <c r="G3229">
        <v>44723</v>
      </c>
      <c r="H3229">
        <v>44713</v>
      </c>
      <c r="I3229">
        <v>2499996.6849000002</v>
      </c>
      <c r="J3229" t="s">
        <v>188</v>
      </c>
      <c r="K3229">
        <v>749.99900547000004</v>
      </c>
    </row>
    <row r="3230" spans="1:11" x14ac:dyDescent="0.2">
      <c r="A3230" t="s">
        <v>251</v>
      </c>
      <c r="B3230" t="s">
        <v>185</v>
      </c>
      <c r="C3230" t="s">
        <v>217</v>
      </c>
      <c r="D3230" t="s">
        <v>190</v>
      </c>
      <c r="E3230">
        <v>328340</v>
      </c>
      <c r="F3230">
        <v>9.7460000000000004</v>
      </c>
      <c r="G3230">
        <v>44723</v>
      </c>
      <c r="H3230">
        <v>44713</v>
      </c>
      <c r="I3230">
        <v>3200001.64</v>
      </c>
      <c r="J3230" t="s">
        <v>215</v>
      </c>
      <c r="K3230">
        <v>960.00049200000001</v>
      </c>
    </row>
    <row r="3231" spans="1:11" x14ac:dyDescent="0.2">
      <c r="A3231" t="s">
        <v>251</v>
      </c>
      <c r="B3231" t="s">
        <v>198</v>
      </c>
      <c r="C3231" t="s">
        <v>194</v>
      </c>
      <c r="D3231" t="s">
        <v>192</v>
      </c>
      <c r="E3231">
        <v>189422</v>
      </c>
      <c r="F3231">
        <v>50.680500000000002</v>
      </c>
      <c r="G3231">
        <v>44728</v>
      </c>
      <c r="H3231">
        <v>44713</v>
      </c>
      <c r="I3231">
        <v>9600001.6710000001</v>
      </c>
      <c r="J3231" t="s">
        <v>188</v>
      </c>
      <c r="K3231">
        <v>2880.0005013</v>
      </c>
    </row>
    <row r="3232" spans="1:11" x14ac:dyDescent="0.2">
      <c r="A3232" t="s">
        <v>251</v>
      </c>
      <c r="B3232" t="s">
        <v>198</v>
      </c>
      <c r="C3232" t="s">
        <v>242</v>
      </c>
      <c r="D3232" t="s">
        <v>200</v>
      </c>
      <c r="E3232">
        <v>32534</v>
      </c>
      <c r="F3232">
        <v>248.97040000000001</v>
      </c>
      <c r="G3232">
        <v>44728</v>
      </c>
      <c r="H3232">
        <v>44713</v>
      </c>
      <c r="I3232">
        <v>8100002.9936000006</v>
      </c>
      <c r="J3232" t="s">
        <v>207</v>
      </c>
      <c r="K3232">
        <v>2430.0008980800003</v>
      </c>
    </row>
    <row r="3233" spans="1:11" x14ac:dyDescent="0.2">
      <c r="A3233" t="s">
        <v>251</v>
      </c>
      <c r="B3233" t="s">
        <v>198</v>
      </c>
      <c r="C3233" t="s">
        <v>229</v>
      </c>
      <c r="D3233" t="s">
        <v>190</v>
      </c>
      <c r="E3233">
        <v>94464</v>
      </c>
      <c r="F3233">
        <v>102.6848</v>
      </c>
      <c r="G3233">
        <v>44728</v>
      </c>
      <c r="H3233">
        <v>44713</v>
      </c>
      <c r="I3233">
        <v>9700016.9472000003</v>
      </c>
      <c r="J3233" t="s">
        <v>188</v>
      </c>
      <c r="K3233">
        <v>2910.00508416</v>
      </c>
    </row>
    <row r="3234" spans="1:11" x14ac:dyDescent="0.2">
      <c r="A3234" t="s">
        <v>251</v>
      </c>
      <c r="B3234" t="s">
        <v>198</v>
      </c>
      <c r="C3234" t="s">
        <v>211</v>
      </c>
      <c r="D3234" t="s">
        <v>187</v>
      </c>
      <c r="E3234">
        <v>650327</v>
      </c>
      <c r="F3234">
        <v>14.3005</v>
      </c>
      <c r="G3234">
        <v>44728</v>
      </c>
      <c r="H3234">
        <v>44713</v>
      </c>
      <c r="I3234">
        <v>9300001.2634999994</v>
      </c>
      <c r="J3234" t="s">
        <v>207</v>
      </c>
      <c r="K3234">
        <v>2790.00037905</v>
      </c>
    </row>
    <row r="3235" spans="1:11" x14ac:dyDescent="0.2">
      <c r="A3235" t="s">
        <v>251</v>
      </c>
      <c r="B3235" t="s">
        <v>185</v>
      </c>
      <c r="C3235" t="s">
        <v>201</v>
      </c>
      <c r="D3235" t="s">
        <v>192</v>
      </c>
      <c r="E3235">
        <v>47878</v>
      </c>
      <c r="F3235">
        <v>39.683799999999998</v>
      </c>
      <c r="G3235">
        <v>44730</v>
      </c>
      <c r="H3235">
        <v>44713</v>
      </c>
      <c r="I3235">
        <v>1899980.9763999998</v>
      </c>
      <c r="J3235" t="s">
        <v>188</v>
      </c>
      <c r="K3235">
        <v>569.99429291999991</v>
      </c>
    </row>
    <row r="3236" spans="1:11" x14ac:dyDescent="0.2">
      <c r="A3236" t="s">
        <v>251</v>
      </c>
      <c r="B3236" t="s">
        <v>185</v>
      </c>
      <c r="C3236" t="s">
        <v>245</v>
      </c>
      <c r="D3236" t="s">
        <v>192</v>
      </c>
      <c r="E3236">
        <v>62656</v>
      </c>
      <c r="F3236">
        <v>52.668599999999998</v>
      </c>
      <c r="G3236">
        <v>44731</v>
      </c>
      <c r="H3236">
        <v>44713</v>
      </c>
      <c r="I3236">
        <v>3300003.8015999999</v>
      </c>
      <c r="J3236" t="s">
        <v>188</v>
      </c>
      <c r="K3236">
        <v>990.00114048</v>
      </c>
    </row>
    <row r="3237" spans="1:11" x14ac:dyDescent="0.2">
      <c r="A3237" t="s">
        <v>251</v>
      </c>
      <c r="B3237" t="s">
        <v>198</v>
      </c>
      <c r="C3237" t="s">
        <v>191</v>
      </c>
      <c r="D3237" t="s">
        <v>190</v>
      </c>
      <c r="E3237">
        <v>1224230</v>
      </c>
      <c r="F3237">
        <v>6.1262999999999996</v>
      </c>
      <c r="G3237">
        <v>44731</v>
      </c>
      <c r="H3237">
        <v>44713</v>
      </c>
      <c r="I3237">
        <v>7500000.2489999998</v>
      </c>
      <c r="J3237" t="s">
        <v>193</v>
      </c>
      <c r="K3237">
        <v>2250.0000747000004</v>
      </c>
    </row>
    <row r="3238" spans="1:11" x14ac:dyDescent="0.2">
      <c r="A3238" t="s">
        <v>251</v>
      </c>
      <c r="B3238" t="s">
        <v>198</v>
      </c>
      <c r="C3238" t="s">
        <v>231</v>
      </c>
      <c r="D3238" t="s">
        <v>200</v>
      </c>
      <c r="E3238">
        <v>405136</v>
      </c>
      <c r="F3238">
        <v>23.448899999999998</v>
      </c>
      <c r="G3238">
        <v>44735</v>
      </c>
      <c r="H3238">
        <v>44713</v>
      </c>
      <c r="I3238">
        <v>9499993.5504000001</v>
      </c>
      <c r="J3238" t="s">
        <v>188</v>
      </c>
      <c r="K3238">
        <v>2849.9980651200003</v>
      </c>
    </row>
    <row r="3239" spans="1:11" x14ac:dyDescent="0.2">
      <c r="A3239" t="s">
        <v>251</v>
      </c>
      <c r="B3239" t="s">
        <v>185</v>
      </c>
      <c r="C3239" t="s">
        <v>220</v>
      </c>
      <c r="D3239" t="s">
        <v>192</v>
      </c>
      <c r="E3239">
        <v>52475</v>
      </c>
      <c r="F3239">
        <v>169.6037</v>
      </c>
      <c r="G3239">
        <v>44735</v>
      </c>
      <c r="H3239">
        <v>44713</v>
      </c>
      <c r="I3239">
        <v>8899954.1575000007</v>
      </c>
      <c r="J3239" t="s">
        <v>188</v>
      </c>
      <c r="K3239">
        <v>2669.9862472500004</v>
      </c>
    </row>
    <row r="3240" spans="1:11" x14ac:dyDescent="0.2">
      <c r="A3240" t="s">
        <v>251</v>
      </c>
      <c r="B3240" t="s">
        <v>198</v>
      </c>
      <c r="C3240" t="s">
        <v>206</v>
      </c>
      <c r="D3240" t="s">
        <v>190</v>
      </c>
      <c r="E3240">
        <v>40198</v>
      </c>
      <c r="F3240">
        <v>99.508300000000006</v>
      </c>
      <c r="G3240">
        <v>44735</v>
      </c>
      <c r="H3240">
        <v>44713</v>
      </c>
      <c r="I3240">
        <v>4000034.6434000004</v>
      </c>
      <c r="J3240" t="s">
        <v>207</v>
      </c>
      <c r="K3240">
        <v>1200.0103930200003</v>
      </c>
    </row>
    <row r="3241" spans="1:11" x14ac:dyDescent="0.2">
      <c r="A3241" t="s">
        <v>251</v>
      </c>
      <c r="B3241" t="s">
        <v>185</v>
      </c>
      <c r="C3241" t="s">
        <v>201</v>
      </c>
      <c r="D3241" t="s">
        <v>192</v>
      </c>
      <c r="E3241">
        <v>93741</v>
      </c>
      <c r="F3241">
        <v>39.470500000000001</v>
      </c>
      <c r="G3241">
        <v>44736</v>
      </c>
      <c r="H3241">
        <v>44713</v>
      </c>
      <c r="I3241">
        <v>3700004.1405000002</v>
      </c>
      <c r="J3241" t="s">
        <v>188</v>
      </c>
      <c r="K3241">
        <v>1110.0012421500001</v>
      </c>
    </row>
    <row r="3242" spans="1:11" x14ac:dyDescent="0.2">
      <c r="A3242" t="s">
        <v>251</v>
      </c>
      <c r="B3242" t="s">
        <v>198</v>
      </c>
      <c r="C3242" t="s">
        <v>238</v>
      </c>
      <c r="D3242" t="s">
        <v>190</v>
      </c>
      <c r="E3242">
        <v>8780</v>
      </c>
      <c r="F3242">
        <v>216.38980000000001</v>
      </c>
      <c r="G3242">
        <v>44736</v>
      </c>
      <c r="H3242">
        <v>44713</v>
      </c>
      <c r="I3242">
        <v>1899902.4440000001</v>
      </c>
      <c r="J3242" t="s">
        <v>204</v>
      </c>
      <c r="K3242">
        <v>569.97073320000004</v>
      </c>
    </row>
    <row r="3243" spans="1:11" x14ac:dyDescent="0.2">
      <c r="A3243" t="s">
        <v>251</v>
      </c>
      <c r="B3243" t="s">
        <v>198</v>
      </c>
      <c r="C3243" t="s">
        <v>206</v>
      </c>
      <c r="D3243" t="s">
        <v>192</v>
      </c>
      <c r="E3243">
        <v>54622</v>
      </c>
      <c r="F3243">
        <v>91.537999999999997</v>
      </c>
      <c r="G3243">
        <v>44738</v>
      </c>
      <c r="H3243">
        <v>44713</v>
      </c>
      <c r="I3243">
        <v>4999988.6359999999</v>
      </c>
      <c r="J3243" t="s">
        <v>207</v>
      </c>
      <c r="K3243">
        <v>1499.9965908000001</v>
      </c>
    </row>
    <row r="3244" spans="1:11" x14ac:dyDescent="0.2">
      <c r="A3244" t="s">
        <v>251</v>
      </c>
      <c r="B3244" t="s">
        <v>185</v>
      </c>
      <c r="C3244" t="s">
        <v>244</v>
      </c>
      <c r="D3244" t="s">
        <v>190</v>
      </c>
      <c r="E3244">
        <v>165952</v>
      </c>
      <c r="F3244">
        <v>24.706</v>
      </c>
      <c r="G3244">
        <v>44739</v>
      </c>
      <c r="H3244">
        <v>44713</v>
      </c>
      <c r="I3244">
        <v>4100010.1119999997</v>
      </c>
      <c r="J3244" t="s">
        <v>207</v>
      </c>
      <c r="K3244">
        <v>1230.0030336</v>
      </c>
    </row>
    <row r="3245" spans="1:11" x14ac:dyDescent="0.2">
      <c r="A3245" t="s">
        <v>251</v>
      </c>
      <c r="B3245" t="s">
        <v>185</v>
      </c>
      <c r="C3245" t="s">
        <v>186</v>
      </c>
      <c r="D3245" t="s">
        <v>190</v>
      </c>
      <c r="E3245">
        <v>92096</v>
      </c>
      <c r="F3245">
        <v>23.888000000000002</v>
      </c>
      <c r="G3245">
        <v>44742</v>
      </c>
      <c r="H3245">
        <v>44713</v>
      </c>
      <c r="I3245">
        <v>2199989.2480000001</v>
      </c>
      <c r="J3245" t="s">
        <v>188</v>
      </c>
      <c r="K3245">
        <v>659.99677440000016</v>
      </c>
    </row>
    <row r="3246" spans="1:11" x14ac:dyDescent="0.2">
      <c r="A3246" t="s">
        <v>251</v>
      </c>
      <c r="B3246" t="s">
        <v>198</v>
      </c>
      <c r="C3246" t="s">
        <v>237</v>
      </c>
      <c r="D3246" t="s">
        <v>200</v>
      </c>
      <c r="E3246">
        <v>151310</v>
      </c>
      <c r="F3246">
        <v>15.861499999999999</v>
      </c>
      <c r="G3246">
        <v>44742</v>
      </c>
      <c r="H3246">
        <v>44713</v>
      </c>
      <c r="I3246">
        <v>2400003.5649999999</v>
      </c>
      <c r="J3246" t="s">
        <v>204</v>
      </c>
      <c r="K3246">
        <v>720.00106950000009</v>
      </c>
    </row>
    <row r="3247" spans="1:11" x14ac:dyDescent="0.2">
      <c r="A3247" t="s">
        <v>251</v>
      </c>
      <c r="B3247" t="s">
        <v>185</v>
      </c>
      <c r="C3247" t="s">
        <v>237</v>
      </c>
      <c r="D3247" t="s">
        <v>192</v>
      </c>
      <c r="E3247">
        <v>561632</v>
      </c>
      <c r="F3247">
        <v>16.914999999999999</v>
      </c>
      <c r="G3247">
        <v>44742</v>
      </c>
      <c r="H3247">
        <v>44713</v>
      </c>
      <c r="I3247">
        <v>9500005.2799999993</v>
      </c>
      <c r="J3247" t="s">
        <v>204</v>
      </c>
      <c r="K3247">
        <v>2850.0015839999996</v>
      </c>
    </row>
    <row r="3248" spans="1:11" x14ac:dyDescent="0.2">
      <c r="A3248" t="s">
        <v>251</v>
      </c>
      <c r="B3248" t="s">
        <v>185</v>
      </c>
      <c r="C3248" t="s">
        <v>235</v>
      </c>
      <c r="D3248" t="s">
        <v>187</v>
      </c>
      <c r="E3248">
        <v>314228</v>
      </c>
      <c r="F3248">
        <v>14.3208</v>
      </c>
      <c r="G3248">
        <v>44742</v>
      </c>
      <c r="H3248">
        <v>44713</v>
      </c>
      <c r="I3248">
        <v>4499996.3424000004</v>
      </c>
      <c r="J3248" t="s">
        <v>204</v>
      </c>
      <c r="K3248">
        <v>1349.9989027200004</v>
      </c>
    </row>
    <row r="3249" spans="1:11" x14ac:dyDescent="0.2">
      <c r="A3249" t="s">
        <v>251</v>
      </c>
      <c r="B3249" t="s">
        <v>198</v>
      </c>
      <c r="C3249" t="s">
        <v>228</v>
      </c>
      <c r="D3249" t="s">
        <v>190</v>
      </c>
      <c r="E3249">
        <v>96919</v>
      </c>
      <c r="F3249">
        <v>28.8902</v>
      </c>
      <c r="G3249">
        <v>44743</v>
      </c>
      <c r="H3249">
        <v>44743</v>
      </c>
      <c r="I3249">
        <v>2800009.2938000001</v>
      </c>
      <c r="J3249" t="s">
        <v>204</v>
      </c>
      <c r="K3249">
        <v>840.00278814000012</v>
      </c>
    </row>
    <row r="3250" spans="1:11" x14ac:dyDescent="0.2">
      <c r="A3250" t="s">
        <v>251</v>
      </c>
      <c r="B3250" t="s">
        <v>185</v>
      </c>
      <c r="C3250" t="s">
        <v>222</v>
      </c>
      <c r="D3250" t="s">
        <v>190</v>
      </c>
      <c r="E3250">
        <v>316203</v>
      </c>
      <c r="F3250">
        <v>17.393899999999999</v>
      </c>
      <c r="G3250">
        <v>44743</v>
      </c>
      <c r="H3250">
        <v>44743</v>
      </c>
      <c r="I3250">
        <v>5500003.3616999993</v>
      </c>
      <c r="J3250" t="s">
        <v>193</v>
      </c>
      <c r="K3250">
        <v>1650.00100851</v>
      </c>
    </row>
    <row r="3251" spans="1:11" x14ac:dyDescent="0.2">
      <c r="A3251" t="s">
        <v>251</v>
      </c>
      <c r="B3251" t="s">
        <v>198</v>
      </c>
      <c r="C3251" t="s">
        <v>112</v>
      </c>
      <c r="D3251" t="s">
        <v>190</v>
      </c>
      <c r="E3251">
        <v>57221</v>
      </c>
      <c r="F3251">
        <v>43.690600000000003</v>
      </c>
      <c r="G3251">
        <v>44743</v>
      </c>
      <c r="H3251">
        <v>44743</v>
      </c>
      <c r="I3251">
        <v>2500019.8226000001</v>
      </c>
      <c r="J3251" t="s">
        <v>188</v>
      </c>
      <c r="K3251">
        <v>750.00594678000016</v>
      </c>
    </row>
    <row r="3252" spans="1:11" x14ac:dyDescent="0.2">
      <c r="A3252" t="s">
        <v>251</v>
      </c>
      <c r="B3252" t="s">
        <v>198</v>
      </c>
      <c r="C3252" t="s">
        <v>234</v>
      </c>
      <c r="D3252" t="s">
        <v>190</v>
      </c>
      <c r="E3252">
        <v>16545</v>
      </c>
      <c r="F3252">
        <v>108.7938</v>
      </c>
      <c r="G3252">
        <v>44744</v>
      </c>
      <c r="H3252">
        <v>44743</v>
      </c>
      <c r="I3252">
        <v>1799993.4210000001</v>
      </c>
      <c r="J3252" t="s">
        <v>204</v>
      </c>
      <c r="K3252">
        <v>539.99802630000011</v>
      </c>
    </row>
    <row r="3253" spans="1:11" x14ac:dyDescent="0.2">
      <c r="A3253" t="s">
        <v>251</v>
      </c>
      <c r="B3253" t="s">
        <v>185</v>
      </c>
      <c r="C3253" t="s">
        <v>224</v>
      </c>
      <c r="D3253" t="s">
        <v>190</v>
      </c>
      <c r="E3253">
        <v>42116</v>
      </c>
      <c r="F3253">
        <v>182.8288</v>
      </c>
      <c r="G3253">
        <v>44745</v>
      </c>
      <c r="H3253">
        <v>44743</v>
      </c>
      <c r="I3253">
        <v>7700017.7407999998</v>
      </c>
      <c r="J3253" t="s">
        <v>204</v>
      </c>
      <c r="K3253">
        <v>2310.0053222400002</v>
      </c>
    </row>
    <row r="3254" spans="1:11" x14ac:dyDescent="0.2">
      <c r="A3254" t="s">
        <v>251</v>
      </c>
      <c r="B3254" t="s">
        <v>198</v>
      </c>
      <c r="C3254" t="s">
        <v>217</v>
      </c>
      <c r="D3254" t="s">
        <v>200</v>
      </c>
      <c r="E3254">
        <v>905693</v>
      </c>
      <c r="F3254">
        <v>9.6059000000000001</v>
      </c>
      <c r="G3254">
        <v>44745</v>
      </c>
      <c r="H3254">
        <v>44743</v>
      </c>
      <c r="I3254">
        <v>8699996.3887000009</v>
      </c>
      <c r="J3254" t="s">
        <v>215</v>
      </c>
      <c r="K3254">
        <v>2609.9989166100004</v>
      </c>
    </row>
    <row r="3255" spans="1:11" x14ac:dyDescent="0.2">
      <c r="A3255" t="s">
        <v>251</v>
      </c>
      <c r="B3255" t="s">
        <v>198</v>
      </c>
      <c r="C3255" t="s">
        <v>211</v>
      </c>
      <c r="D3255" t="s">
        <v>190</v>
      </c>
      <c r="E3255">
        <v>300575</v>
      </c>
      <c r="F3255">
        <v>14.305899999999999</v>
      </c>
      <c r="G3255">
        <v>44746</v>
      </c>
      <c r="H3255">
        <v>44743</v>
      </c>
      <c r="I3255">
        <v>4299995.8925000001</v>
      </c>
      <c r="J3255" t="s">
        <v>207</v>
      </c>
      <c r="K3255">
        <v>1289.9987677500001</v>
      </c>
    </row>
    <row r="3256" spans="1:11" x14ac:dyDescent="0.2">
      <c r="A3256" t="s">
        <v>251</v>
      </c>
      <c r="B3256" t="s">
        <v>185</v>
      </c>
      <c r="C3256" t="s">
        <v>199</v>
      </c>
      <c r="D3256" t="s">
        <v>190</v>
      </c>
      <c r="E3256">
        <v>1167796</v>
      </c>
      <c r="F3256">
        <v>2.9971000000000001</v>
      </c>
      <c r="G3256">
        <v>44746</v>
      </c>
      <c r="H3256">
        <v>44743</v>
      </c>
      <c r="I3256">
        <v>3500001.3916000002</v>
      </c>
      <c r="J3256" t="s">
        <v>193</v>
      </c>
      <c r="K3256">
        <v>1050.0004174800001</v>
      </c>
    </row>
    <row r="3257" spans="1:11" x14ac:dyDescent="0.2">
      <c r="A3257" t="s">
        <v>251</v>
      </c>
      <c r="B3257" t="s">
        <v>185</v>
      </c>
      <c r="C3257" t="s">
        <v>213</v>
      </c>
      <c r="D3257" t="s">
        <v>192</v>
      </c>
      <c r="E3257">
        <v>23188</v>
      </c>
      <c r="F3257">
        <v>69</v>
      </c>
      <c r="G3257">
        <v>44749</v>
      </c>
      <c r="H3257">
        <v>44743</v>
      </c>
      <c r="I3257">
        <v>1599972</v>
      </c>
      <c r="J3257" t="s">
        <v>188</v>
      </c>
      <c r="K3257">
        <v>479.99160000000001</v>
      </c>
    </row>
    <row r="3258" spans="1:11" x14ac:dyDescent="0.2">
      <c r="A3258" t="s">
        <v>251</v>
      </c>
      <c r="B3258" t="s">
        <v>198</v>
      </c>
      <c r="C3258" t="s">
        <v>205</v>
      </c>
      <c r="D3258" t="s">
        <v>190</v>
      </c>
      <c r="E3258">
        <v>466278</v>
      </c>
      <c r="F3258">
        <v>16.942699999999999</v>
      </c>
      <c r="G3258">
        <v>44750</v>
      </c>
      <c r="H3258">
        <v>44743</v>
      </c>
      <c r="I3258">
        <v>7900008.2705999995</v>
      </c>
      <c r="J3258" t="s">
        <v>193</v>
      </c>
      <c r="K3258">
        <v>2370.0024811799999</v>
      </c>
    </row>
    <row r="3259" spans="1:11" x14ac:dyDescent="0.2">
      <c r="A3259" t="s">
        <v>251</v>
      </c>
      <c r="B3259" t="s">
        <v>185</v>
      </c>
      <c r="C3259" t="s">
        <v>240</v>
      </c>
      <c r="D3259" t="s">
        <v>200</v>
      </c>
      <c r="E3259">
        <v>549646</v>
      </c>
      <c r="F3259">
        <v>6.7316000000000003</v>
      </c>
      <c r="G3259">
        <v>44750</v>
      </c>
      <c r="H3259">
        <v>44743</v>
      </c>
      <c r="I3259">
        <v>3699997.0136000002</v>
      </c>
      <c r="J3259" t="s">
        <v>241</v>
      </c>
      <c r="K3259">
        <v>1109.9991040800003</v>
      </c>
    </row>
    <row r="3260" spans="1:11" x14ac:dyDescent="0.2">
      <c r="A3260" t="s">
        <v>251</v>
      </c>
      <c r="B3260" t="s">
        <v>185</v>
      </c>
      <c r="C3260" t="s">
        <v>210</v>
      </c>
      <c r="D3260" t="s">
        <v>190</v>
      </c>
      <c r="E3260">
        <v>56040</v>
      </c>
      <c r="F3260">
        <v>26.766500000000001</v>
      </c>
      <c r="G3260">
        <v>44751</v>
      </c>
      <c r="H3260">
        <v>44743</v>
      </c>
      <c r="I3260">
        <v>1499994.6600000001</v>
      </c>
      <c r="J3260" t="s">
        <v>204</v>
      </c>
      <c r="K3260">
        <v>449.99839800000007</v>
      </c>
    </row>
    <row r="3261" spans="1:11" x14ac:dyDescent="0.2">
      <c r="A3261" t="s">
        <v>251</v>
      </c>
      <c r="B3261" t="s">
        <v>185</v>
      </c>
      <c r="C3261" t="s">
        <v>211</v>
      </c>
      <c r="D3261" t="s">
        <v>190</v>
      </c>
      <c r="E3261">
        <v>301411</v>
      </c>
      <c r="F3261">
        <v>13.270899999999999</v>
      </c>
      <c r="G3261">
        <v>44751</v>
      </c>
      <c r="H3261">
        <v>44743</v>
      </c>
      <c r="I3261">
        <v>3999995.2398999999</v>
      </c>
      <c r="J3261" t="s">
        <v>207</v>
      </c>
      <c r="K3261">
        <v>1199.9985719700001</v>
      </c>
    </row>
    <row r="3262" spans="1:11" x14ac:dyDescent="0.2">
      <c r="A3262" t="s">
        <v>251</v>
      </c>
      <c r="B3262" t="s">
        <v>198</v>
      </c>
      <c r="C3262" t="s">
        <v>189</v>
      </c>
      <c r="D3262" t="s">
        <v>200</v>
      </c>
      <c r="E3262">
        <v>59455</v>
      </c>
      <c r="F3262">
        <v>31.956800000000001</v>
      </c>
      <c r="G3262">
        <v>44752</v>
      </c>
      <c r="H3262">
        <v>44743</v>
      </c>
      <c r="I3262">
        <v>1899991.544</v>
      </c>
      <c r="J3262" t="s">
        <v>188</v>
      </c>
      <c r="K3262">
        <v>569.99746320000008</v>
      </c>
    </row>
    <row r="3263" spans="1:11" x14ac:dyDescent="0.2">
      <c r="A3263" t="s">
        <v>251</v>
      </c>
      <c r="B3263" t="s">
        <v>185</v>
      </c>
      <c r="C3263" t="s">
        <v>242</v>
      </c>
      <c r="D3263" t="s">
        <v>190</v>
      </c>
      <c r="E3263">
        <v>35328</v>
      </c>
      <c r="F3263">
        <v>246.26560000000001</v>
      </c>
      <c r="G3263">
        <v>44752</v>
      </c>
      <c r="H3263">
        <v>44743</v>
      </c>
      <c r="I3263">
        <v>8700071.1168000009</v>
      </c>
      <c r="J3263" t="s">
        <v>207</v>
      </c>
      <c r="K3263">
        <v>2610.0213350400004</v>
      </c>
    </row>
    <row r="3264" spans="1:11" x14ac:dyDescent="0.2">
      <c r="A3264" t="s">
        <v>251</v>
      </c>
      <c r="B3264" t="s">
        <v>198</v>
      </c>
      <c r="C3264" t="s">
        <v>203</v>
      </c>
      <c r="D3264" t="s">
        <v>192</v>
      </c>
      <c r="E3264">
        <v>57185</v>
      </c>
      <c r="F3264">
        <v>106.672</v>
      </c>
      <c r="G3264">
        <v>44752</v>
      </c>
      <c r="H3264">
        <v>44743</v>
      </c>
      <c r="I3264">
        <v>6100038.3199999994</v>
      </c>
      <c r="J3264" t="s">
        <v>204</v>
      </c>
      <c r="K3264">
        <v>1830.0114959999999</v>
      </c>
    </row>
    <row r="3265" spans="1:11" x14ac:dyDescent="0.2">
      <c r="A3265" t="s">
        <v>251</v>
      </c>
      <c r="B3265" t="s">
        <v>185</v>
      </c>
      <c r="C3265" t="s">
        <v>202</v>
      </c>
      <c r="D3265" t="s">
        <v>190</v>
      </c>
      <c r="E3265">
        <v>336300</v>
      </c>
      <c r="F3265">
        <v>3.8656000000000001</v>
      </c>
      <c r="G3265">
        <v>44756</v>
      </c>
      <c r="H3265">
        <v>44743</v>
      </c>
      <c r="I3265">
        <v>1300001.28</v>
      </c>
      <c r="J3265" t="s">
        <v>193</v>
      </c>
      <c r="K3265">
        <v>390.000384</v>
      </c>
    </row>
    <row r="3266" spans="1:11" x14ac:dyDescent="0.2">
      <c r="A3266" t="s">
        <v>251</v>
      </c>
      <c r="B3266" t="s">
        <v>185</v>
      </c>
      <c r="C3266" t="s">
        <v>237</v>
      </c>
      <c r="D3266" t="s">
        <v>192</v>
      </c>
      <c r="E3266">
        <v>443390</v>
      </c>
      <c r="F3266">
        <v>15.336399999999999</v>
      </c>
      <c r="G3266">
        <v>44757</v>
      </c>
      <c r="H3266">
        <v>44743</v>
      </c>
      <c r="I3266">
        <v>6800006.3959999997</v>
      </c>
      <c r="J3266" t="s">
        <v>204</v>
      </c>
      <c r="K3266">
        <v>2040.0019188000001</v>
      </c>
    </row>
    <row r="3267" spans="1:11" x14ac:dyDescent="0.2">
      <c r="A3267" t="s">
        <v>251</v>
      </c>
      <c r="B3267" t="s">
        <v>185</v>
      </c>
      <c r="C3267" t="s">
        <v>234</v>
      </c>
      <c r="D3267" t="s">
        <v>187</v>
      </c>
      <c r="E3267">
        <v>10840</v>
      </c>
      <c r="F3267">
        <v>101.477</v>
      </c>
      <c r="G3267">
        <v>44757</v>
      </c>
      <c r="H3267">
        <v>44743</v>
      </c>
      <c r="I3267">
        <v>1100010.68</v>
      </c>
      <c r="J3267" t="s">
        <v>204</v>
      </c>
      <c r="K3267">
        <v>330.00320400000004</v>
      </c>
    </row>
    <row r="3268" spans="1:11" x14ac:dyDescent="0.2">
      <c r="A3268" t="s">
        <v>251</v>
      </c>
      <c r="B3268" t="s">
        <v>198</v>
      </c>
      <c r="C3268" t="s">
        <v>232</v>
      </c>
      <c r="D3268" t="s">
        <v>190</v>
      </c>
      <c r="E3268">
        <v>106063</v>
      </c>
      <c r="F3268">
        <v>23.570799999999998</v>
      </c>
      <c r="G3268">
        <v>44757</v>
      </c>
      <c r="H3268">
        <v>44743</v>
      </c>
      <c r="I3268">
        <v>2499989.7604</v>
      </c>
      <c r="J3268" t="s">
        <v>204</v>
      </c>
      <c r="K3268">
        <v>749.99692812000001</v>
      </c>
    </row>
    <row r="3269" spans="1:11" x14ac:dyDescent="0.2">
      <c r="A3269" t="s">
        <v>251</v>
      </c>
      <c r="B3269" t="s">
        <v>185</v>
      </c>
      <c r="C3269" t="s">
        <v>195</v>
      </c>
      <c r="D3269" t="s">
        <v>192</v>
      </c>
      <c r="E3269">
        <v>58766</v>
      </c>
      <c r="F3269">
        <v>120.8176</v>
      </c>
      <c r="G3269">
        <v>44757</v>
      </c>
      <c r="H3269">
        <v>44743</v>
      </c>
      <c r="I3269">
        <v>7099967.0816000002</v>
      </c>
      <c r="J3269" t="s">
        <v>196</v>
      </c>
      <c r="K3269">
        <v>2129.9901244800003</v>
      </c>
    </row>
    <row r="3270" spans="1:11" x14ac:dyDescent="0.2">
      <c r="A3270" t="s">
        <v>251</v>
      </c>
      <c r="B3270" t="s">
        <v>185</v>
      </c>
      <c r="C3270" t="s">
        <v>208</v>
      </c>
      <c r="D3270" t="s">
        <v>187</v>
      </c>
      <c r="E3270">
        <v>73625</v>
      </c>
      <c r="F3270">
        <v>59.762</v>
      </c>
      <c r="G3270">
        <v>44758</v>
      </c>
      <c r="H3270">
        <v>44743</v>
      </c>
      <c r="I3270">
        <v>4399977.25</v>
      </c>
      <c r="J3270" t="s">
        <v>188</v>
      </c>
      <c r="K3270">
        <v>1319.9931750000001</v>
      </c>
    </row>
    <row r="3271" spans="1:11" x14ac:dyDescent="0.2">
      <c r="A3271" t="s">
        <v>251</v>
      </c>
      <c r="B3271" t="s">
        <v>185</v>
      </c>
      <c r="C3271" t="s">
        <v>243</v>
      </c>
      <c r="D3271" t="s">
        <v>190</v>
      </c>
      <c r="E3271">
        <v>738428</v>
      </c>
      <c r="F3271">
        <v>5.9585999999999997</v>
      </c>
      <c r="G3271">
        <v>44758</v>
      </c>
      <c r="H3271">
        <v>44743</v>
      </c>
      <c r="I3271">
        <v>4399997.0807999996</v>
      </c>
      <c r="J3271" t="s">
        <v>215</v>
      </c>
      <c r="K3271">
        <v>1319.9991242399999</v>
      </c>
    </row>
    <row r="3272" spans="1:11" x14ac:dyDescent="0.2">
      <c r="A3272" t="s">
        <v>251</v>
      </c>
      <c r="B3272" t="s">
        <v>185</v>
      </c>
      <c r="C3272" t="s">
        <v>228</v>
      </c>
      <c r="D3272" t="s">
        <v>190</v>
      </c>
      <c r="E3272">
        <v>312713</v>
      </c>
      <c r="F3272">
        <v>29.100200000000001</v>
      </c>
      <c r="G3272">
        <v>44759</v>
      </c>
      <c r="H3272">
        <v>44743</v>
      </c>
      <c r="I3272">
        <v>9100010.842600001</v>
      </c>
      <c r="J3272" t="s">
        <v>204</v>
      </c>
      <c r="K3272">
        <v>2730.0032527800004</v>
      </c>
    </row>
    <row r="3273" spans="1:11" x14ac:dyDescent="0.2">
      <c r="A3273" t="s">
        <v>251</v>
      </c>
      <c r="B3273" t="s">
        <v>198</v>
      </c>
      <c r="C3273" t="s">
        <v>231</v>
      </c>
      <c r="D3273" t="s">
        <v>190</v>
      </c>
      <c r="E3273">
        <v>130875</v>
      </c>
      <c r="F3273">
        <v>20.630400000000002</v>
      </c>
      <c r="G3273">
        <v>44759</v>
      </c>
      <c r="H3273">
        <v>44743</v>
      </c>
      <c r="I3273">
        <v>2700003.6</v>
      </c>
      <c r="J3273" t="s">
        <v>188</v>
      </c>
      <c r="K3273">
        <v>810.00108000000012</v>
      </c>
    </row>
    <row r="3274" spans="1:11" x14ac:dyDescent="0.2">
      <c r="A3274" t="s">
        <v>251</v>
      </c>
      <c r="B3274" t="s">
        <v>185</v>
      </c>
      <c r="C3274" t="s">
        <v>240</v>
      </c>
      <c r="D3274" t="s">
        <v>190</v>
      </c>
      <c r="E3274">
        <v>489011</v>
      </c>
      <c r="F3274">
        <v>7.3617999999999997</v>
      </c>
      <c r="G3274">
        <v>44759</v>
      </c>
      <c r="H3274">
        <v>44743</v>
      </c>
      <c r="I3274">
        <v>3600001.1798</v>
      </c>
      <c r="J3274" t="s">
        <v>241</v>
      </c>
      <c r="K3274">
        <v>1080.00035394</v>
      </c>
    </row>
    <row r="3275" spans="1:11" x14ac:dyDescent="0.2">
      <c r="A3275" t="s">
        <v>251</v>
      </c>
      <c r="B3275" t="s">
        <v>185</v>
      </c>
      <c r="C3275" t="s">
        <v>214</v>
      </c>
      <c r="D3275" t="s">
        <v>187</v>
      </c>
      <c r="E3275">
        <v>170855</v>
      </c>
      <c r="F3275">
        <v>29.264600000000002</v>
      </c>
      <c r="G3275">
        <v>44763</v>
      </c>
      <c r="H3275">
        <v>44743</v>
      </c>
      <c r="I3275">
        <v>5000003.233</v>
      </c>
      <c r="J3275" t="s">
        <v>215</v>
      </c>
      <c r="K3275">
        <v>1500.0009699000002</v>
      </c>
    </row>
    <row r="3276" spans="1:11" x14ac:dyDescent="0.2">
      <c r="A3276" t="s">
        <v>251</v>
      </c>
      <c r="B3276" t="s">
        <v>198</v>
      </c>
      <c r="C3276" t="s">
        <v>202</v>
      </c>
      <c r="D3276" t="s">
        <v>212</v>
      </c>
      <c r="E3276">
        <v>2280999</v>
      </c>
      <c r="F3276">
        <v>3.9018000000000002</v>
      </c>
      <c r="G3276">
        <v>44763</v>
      </c>
      <c r="H3276">
        <v>44743</v>
      </c>
      <c r="I3276">
        <v>8900001.8981999997</v>
      </c>
      <c r="J3276" t="s">
        <v>193</v>
      </c>
      <c r="K3276">
        <v>2670.0005694600004</v>
      </c>
    </row>
    <row r="3277" spans="1:11" x14ac:dyDescent="0.2">
      <c r="A3277" t="s">
        <v>251</v>
      </c>
      <c r="B3277" t="s">
        <v>185</v>
      </c>
      <c r="C3277" t="s">
        <v>208</v>
      </c>
      <c r="D3277" t="s">
        <v>187</v>
      </c>
      <c r="E3277">
        <v>103232</v>
      </c>
      <c r="F3277">
        <v>61.027299999999997</v>
      </c>
      <c r="G3277">
        <v>44763</v>
      </c>
      <c r="H3277">
        <v>44743</v>
      </c>
      <c r="I3277">
        <v>6299970.2335999999</v>
      </c>
      <c r="J3277" t="s">
        <v>188</v>
      </c>
      <c r="K3277">
        <v>1889.9910700800003</v>
      </c>
    </row>
    <row r="3278" spans="1:11" x14ac:dyDescent="0.2">
      <c r="A3278" t="s">
        <v>251</v>
      </c>
      <c r="B3278" t="s">
        <v>198</v>
      </c>
      <c r="C3278" t="s">
        <v>112</v>
      </c>
      <c r="D3278" t="s">
        <v>192</v>
      </c>
      <c r="E3278">
        <v>221798</v>
      </c>
      <c r="F3278">
        <v>42.380899999999997</v>
      </c>
      <c r="G3278">
        <v>44763</v>
      </c>
      <c r="H3278">
        <v>44743</v>
      </c>
      <c r="I3278">
        <v>9399998.8581999987</v>
      </c>
      <c r="J3278" t="s">
        <v>188</v>
      </c>
      <c r="K3278">
        <v>2819.99965746</v>
      </c>
    </row>
    <row r="3279" spans="1:11" x14ac:dyDescent="0.2">
      <c r="A3279" t="s">
        <v>251</v>
      </c>
      <c r="B3279" t="s">
        <v>198</v>
      </c>
      <c r="C3279" t="s">
        <v>209</v>
      </c>
      <c r="D3279" t="s">
        <v>200</v>
      </c>
      <c r="E3279">
        <v>263513</v>
      </c>
      <c r="F3279">
        <v>18.215399999999999</v>
      </c>
      <c r="G3279">
        <v>44763</v>
      </c>
      <c r="H3279">
        <v>44743</v>
      </c>
      <c r="I3279">
        <v>4799994.7001999998</v>
      </c>
      <c r="J3279" t="s">
        <v>188</v>
      </c>
      <c r="K3279">
        <v>1439.9984100600002</v>
      </c>
    </row>
    <row r="3280" spans="1:11" x14ac:dyDescent="0.2">
      <c r="A3280" t="s">
        <v>251</v>
      </c>
      <c r="B3280" t="s">
        <v>198</v>
      </c>
      <c r="C3280" t="s">
        <v>219</v>
      </c>
      <c r="D3280" t="s">
        <v>190</v>
      </c>
      <c r="E3280">
        <v>53692</v>
      </c>
      <c r="F3280">
        <v>54.011499999999998</v>
      </c>
      <c r="G3280">
        <v>44763</v>
      </c>
      <c r="H3280">
        <v>44743</v>
      </c>
      <c r="I3280">
        <v>2899985.4580000001</v>
      </c>
      <c r="J3280" t="s">
        <v>188</v>
      </c>
      <c r="K3280">
        <v>869.99563740000008</v>
      </c>
    </row>
    <row r="3281" spans="1:11" x14ac:dyDescent="0.2">
      <c r="A3281" t="s">
        <v>251</v>
      </c>
      <c r="B3281" t="s">
        <v>185</v>
      </c>
      <c r="C3281" t="s">
        <v>208</v>
      </c>
      <c r="D3281" t="s">
        <v>190</v>
      </c>
      <c r="E3281">
        <v>32536</v>
      </c>
      <c r="F3281">
        <v>61.469799999999999</v>
      </c>
      <c r="G3281">
        <v>44764</v>
      </c>
      <c r="H3281">
        <v>44743</v>
      </c>
      <c r="I3281">
        <v>1999981.4128</v>
      </c>
      <c r="J3281" t="s">
        <v>188</v>
      </c>
      <c r="K3281">
        <v>599.99442384000008</v>
      </c>
    </row>
    <row r="3282" spans="1:11" x14ac:dyDescent="0.2">
      <c r="A3282" t="s">
        <v>251</v>
      </c>
      <c r="B3282" t="s">
        <v>185</v>
      </c>
      <c r="C3282" t="s">
        <v>186</v>
      </c>
      <c r="D3282" t="s">
        <v>192</v>
      </c>
      <c r="E3282">
        <v>102678</v>
      </c>
      <c r="F3282">
        <v>21.426200000000001</v>
      </c>
      <c r="G3282">
        <v>44765</v>
      </c>
      <c r="H3282">
        <v>44743</v>
      </c>
      <c r="I3282">
        <v>2199999.3636000003</v>
      </c>
      <c r="J3282" t="s">
        <v>188</v>
      </c>
      <c r="K3282">
        <v>659.99980908000009</v>
      </c>
    </row>
    <row r="3283" spans="1:11" x14ac:dyDescent="0.2">
      <c r="A3283" t="s">
        <v>251</v>
      </c>
      <c r="B3283" t="s">
        <v>198</v>
      </c>
      <c r="C3283" t="s">
        <v>112</v>
      </c>
      <c r="D3283" t="s">
        <v>190</v>
      </c>
      <c r="E3283">
        <v>162241</v>
      </c>
      <c r="F3283">
        <v>39.447600000000001</v>
      </c>
      <c r="G3283">
        <v>44765</v>
      </c>
      <c r="H3283">
        <v>44743</v>
      </c>
      <c r="I3283">
        <v>6400018.0716000004</v>
      </c>
      <c r="J3283" t="s">
        <v>188</v>
      </c>
      <c r="K3283">
        <v>1920.0054214800002</v>
      </c>
    </row>
    <row r="3284" spans="1:11" x14ac:dyDescent="0.2">
      <c r="A3284" t="s">
        <v>251</v>
      </c>
      <c r="B3284" t="s">
        <v>198</v>
      </c>
      <c r="C3284" t="s">
        <v>114</v>
      </c>
      <c r="D3284" t="s">
        <v>187</v>
      </c>
      <c r="E3284">
        <v>571883</v>
      </c>
      <c r="F3284">
        <v>13.4643</v>
      </c>
      <c r="G3284">
        <v>44766</v>
      </c>
      <c r="H3284">
        <v>44743</v>
      </c>
      <c r="I3284">
        <v>7700004.2768999999</v>
      </c>
      <c r="J3284" t="s">
        <v>215</v>
      </c>
      <c r="K3284">
        <v>2310.0012830699998</v>
      </c>
    </row>
    <row r="3285" spans="1:11" x14ac:dyDescent="0.2">
      <c r="A3285" t="s">
        <v>251</v>
      </c>
      <c r="B3285" t="s">
        <v>185</v>
      </c>
      <c r="C3285" t="s">
        <v>114</v>
      </c>
      <c r="D3285" t="s">
        <v>192</v>
      </c>
      <c r="E3285">
        <v>660586</v>
      </c>
      <c r="F3285">
        <v>14.0784</v>
      </c>
      <c r="G3285">
        <v>44766</v>
      </c>
      <c r="H3285">
        <v>44743</v>
      </c>
      <c r="I3285">
        <v>9299993.942400001</v>
      </c>
      <c r="J3285" t="s">
        <v>215</v>
      </c>
      <c r="K3285">
        <v>2789.9981827200004</v>
      </c>
    </row>
    <row r="3286" spans="1:11" x14ac:dyDescent="0.2">
      <c r="A3286" t="s">
        <v>251</v>
      </c>
      <c r="B3286" t="s">
        <v>185</v>
      </c>
      <c r="C3286" t="s">
        <v>227</v>
      </c>
      <c r="D3286" t="s">
        <v>190</v>
      </c>
      <c r="E3286">
        <v>21843</v>
      </c>
      <c r="F3286">
        <v>151.08099999999999</v>
      </c>
      <c r="G3286">
        <v>44767</v>
      </c>
      <c r="H3286">
        <v>44743</v>
      </c>
      <c r="I3286">
        <v>3300062.2829999998</v>
      </c>
      <c r="J3286" t="s">
        <v>204</v>
      </c>
      <c r="K3286">
        <v>990.01868490000004</v>
      </c>
    </row>
    <row r="3287" spans="1:11" x14ac:dyDescent="0.2">
      <c r="A3287" t="s">
        <v>251</v>
      </c>
      <c r="B3287" t="s">
        <v>198</v>
      </c>
      <c r="C3287" t="s">
        <v>189</v>
      </c>
      <c r="D3287" t="s">
        <v>190</v>
      </c>
      <c r="E3287">
        <v>61334</v>
      </c>
      <c r="F3287">
        <v>27.717199999999998</v>
      </c>
      <c r="G3287">
        <v>44767</v>
      </c>
      <c r="H3287">
        <v>44743</v>
      </c>
      <c r="I3287">
        <v>1700006.7448</v>
      </c>
      <c r="J3287" t="s">
        <v>188</v>
      </c>
      <c r="K3287">
        <v>510.00202344000007</v>
      </c>
    </row>
    <row r="3288" spans="1:11" x14ac:dyDescent="0.2">
      <c r="A3288" t="s">
        <v>251</v>
      </c>
      <c r="B3288" t="s">
        <v>185</v>
      </c>
      <c r="C3288" t="s">
        <v>230</v>
      </c>
      <c r="D3288" t="s">
        <v>187</v>
      </c>
      <c r="E3288">
        <v>38484</v>
      </c>
      <c r="F3288">
        <v>119.529</v>
      </c>
      <c r="G3288">
        <v>44771</v>
      </c>
      <c r="H3288">
        <v>44743</v>
      </c>
      <c r="I3288">
        <v>4599954.0360000003</v>
      </c>
      <c r="J3288" t="s">
        <v>188</v>
      </c>
      <c r="K3288">
        <v>1379.9862108000002</v>
      </c>
    </row>
    <row r="3289" spans="1:11" x14ac:dyDescent="0.2">
      <c r="A3289" t="s">
        <v>251</v>
      </c>
      <c r="B3289" t="s">
        <v>185</v>
      </c>
      <c r="C3289" t="s">
        <v>238</v>
      </c>
      <c r="D3289" t="s">
        <v>190</v>
      </c>
      <c r="E3289">
        <v>18151</v>
      </c>
      <c r="F3289">
        <v>242.41249999999999</v>
      </c>
      <c r="G3289">
        <v>44772</v>
      </c>
      <c r="H3289">
        <v>44743</v>
      </c>
      <c r="I3289">
        <v>4400029.2874999996</v>
      </c>
      <c r="J3289" t="s">
        <v>204</v>
      </c>
      <c r="K3289">
        <v>1320.00878625</v>
      </c>
    </row>
    <row r="3290" spans="1:11" x14ac:dyDescent="0.2">
      <c r="A3290" t="s">
        <v>251</v>
      </c>
      <c r="B3290" t="s">
        <v>185</v>
      </c>
      <c r="C3290" t="s">
        <v>237</v>
      </c>
      <c r="D3290" t="s">
        <v>212</v>
      </c>
      <c r="E3290">
        <v>516329</v>
      </c>
      <c r="F3290">
        <v>17.043399999999998</v>
      </c>
      <c r="G3290">
        <v>44773</v>
      </c>
      <c r="H3290">
        <v>44743</v>
      </c>
      <c r="I3290">
        <v>8800001.6785999984</v>
      </c>
      <c r="J3290" t="s">
        <v>204</v>
      </c>
      <c r="K3290">
        <v>2640.0005035799995</v>
      </c>
    </row>
    <row r="3291" spans="1:11" x14ac:dyDescent="0.2">
      <c r="A3291" t="s">
        <v>251</v>
      </c>
      <c r="B3291" t="s">
        <v>198</v>
      </c>
      <c r="C3291" t="s">
        <v>208</v>
      </c>
      <c r="D3291" t="s">
        <v>187</v>
      </c>
      <c r="E3291">
        <v>63969</v>
      </c>
      <c r="F3291">
        <v>64.093900000000005</v>
      </c>
      <c r="G3291">
        <v>44777</v>
      </c>
      <c r="H3291">
        <v>44774</v>
      </c>
      <c r="I3291">
        <v>4100022.6891000005</v>
      </c>
      <c r="J3291" t="s">
        <v>188</v>
      </c>
      <c r="K3291">
        <v>1230.0068067300001</v>
      </c>
    </row>
    <row r="3292" spans="1:11" x14ac:dyDescent="0.2">
      <c r="A3292" t="s">
        <v>251</v>
      </c>
      <c r="B3292" t="s">
        <v>198</v>
      </c>
      <c r="C3292" t="s">
        <v>223</v>
      </c>
      <c r="D3292" t="s">
        <v>190</v>
      </c>
      <c r="E3292">
        <v>27570</v>
      </c>
      <c r="F3292">
        <v>90.677700000000002</v>
      </c>
      <c r="G3292">
        <v>44777</v>
      </c>
      <c r="H3292">
        <v>44774</v>
      </c>
      <c r="I3292">
        <v>2499984.1890000002</v>
      </c>
      <c r="J3292" t="s">
        <v>204</v>
      </c>
      <c r="K3292">
        <v>749.99525670000014</v>
      </c>
    </row>
    <row r="3293" spans="1:11" x14ac:dyDescent="0.2">
      <c r="A3293" t="s">
        <v>251</v>
      </c>
      <c r="B3293" t="s">
        <v>185</v>
      </c>
      <c r="C3293" t="s">
        <v>202</v>
      </c>
      <c r="D3293" t="s">
        <v>192</v>
      </c>
      <c r="E3293">
        <v>2183873</v>
      </c>
      <c r="F3293">
        <v>4.2126999999999999</v>
      </c>
      <c r="G3293">
        <v>44777</v>
      </c>
      <c r="H3293">
        <v>44774</v>
      </c>
      <c r="I3293">
        <v>9200001.7871000003</v>
      </c>
      <c r="J3293" t="s">
        <v>193</v>
      </c>
      <c r="K3293">
        <v>2760.00053613</v>
      </c>
    </row>
    <row r="3294" spans="1:11" x14ac:dyDescent="0.2">
      <c r="A3294" t="s">
        <v>251</v>
      </c>
      <c r="B3294" t="s">
        <v>198</v>
      </c>
      <c r="C3294" t="s">
        <v>245</v>
      </c>
      <c r="D3294" t="s">
        <v>187</v>
      </c>
      <c r="E3294">
        <v>122283</v>
      </c>
      <c r="F3294">
        <v>53.155500000000004</v>
      </c>
      <c r="G3294">
        <v>44777</v>
      </c>
      <c r="H3294">
        <v>44774</v>
      </c>
      <c r="I3294">
        <v>6500014.0065000001</v>
      </c>
      <c r="J3294" t="s">
        <v>188</v>
      </c>
      <c r="K3294">
        <v>1950.0042019500004</v>
      </c>
    </row>
    <row r="3295" spans="1:11" x14ac:dyDescent="0.2">
      <c r="A3295" t="s">
        <v>251</v>
      </c>
      <c r="B3295" t="s">
        <v>185</v>
      </c>
      <c r="C3295" t="s">
        <v>223</v>
      </c>
      <c r="D3295" t="s">
        <v>192</v>
      </c>
      <c r="E3295">
        <v>34499</v>
      </c>
      <c r="F3295">
        <v>81.161900000000003</v>
      </c>
      <c r="G3295">
        <v>44777</v>
      </c>
      <c r="H3295">
        <v>44774</v>
      </c>
      <c r="I3295">
        <v>2800004.3881000001</v>
      </c>
      <c r="J3295" t="s">
        <v>204</v>
      </c>
      <c r="K3295">
        <v>840.00131643000009</v>
      </c>
    </row>
    <row r="3296" spans="1:11" x14ac:dyDescent="0.2">
      <c r="A3296" t="s">
        <v>251</v>
      </c>
      <c r="B3296" t="s">
        <v>198</v>
      </c>
      <c r="C3296" t="s">
        <v>239</v>
      </c>
      <c r="D3296" t="s">
        <v>200</v>
      </c>
      <c r="E3296">
        <v>340759</v>
      </c>
      <c r="F3296">
        <v>15.5535</v>
      </c>
      <c r="G3296">
        <v>44777</v>
      </c>
      <c r="H3296">
        <v>44774</v>
      </c>
      <c r="I3296">
        <v>5299995.1064999998</v>
      </c>
      <c r="J3296" t="s">
        <v>188</v>
      </c>
      <c r="K3296">
        <v>1589.9985319499999</v>
      </c>
    </row>
    <row r="3297" spans="1:11" x14ac:dyDescent="0.2">
      <c r="A3297" t="s">
        <v>251</v>
      </c>
      <c r="B3297" t="s">
        <v>198</v>
      </c>
      <c r="C3297" t="s">
        <v>220</v>
      </c>
      <c r="D3297" t="s">
        <v>190</v>
      </c>
      <c r="E3297">
        <v>15688</v>
      </c>
      <c r="F3297">
        <v>159.36000000000001</v>
      </c>
      <c r="G3297">
        <v>44777</v>
      </c>
      <c r="H3297">
        <v>44774</v>
      </c>
      <c r="I3297">
        <v>2500039.6800000002</v>
      </c>
      <c r="J3297" t="s">
        <v>188</v>
      </c>
      <c r="K3297">
        <v>750.01190400000019</v>
      </c>
    </row>
    <row r="3298" spans="1:11" x14ac:dyDescent="0.2">
      <c r="A3298" t="s">
        <v>251</v>
      </c>
      <c r="B3298" t="s">
        <v>198</v>
      </c>
      <c r="C3298" t="s">
        <v>208</v>
      </c>
      <c r="D3298" t="s">
        <v>200</v>
      </c>
      <c r="E3298">
        <v>31959</v>
      </c>
      <c r="F3298">
        <v>65.708299999999994</v>
      </c>
      <c r="G3298">
        <v>44778</v>
      </c>
      <c r="H3298">
        <v>44774</v>
      </c>
      <c r="I3298">
        <v>2099971.5596999996</v>
      </c>
      <c r="J3298" t="s">
        <v>188</v>
      </c>
      <c r="K3298">
        <v>629.99146790999998</v>
      </c>
    </row>
    <row r="3299" spans="1:11" x14ac:dyDescent="0.2">
      <c r="A3299" t="s">
        <v>251</v>
      </c>
      <c r="B3299" t="s">
        <v>198</v>
      </c>
      <c r="C3299" t="s">
        <v>222</v>
      </c>
      <c r="D3299" t="s">
        <v>192</v>
      </c>
      <c r="E3299">
        <v>103983</v>
      </c>
      <c r="F3299">
        <v>17.310500000000001</v>
      </c>
      <c r="G3299">
        <v>44778</v>
      </c>
      <c r="H3299">
        <v>44774</v>
      </c>
      <c r="I3299">
        <v>1799997.7215000002</v>
      </c>
      <c r="J3299" t="s">
        <v>193</v>
      </c>
      <c r="K3299">
        <v>539.99931645000015</v>
      </c>
    </row>
    <row r="3300" spans="1:11" x14ac:dyDescent="0.2">
      <c r="A3300" t="s">
        <v>251</v>
      </c>
      <c r="B3300" t="s">
        <v>198</v>
      </c>
      <c r="C3300" t="s">
        <v>195</v>
      </c>
      <c r="D3300" t="s">
        <v>192</v>
      </c>
      <c r="E3300">
        <v>18009</v>
      </c>
      <c r="F3300">
        <v>116.61069999999999</v>
      </c>
      <c r="G3300">
        <v>44778</v>
      </c>
      <c r="H3300">
        <v>44774</v>
      </c>
      <c r="I3300">
        <v>2100042.0962999999</v>
      </c>
      <c r="J3300" t="s">
        <v>196</v>
      </c>
      <c r="K3300">
        <v>630.01262888999997</v>
      </c>
    </row>
    <row r="3301" spans="1:11" x14ac:dyDescent="0.2">
      <c r="A3301" t="s">
        <v>251</v>
      </c>
      <c r="B3301" t="s">
        <v>198</v>
      </c>
      <c r="C3301" t="s">
        <v>246</v>
      </c>
      <c r="D3301" t="s">
        <v>190</v>
      </c>
      <c r="E3301">
        <v>59345</v>
      </c>
      <c r="F3301">
        <v>133.11959999999999</v>
      </c>
      <c r="G3301">
        <v>44779</v>
      </c>
      <c r="H3301">
        <v>44774</v>
      </c>
      <c r="I3301">
        <v>7899982.6619999995</v>
      </c>
      <c r="J3301" t="s">
        <v>204</v>
      </c>
      <c r="K3301">
        <v>2369.9947985999997</v>
      </c>
    </row>
    <row r="3302" spans="1:11" x14ac:dyDescent="0.2">
      <c r="A3302" t="s">
        <v>251</v>
      </c>
      <c r="B3302" t="s">
        <v>185</v>
      </c>
      <c r="C3302" t="s">
        <v>194</v>
      </c>
      <c r="D3302" t="s">
        <v>200</v>
      </c>
      <c r="E3302">
        <v>148114</v>
      </c>
      <c r="F3302">
        <v>47.935899999999997</v>
      </c>
      <c r="G3302">
        <v>44779</v>
      </c>
      <c r="H3302">
        <v>44774</v>
      </c>
      <c r="I3302">
        <v>7099977.8925999999</v>
      </c>
      <c r="J3302" t="s">
        <v>188</v>
      </c>
      <c r="K3302">
        <v>2129.99336778</v>
      </c>
    </row>
    <row r="3303" spans="1:11" x14ac:dyDescent="0.2">
      <c r="A3303" t="s">
        <v>251</v>
      </c>
      <c r="B3303" t="s">
        <v>185</v>
      </c>
      <c r="C3303" t="s">
        <v>220</v>
      </c>
      <c r="D3303" t="s">
        <v>190</v>
      </c>
      <c r="E3303">
        <v>42105</v>
      </c>
      <c r="F3303">
        <v>152.0009</v>
      </c>
      <c r="G3303">
        <v>44780</v>
      </c>
      <c r="H3303">
        <v>44774</v>
      </c>
      <c r="I3303">
        <v>6399997.8945000004</v>
      </c>
      <c r="J3303" t="s">
        <v>188</v>
      </c>
      <c r="K3303">
        <v>1919.9993683499999</v>
      </c>
    </row>
    <row r="3304" spans="1:11" x14ac:dyDescent="0.2">
      <c r="A3304" t="s">
        <v>251</v>
      </c>
      <c r="B3304" t="s">
        <v>185</v>
      </c>
      <c r="C3304" t="s">
        <v>230</v>
      </c>
      <c r="D3304" t="s">
        <v>190</v>
      </c>
      <c r="E3304">
        <v>69613</v>
      </c>
      <c r="F3304">
        <v>122.1036</v>
      </c>
      <c r="G3304">
        <v>44784</v>
      </c>
      <c r="H3304">
        <v>44774</v>
      </c>
      <c r="I3304">
        <v>8499997.9068</v>
      </c>
      <c r="J3304" t="s">
        <v>188</v>
      </c>
      <c r="K3304">
        <v>2549.9993720399998</v>
      </c>
    </row>
    <row r="3305" spans="1:11" x14ac:dyDescent="0.2">
      <c r="A3305" t="s">
        <v>251</v>
      </c>
      <c r="B3305" t="s">
        <v>198</v>
      </c>
      <c r="C3305" t="s">
        <v>203</v>
      </c>
      <c r="D3305" t="s">
        <v>190</v>
      </c>
      <c r="E3305">
        <v>53222</v>
      </c>
      <c r="F3305">
        <v>108.9772</v>
      </c>
      <c r="G3305">
        <v>44784</v>
      </c>
      <c r="H3305">
        <v>44774</v>
      </c>
      <c r="I3305">
        <v>5799984.5384</v>
      </c>
      <c r="J3305" t="s">
        <v>204</v>
      </c>
      <c r="K3305">
        <v>1739.99536152</v>
      </c>
    </row>
    <row r="3306" spans="1:11" x14ac:dyDescent="0.2">
      <c r="A3306" t="s">
        <v>251</v>
      </c>
      <c r="B3306" t="s">
        <v>185</v>
      </c>
      <c r="C3306" t="s">
        <v>230</v>
      </c>
      <c r="D3306" t="s">
        <v>192</v>
      </c>
      <c r="E3306">
        <v>51410</v>
      </c>
      <c r="F3306">
        <v>124.4892</v>
      </c>
      <c r="G3306">
        <v>44784</v>
      </c>
      <c r="H3306">
        <v>44774</v>
      </c>
      <c r="I3306">
        <v>6399989.7719999999</v>
      </c>
      <c r="J3306" t="s">
        <v>188</v>
      </c>
      <c r="K3306">
        <v>1919.9969316000002</v>
      </c>
    </row>
    <row r="3307" spans="1:11" x14ac:dyDescent="0.2">
      <c r="A3307" t="s">
        <v>251</v>
      </c>
      <c r="B3307" t="s">
        <v>198</v>
      </c>
      <c r="C3307" t="s">
        <v>222</v>
      </c>
      <c r="D3307" t="s">
        <v>200</v>
      </c>
      <c r="E3307">
        <v>99103</v>
      </c>
      <c r="F3307">
        <v>18.1629</v>
      </c>
      <c r="G3307">
        <v>44784</v>
      </c>
      <c r="H3307">
        <v>44774</v>
      </c>
      <c r="I3307">
        <v>1799997.8787</v>
      </c>
      <c r="J3307" t="s">
        <v>193</v>
      </c>
      <c r="K3307">
        <v>539.99936361000005</v>
      </c>
    </row>
    <row r="3308" spans="1:11" x14ac:dyDescent="0.2">
      <c r="A3308" t="s">
        <v>251</v>
      </c>
      <c r="B3308" t="s">
        <v>198</v>
      </c>
      <c r="C3308" t="s">
        <v>199</v>
      </c>
      <c r="D3308" t="s">
        <v>190</v>
      </c>
      <c r="E3308">
        <v>1195592</v>
      </c>
      <c r="F3308">
        <v>3.0947</v>
      </c>
      <c r="G3308">
        <v>44784</v>
      </c>
      <c r="H3308">
        <v>44774</v>
      </c>
      <c r="I3308">
        <v>3699998.5624000002</v>
      </c>
      <c r="J3308" t="s">
        <v>193</v>
      </c>
      <c r="K3308">
        <v>1109.9995687200001</v>
      </c>
    </row>
    <row r="3309" spans="1:11" x14ac:dyDescent="0.2">
      <c r="A3309" t="s">
        <v>251</v>
      </c>
      <c r="B3309" t="s">
        <v>185</v>
      </c>
      <c r="C3309" t="s">
        <v>227</v>
      </c>
      <c r="D3309" t="s">
        <v>200</v>
      </c>
      <c r="E3309">
        <v>19044</v>
      </c>
      <c r="F3309">
        <v>162.77979999999999</v>
      </c>
      <c r="G3309">
        <v>44785</v>
      </c>
      <c r="H3309">
        <v>44774</v>
      </c>
      <c r="I3309">
        <v>3099978.5112000001</v>
      </c>
      <c r="J3309" t="s">
        <v>204</v>
      </c>
      <c r="K3309">
        <v>929.99355336000008</v>
      </c>
    </row>
    <row r="3310" spans="1:11" x14ac:dyDescent="0.2">
      <c r="A3310" t="s">
        <v>251</v>
      </c>
      <c r="B3310" t="s">
        <v>198</v>
      </c>
      <c r="C3310" t="s">
        <v>194</v>
      </c>
      <c r="D3310" t="s">
        <v>190</v>
      </c>
      <c r="E3310">
        <v>88607</v>
      </c>
      <c r="F3310">
        <v>45.143099999999997</v>
      </c>
      <c r="G3310">
        <v>44785</v>
      </c>
      <c r="H3310">
        <v>44774</v>
      </c>
      <c r="I3310">
        <v>3999994.6616999996</v>
      </c>
      <c r="J3310" t="s">
        <v>188</v>
      </c>
      <c r="K3310">
        <v>1199.99839851</v>
      </c>
    </row>
    <row r="3311" spans="1:11" x14ac:dyDescent="0.2">
      <c r="A3311" t="s">
        <v>251</v>
      </c>
      <c r="B3311" t="s">
        <v>185</v>
      </c>
      <c r="C3311" t="s">
        <v>199</v>
      </c>
      <c r="D3311" t="s">
        <v>200</v>
      </c>
      <c r="E3311">
        <v>2892929</v>
      </c>
      <c r="F3311">
        <v>3.0419</v>
      </c>
      <c r="G3311">
        <v>44785</v>
      </c>
      <c r="H3311">
        <v>44774</v>
      </c>
      <c r="I3311">
        <v>8800000.7250999995</v>
      </c>
      <c r="J3311" t="s">
        <v>193</v>
      </c>
      <c r="K3311">
        <v>2640.0002175300001</v>
      </c>
    </row>
    <row r="3312" spans="1:11" x14ac:dyDescent="0.2">
      <c r="A3312" t="s">
        <v>251</v>
      </c>
      <c r="B3312" t="s">
        <v>198</v>
      </c>
      <c r="C3312" t="s">
        <v>221</v>
      </c>
      <c r="D3312" t="s">
        <v>212</v>
      </c>
      <c r="E3312">
        <v>123895</v>
      </c>
      <c r="F3312">
        <v>41.164000000000001</v>
      </c>
      <c r="G3312">
        <v>44786</v>
      </c>
      <c r="H3312">
        <v>44774</v>
      </c>
      <c r="I3312">
        <v>5100013.78</v>
      </c>
      <c r="J3312" t="s">
        <v>207</v>
      </c>
      <c r="K3312">
        <v>1530.004134</v>
      </c>
    </row>
    <row r="3313" spans="1:11" x14ac:dyDescent="0.2">
      <c r="A3313" t="s">
        <v>251</v>
      </c>
      <c r="B3313" t="s">
        <v>185</v>
      </c>
      <c r="C3313" t="s">
        <v>233</v>
      </c>
      <c r="D3313" t="s">
        <v>190</v>
      </c>
      <c r="E3313">
        <v>7553</v>
      </c>
      <c r="F3313">
        <v>79.433499999999995</v>
      </c>
      <c r="G3313">
        <v>44786</v>
      </c>
      <c r="H3313">
        <v>44774</v>
      </c>
      <c r="I3313">
        <v>599961.22549999994</v>
      </c>
      <c r="J3313" t="s">
        <v>204</v>
      </c>
      <c r="K3313">
        <v>179.98836764999999</v>
      </c>
    </row>
    <row r="3314" spans="1:11" x14ac:dyDescent="0.2">
      <c r="A3314" t="s">
        <v>251</v>
      </c>
      <c r="B3314" t="s">
        <v>185</v>
      </c>
      <c r="C3314" t="s">
        <v>220</v>
      </c>
      <c r="D3314" t="s">
        <v>190</v>
      </c>
      <c r="E3314">
        <v>24604</v>
      </c>
      <c r="F3314">
        <v>162.57239999999999</v>
      </c>
      <c r="G3314">
        <v>44787</v>
      </c>
      <c r="H3314">
        <v>44774</v>
      </c>
      <c r="I3314">
        <v>3999931.3295999998</v>
      </c>
      <c r="J3314" t="s">
        <v>188</v>
      </c>
      <c r="K3314">
        <v>1199.9793988800002</v>
      </c>
    </row>
    <row r="3315" spans="1:11" x14ac:dyDescent="0.2">
      <c r="A3315" t="s">
        <v>251</v>
      </c>
      <c r="B3315" t="s">
        <v>185</v>
      </c>
      <c r="C3315" t="s">
        <v>244</v>
      </c>
      <c r="D3315" t="s">
        <v>192</v>
      </c>
      <c r="E3315">
        <v>229867</v>
      </c>
      <c r="F3315">
        <v>26.537099999999999</v>
      </c>
      <c r="G3315">
        <v>44787</v>
      </c>
      <c r="H3315">
        <v>44774</v>
      </c>
      <c r="I3315">
        <v>6100003.5657000002</v>
      </c>
      <c r="J3315" t="s">
        <v>207</v>
      </c>
      <c r="K3315">
        <v>1830.0010697099999</v>
      </c>
    </row>
    <row r="3316" spans="1:11" x14ac:dyDescent="0.2">
      <c r="A3316" t="s">
        <v>251</v>
      </c>
      <c r="B3316" t="s">
        <v>185</v>
      </c>
      <c r="C3316" t="s">
        <v>229</v>
      </c>
      <c r="D3316" t="s">
        <v>190</v>
      </c>
      <c r="E3316">
        <v>10498</v>
      </c>
      <c r="F3316">
        <v>95.258399999999995</v>
      </c>
      <c r="G3316">
        <v>44788</v>
      </c>
      <c r="H3316">
        <v>44774</v>
      </c>
      <c r="I3316">
        <v>1000022.6832</v>
      </c>
      <c r="J3316" t="s">
        <v>188</v>
      </c>
      <c r="K3316">
        <v>300.00680496000001</v>
      </c>
    </row>
    <row r="3317" spans="1:11" x14ac:dyDescent="0.2">
      <c r="A3317" t="s">
        <v>251</v>
      </c>
      <c r="B3317" t="s">
        <v>198</v>
      </c>
      <c r="C3317" t="s">
        <v>224</v>
      </c>
      <c r="D3317" t="s">
        <v>190</v>
      </c>
      <c r="E3317">
        <v>34461</v>
      </c>
      <c r="F3317">
        <v>188.6164</v>
      </c>
      <c r="G3317">
        <v>44791</v>
      </c>
      <c r="H3317">
        <v>44774</v>
      </c>
      <c r="I3317">
        <v>6499909.7604</v>
      </c>
      <c r="J3317" t="s">
        <v>204</v>
      </c>
      <c r="K3317">
        <v>1949.97292812</v>
      </c>
    </row>
    <row r="3318" spans="1:11" x14ac:dyDescent="0.2">
      <c r="A3318" t="s">
        <v>251</v>
      </c>
      <c r="B3318" t="s">
        <v>185</v>
      </c>
      <c r="C3318" t="s">
        <v>112</v>
      </c>
      <c r="D3318" t="s">
        <v>192</v>
      </c>
      <c r="E3318">
        <v>54181</v>
      </c>
      <c r="F3318">
        <v>40.604399999999998</v>
      </c>
      <c r="G3318">
        <v>44791</v>
      </c>
      <c r="H3318">
        <v>44774</v>
      </c>
      <c r="I3318">
        <v>2199986.9964000001</v>
      </c>
      <c r="J3318" t="s">
        <v>188</v>
      </c>
      <c r="K3318">
        <v>659.99609892000001</v>
      </c>
    </row>
    <row r="3319" spans="1:11" x14ac:dyDescent="0.2">
      <c r="A3319" t="s">
        <v>251</v>
      </c>
      <c r="B3319" t="s">
        <v>185</v>
      </c>
      <c r="C3319" t="s">
        <v>219</v>
      </c>
      <c r="D3319" t="s">
        <v>192</v>
      </c>
      <c r="E3319">
        <v>50019</v>
      </c>
      <c r="F3319">
        <v>55.978499999999997</v>
      </c>
      <c r="G3319">
        <v>44791</v>
      </c>
      <c r="H3319">
        <v>44774</v>
      </c>
      <c r="I3319">
        <v>2799988.5914999996</v>
      </c>
      <c r="J3319" t="s">
        <v>188</v>
      </c>
      <c r="K3319">
        <v>839.99657745000002</v>
      </c>
    </row>
    <row r="3320" spans="1:11" x14ac:dyDescent="0.2">
      <c r="A3320" t="s">
        <v>251</v>
      </c>
      <c r="B3320" t="s">
        <v>198</v>
      </c>
      <c r="C3320" t="s">
        <v>230</v>
      </c>
      <c r="D3320" t="s">
        <v>192</v>
      </c>
      <c r="E3320">
        <v>53008</v>
      </c>
      <c r="F3320">
        <v>107.5301</v>
      </c>
      <c r="G3320">
        <v>44791</v>
      </c>
      <c r="H3320">
        <v>44774</v>
      </c>
      <c r="I3320">
        <v>5699955.5408000005</v>
      </c>
      <c r="J3320" t="s">
        <v>188</v>
      </c>
      <c r="K3320">
        <v>1709.9866622400002</v>
      </c>
    </row>
    <row r="3321" spans="1:11" x14ac:dyDescent="0.2">
      <c r="A3321" t="s">
        <v>251</v>
      </c>
      <c r="B3321" t="s">
        <v>198</v>
      </c>
      <c r="C3321" t="s">
        <v>235</v>
      </c>
      <c r="D3321" t="s">
        <v>200</v>
      </c>
      <c r="E3321">
        <v>252009</v>
      </c>
      <c r="F3321">
        <v>13.4916</v>
      </c>
      <c r="G3321">
        <v>44791</v>
      </c>
      <c r="H3321">
        <v>44774</v>
      </c>
      <c r="I3321">
        <v>3400004.6244000001</v>
      </c>
      <c r="J3321" t="s">
        <v>204</v>
      </c>
      <c r="K3321">
        <v>1020.0013873199999</v>
      </c>
    </row>
    <row r="3322" spans="1:11" x14ac:dyDescent="0.2">
      <c r="A3322" t="s">
        <v>251</v>
      </c>
      <c r="B3322" t="s">
        <v>198</v>
      </c>
      <c r="C3322" t="s">
        <v>194</v>
      </c>
      <c r="D3322" t="s">
        <v>187</v>
      </c>
      <c r="E3322">
        <v>62161</v>
      </c>
      <c r="F3322">
        <v>46.652900000000002</v>
      </c>
      <c r="G3322">
        <v>44791</v>
      </c>
      <c r="H3322">
        <v>44774</v>
      </c>
      <c r="I3322">
        <v>2899990.9169000001</v>
      </c>
      <c r="J3322" t="s">
        <v>188</v>
      </c>
      <c r="K3322">
        <v>869.99727507000011</v>
      </c>
    </row>
    <row r="3323" spans="1:11" x14ac:dyDescent="0.2">
      <c r="A3323" t="s">
        <v>251</v>
      </c>
      <c r="B3323" t="s">
        <v>198</v>
      </c>
      <c r="C3323" t="s">
        <v>195</v>
      </c>
      <c r="D3323" t="s">
        <v>192</v>
      </c>
      <c r="E3323">
        <v>29514</v>
      </c>
      <c r="F3323">
        <v>108.4243</v>
      </c>
      <c r="G3323">
        <v>44794</v>
      </c>
      <c r="H3323">
        <v>44774</v>
      </c>
      <c r="I3323">
        <v>3200034.7902000002</v>
      </c>
      <c r="J3323" t="s">
        <v>196</v>
      </c>
      <c r="K3323">
        <v>960.01043706000007</v>
      </c>
    </row>
    <row r="3324" spans="1:11" x14ac:dyDescent="0.2">
      <c r="A3324" t="s">
        <v>251</v>
      </c>
      <c r="B3324" t="s">
        <v>185</v>
      </c>
      <c r="C3324" t="s">
        <v>227</v>
      </c>
      <c r="D3324" t="s">
        <v>190</v>
      </c>
      <c r="E3324">
        <v>54585</v>
      </c>
      <c r="F3324">
        <v>159.38380000000001</v>
      </c>
      <c r="G3324">
        <v>44794</v>
      </c>
      <c r="H3324">
        <v>44774</v>
      </c>
      <c r="I3324">
        <v>8699964.7230000012</v>
      </c>
      <c r="J3324" t="s">
        <v>204</v>
      </c>
      <c r="K3324">
        <v>2609.9894169000004</v>
      </c>
    </row>
    <row r="3325" spans="1:11" x14ac:dyDescent="0.2">
      <c r="A3325" t="s">
        <v>251</v>
      </c>
      <c r="B3325" t="s">
        <v>198</v>
      </c>
      <c r="C3325" t="s">
        <v>227</v>
      </c>
      <c r="D3325" t="s">
        <v>187</v>
      </c>
      <c r="E3325">
        <v>21279</v>
      </c>
      <c r="F3325">
        <v>145.68049999999999</v>
      </c>
      <c r="G3325">
        <v>44794</v>
      </c>
      <c r="H3325">
        <v>44774</v>
      </c>
      <c r="I3325">
        <v>3099935.3594999998</v>
      </c>
      <c r="J3325" t="s">
        <v>204</v>
      </c>
      <c r="K3325">
        <v>929.98060784999996</v>
      </c>
    </row>
    <row r="3326" spans="1:11" x14ac:dyDescent="0.2">
      <c r="A3326" t="s">
        <v>251</v>
      </c>
      <c r="B3326" t="s">
        <v>185</v>
      </c>
      <c r="C3326" t="s">
        <v>239</v>
      </c>
      <c r="D3326" t="s">
        <v>190</v>
      </c>
      <c r="E3326">
        <v>37208</v>
      </c>
      <c r="F3326">
        <v>16.125599999999999</v>
      </c>
      <c r="G3326">
        <v>44798</v>
      </c>
      <c r="H3326">
        <v>44774</v>
      </c>
      <c r="I3326">
        <v>600001.32479999994</v>
      </c>
      <c r="J3326" t="s">
        <v>188</v>
      </c>
      <c r="K3326">
        <v>180.00039743999997</v>
      </c>
    </row>
    <row r="3327" spans="1:11" x14ac:dyDescent="0.2">
      <c r="A3327" t="s">
        <v>251</v>
      </c>
      <c r="B3327" t="s">
        <v>185</v>
      </c>
      <c r="C3327" t="s">
        <v>199</v>
      </c>
      <c r="D3327" t="s">
        <v>200</v>
      </c>
      <c r="E3327">
        <v>2130455</v>
      </c>
      <c r="F3327">
        <v>2.8163</v>
      </c>
      <c r="G3327">
        <v>44798</v>
      </c>
      <c r="H3327">
        <v>44774</v>
      </c>
      <c r="I3327">
        <v>6000000.4165000003</v>
      </c>
      <c r="J3327" t="s">
        <v>193</v>
      </c>
      <c r="K3327">
        <v>1800.0001249499999</v>
      </c>
    </row>
    <row r="3328" spans="1:11" x14ac:dyDescent="0.2">
      <c r="A3328" t="s">
        <v>251</v>
      </c>
      <c r="B3328" t="s">
        <v>198</v>
      </c>
      <c r="C3328" t="s">
        <v>205</v>
      </c>
      <c r="D3328" t="s">
        <v>192</v>
      </c>
      <c r="E3328">
        <v>248517</v>
      </c>
      <c r="F3328">
        <v>18.107399999999998</v>
      </c>
      <c r="G3328">
        <v>44798</v>
      </c>
      <c r="H3328">
        <v>44774</v>
      </c>
      <c r="I3328">
        <v>4499996.7257999992</v>
      </c>
      <c r="J3328" t="s">
        <v>193</v>
      </c>
      <c r="K3328">
        <v>1349.9990177399998</v>
      </c>
    </row>
    <row r="3329" spans="1:11" x14ac:dyDescent="0.2">
      <c r="A3329" t="s">
        <v>251</v>
      </c>
      <c r="B3329" t="s">
        <v>185</v>
      </c>
      <c r="C3329" t="s">
        <v>218</v>
      </c>
      <c r="D3329" t="s">
        <v>187</v>
      </c>
      <c r="E3329">
        <v>77916</v>
      </c>
      <c r="F3329">
        <v>59.038200000000003</v>
      </c>
      <c r="G3329">
        <v>44799</v>
      </c>
      <c r="H3329">
        <v>44774</v>
      </c>
      <c r="I3329">
        <v>4600020.3912000004</v>
      </c>
      <c r="J3329" t="s">
        <v>204</v>
      </c>
      <c r="K3329">
        <v>1380.0061173600002</v>
      </c>
    </row>
    <row r="3330" spans="1:11" x14ac:dyDescent="0.2">
      <c r="A3330" t="s">
        <v>251</v>
      </c>
      <c r="B3330" t="s">
        <v>185</v>
      </c>
      <c r="C3330" t="s">
        <v>225</v>
      </c>
      <c r="D3330" t="s">
        <v>190</v>
      </c>
      <c r="E3330">
        <v>34284</v>
      </c>
      <c r="F3330">
        <v>93.339100000000002</v>
      </c>
      <c r="G3330">
        <v>44800</v>
      </c>
      <c r="H3330">
        <v>44774</v>
      </c>
      <c r="I3330">
        <v>3200037.7044000002</v>
      </c>
      <c r="J3330" t="s">
        <v>188</v>
      </c>
      <c r="K3330">
        <v>960.01131132000023</v>
      </c>
    </row>
    <row r="3331" spans="1:11" x14ac:dyDescent="0.2">
      <c r="A3331" t="s">
        <v>251</v>
      </c>
      <c r="B3331" t="s">
        <v>198</v>
      </c>
      <c r="C3331" t="s">
        <v>232</v>
      </c>
      <c r="D3331" t="s">
        <v>190</v>
      </c>
      <c r="E3331">
        <v>104863</v>
      </c>
      <c r="F3331">
        <v>26.701499999999999</v>
      </c>
      <c r="G3331">
        <v>44800</v>
      </c>
      <c r="H3331">
        <v>44774</v>
      </c>
      <c r="I3331">
        <v>2799999.3944999999</v>
      </c>
      <c r="J3331" t="s">
        <v>204</v>
      </c>
      <c r="K3331">
        <v>839.99981834999994</v>
      </c>
    </row>
    <row r="3332" spans="1:11" x14ac:dyDescent="0.2">
      <c r="A3332" t="s">
        <v>251</v>
      </c>
      <c r="B3332" t="s">
        <v>185</v>
      </c>
      <c r="C3332" t="s">
        <v>233</v>
      </c>
      <c r="D3332" t="s">
        <v>190</v>
      </c>
      <c r="E3332">
        <v>43280</v>
      </c>
      <c r="F3332">
        <v>80.869500000000002</v>
      </c>
      <c r="G3332">
        <v>44800</v>
      </c>
      <c r="H3332">
        <v>44774</v>
      </c>
      <c r="I3332">
        <v>3500031.96</v>
      </c>
      <c r="J3332" t="s">
        <v>204</v>
      </c>
      <c r="K3332">
        <v>1050.0095879999999</v>
      </c>
    </row>
    <row r="3333" spans="1:11" x14ac:dyDescent="0.2">
      <c r="A3333" t="s">
        <v>251</v>
      </c>
      <c r="B3333" t="s">
        <v>198</v>
      </c>
      <c r="C3333" t="s">
        <v>240</v>
      </c>
      <c r="D3333" t="s">
        <v>190</v>
      </c>
      <c r="E3333">
        <v>1130401</v>
      </c>
      <c r="F3333">
        <v>7.1656000000000004</v>
      </c>
      <c r="G3333">
        <v>44801</v>
      </c>
      <c r="H3333">
        <v>44774</v>
      </c>
      <c r="I3333">
        <v>8100001.4056000002</v>
      </c>
      <c r="J3333" t="s">
        <v>241</v>
      </c>
      <c r="K3333">
        <v>2430.0004216800003</v>
      </c>
    </row>
    <row r="3334" spans="1:11" x14ac:dyDescent="0.2">
      <c r="A3334" t="s">
        <v>251</v>
      </c>
      <c r="B3334" t="s">
        <v>198</v>
      </c>
      <c r="C3334" t="s">
        <v>219</v>
      </c>
      <c r="D3334" t="s">
        <v>200</v>
      </c>
      <c r="E3334">
        <v>184852</v>
      </c>
      <c r="F3334">
        <v>50.851500000000001</v>
      </c>
      <c r="G3334">
        <v>44802</v>
      </c>
      <c r="H3334">
        <v>44774</v>
      </c>
      <c r="I3334">
        <v>9400001.4780000001</v>
      </c>
      <c r="J3334" t="s">
        <v>188</v>
      </c>
      <c r="K3334">
        <v>2820.0004434000002</v>
      </c>
    </row>
    <row r="3335" spans="1:11" x14ac:dyDescent="0.2">
      <c r="A3335" t="s">
        <v>251</v>
      </c>
      <c r="B3335" t="s">
        <v>198</v>
      </c>
      <c r="C3335" t="s">
        <v>217</v>
      </c>
      <c r="D3335" t="s">
        <v>190</v>
      </c>
      <c r="E3335">
        <v>759188</v>
      </c>
      <c r="F3335">
        <v>8.6935000000000002</v>
      </c>
      <c r="G3335">
        <v>44802</v>
      </c>
      <c r="H3335">
        <v>44774</v>
      </c>
      <c r="I3335">
        <v>6600000.8780000005</v>
      </c>
      <c r="J3335" t="s">
        <v>215</v>
      </c>
      <c r="K3335">
        <v>1980.0002634000004</v>
      </c>
    </row>
    <row r="3336" spans="1:11" x14ac:dyDescent="0.2">
      <c r="A3336" t="s">
        <v>251</v>
      </c>
      <c r="B3336" t="s">
        <v>198</v>
      </c>
      <c r="C3336" t="s">
        <v>222</v>
      </c>
      <c r="D3336" t="s">
        <v>187</v>
      </c>
      <c r="E3336">
        <v>372934</v>
      </c>
      <c r="F3336">
        <v>17.697500000000002</v>
      </c>
      <c r="G3336">
        <v>44805</v>
      </c>
      <c r="H3336">
        <v>44805</v>
      </c>
      <c r="I3336">
        <v>6599999.4650000008</v>
      </c>
      <c r="J3336" t="s">
        <v>193</v>
      </c>
      <c r="K3336">
        <v>1979.9998395000005</v>
      </c>
    </row>
    <row r="3337" spans="1:11" x14ac:dyDescent="0.2">
      <c r="A3337" t="s">
        <v>251</v>
      </c>
      <c r="B3337" t="s">
        <v>198</v>
      </c>
      <c r="C3337" t="s">
        <v>197</v>
      </c>
      <c r="D3337" t="s">
        <v>190</v>
      </c>
      <c r="E3337">
        <v>8433</v>
      </c>
      <c r="F3337">
        <v>166.01419999999999</v>
      </c>
      <c r="G3337">
        <v>44805</v>
      </c>
      <c r="H3337">
        <v>44805</v>
      </c>
      <c r="I3337">
        <v>1399997.7485999998</v>
      </c>
      <c r="J3337" t="s">
        <v>188</v>
      </c>
      <c r="K3337">
        <v>419.99932458000001</v>
      </c>
    </row>
    <row r="3338" spans="1:11" x14ac:dyDescent="0.2">
      <c r="A3338" t="s">
        <v>251</v>
      </c>
      <c r="B3338" t="s">
        <v>198</v>
      </c>
      <c r="C3338" t="s">
        <v>205</v>
      </c>
      <c r="D3338" t="s">
        <v>192</v>
      </c>
      <c r="E3338">
        <v>166975</v>
      </c>
      <c r="F3338">
        <v>19.763400000000001</v>
      </c>
      <c r="G3338">
        <v>44805</v>
      </c>
      <c r="H3338">
        <v>44805</v>
      </c>
      <c r="I3338">
        <v>3299993.7150000003</v>
      </c>
      <c r="J3338" t="s">
        <v>193</v>
      </c>
      <c r="K3338">
        <v>989.99811450000016</v>
      </c>
    </row>
    <row r="3339" spans="1:11" x14ac:dyDescent="0.2">
      <c r="A3339" t="s">
        <v>251</v>
      </c>
      <c r="B3339" t="s">
        <v>198</v>
      </c>
      <c r="C3339" t="s">
        <v>228</v>
      </c>
      <c r="D3339" t="s">
        <v>200</v>
      </c>
      <c r="E3339">
        <v>222890</v>
      </c>
      <c r="F3339">
        <v>28.713699999999999</v>
      </c>
      <c r="G3339">
        <v>44805</v>
      </c>
      <c r="H3339">
        <v>44805</v>
      </c>
      <c r="I3339">
        <v>6399996.5929999994</v>
      </c>
      <c r="J3339" t="s">
        <v>204</v>
      </c>
      <c r="K3339">
        <v>1919.9989779</v>
      </c>
    </row>
    <row r="3340" spans="1:11" x14ac:dyDescent="0.2">
      <c r="A3340" t="s">
        <v>251</v>
      </c>
      <c r="B3340" t="s">
        <v>185</v>
      </c>
      <c r="C3340" t="s">
        <v>211</v>
      </c>
      <c r="D3340" t="s">
        <v>190</v>
      </c>
      <c r="E3340">
        <v>518471</v>
      </c>
      <c r="F3340">
        <v>12.343999999999999</v>
      </c>
      <c r="G3340">
        <v>44805</v>
      </c>
      <c r="H3340">
        <v>44805</v>
      </c>
      <c r="I3340">
        <v>6400006.0239999993</v>
      </c>
      <c r="J3340" t="s">
        <v>207</v>
      </c>
      <c r="K3340">
        <v>1920.0018071999998</v>
      </c>
    </row>
    <row r="3341" spans="1:11" x14ac:dyDescent="0.2">
      <c r="A3341" t="s">
        <v>251</v>
      </c>
      <c r="B3341" t="s">
        <v>185</v>
      </c>
      <c r="C3341" t="s">
        <v>227</v>
      </c>
      <c r="D3341" t="s">
        <v>190</v>
      </c>
      <c r="E3341">
        <v>10075</v>
      </c>
      <c r="F3341">
        <v>148.8819</v>
      </c>
      <c r="G3341">
        <v>44805</v>
      </c>
      <c r="H3341">
        <v>44805</v>
      </c>
      <c r="I3341">
        <v>1499985.1425000001</v>
      </c>
      <c r="J3341" t="s">
        <v>204</v>
      </c>
      <c r="K3341">
        <v>449.99554275000003</v>
      </c>
    </row>
    <row r="3342" spans="1:11" x14ac:dyDescent="0.2">
      <c r="A3342" t="s">
        <v>251</v>
      </c>
      <c r="B3342" t="s">
        <v>198</v>
      </c>
      <c r="C3342" t="s">
        <v>199</v>
      </c>
      <c r="D3342" t="s">
        <v>187</v>
      </c>
      <c r="E3342">
        <v>1530891</v>
      </c>
      <c r="F3342">
        <v>2.7435</v>
      </c>
      <c r="G3342">
        <v>44805</v>
      </c>
      <c r="H3342">
        <v>44805</v>
      </c>
      <c r="I3342">
        <v>4199999.4584999997</v>
      </c>
      <c r="J3342" t="s">
        <v>193</v>
      </c>
      <c r="K3342">
        <v>1259.9998375499999</v>
      </c>
    </row>
    <row r="3343" spans="1:11" x14ac:dyDescent="0.2">
      <c r="A3343" t="s">
        <v>251</v>
      </c>
      <c r="B3343" t="s">
        <v>185</v>
      </c>
      <c r="C3343" t="s">
        <v>223</v>
      </c>
      <c r="D3343" t="s">
        <v>190</v>
      </c>
      <c r="E3343">
        <v>33294</v>
      </c>
      <c r="F3343">
        <v>84.099699999999999</v>
      </c>
      <c r="G3343">
        <v>44805</v>
      </c>
      <c r="H3343">
        <v>44805</v>
      </c>
      <c r="I3343">
        <v>2800015.4117999999</v>
      </c>
      <c r="J3343" t="s">
        <v>204</v>
      </c>
      <c r="K3343">
        <v>840.0046235399999</v>
      </c>
    </row>
    <row r="3344" spans="1:11" x14ac:dyDescent="0.2">
      <c r="A3344" t="s">
        <v>251</v>
      </c>
      <c r="B3344" t="s">
        <v>185</v>
      </c>
      <c r="C3344" t="s">
        <v>227</v>
      </c>
      <c r="D3344" t="s">
        <v>190</v>
      </c>
      <c r="E3344">
        <v>26010</v>
      </c>
      <c r="F3344">
        <v>142.25460000000001</v>
      </c>
      <c r="G3344">
        <v>44805</v>
      </c>
      <c r="H3344">
        <v>44805</v>
      </c>
      <c r="I3344">
        <v>3700042.1460000002</v>
      </c>
      <c r="J3344" t="s">
        <v>204</v>
      </c>
      <c r="K3344">
        <v>1110.0126438000002</v>
      </c>
    </row>
    <row r="3345" spans="1:11" x14ac:dyDescent="0.2">
      <c r="A3345" t="s">
        <v>251</v>
      </c>
      <c r="B3345" t="s">
        <v>185</v>
      </c>
      <c r="C3345" t="s">
        <v>205</v>
      </c>
      <c r="D3345" t="s">
        <v>187</v>
      </c>
      <c r="E3345">
        <v>80746</v>
      </c>
      <c r="F3345">
        <v>17.3383</v>
      </c>
      <c r="G3345">
        <v>44806</v>
      </c>
      <c r="H3345">
        <v>44805</v>
      </c>
      <c r="I3345">
        <v>1399998.3718000001</v>
      </c>
      <c r="J3345" t="s">
        <v>193</v>
      </c>
      <c r="K3345">
        <v>419.99951154000007</v>
      </c>
    </row>
    <row r="3346" spans="1:11" x14ac:dyDescent="0.2">
      <c r="A3346" t="s">
        <v>251</v>
      </c>
      <c r="B3346" t="s">
        <v>198</v>
      </c>
      <c r="C3346" t="s">
        <v>237</v>
      </c>
      <c r="D3346" t="s">
        <v>190</v>
      </c>
      <c r="E3346">
        <v>375721</v>
      </c>
      <c r="F3346">
        <v>16.5016</v>
      </c>
      <c r="G3346">
        <v>44807</v>
      </c>
      <c r="H3346">
        <v>44805</v>
      </c>
      <c r="I3346">
        <v>6199997.6535999998</v>
      </c>
      <c r="J3346" t="s">
        <v>204</v>
      </c>
      <c r="K3346">
        <v>1859.99929608</v>
      </c>
    </row>
    <row r="3347" spans="1:11" x14ac:dyDescent="0.2">
      <c r="A3347" t="s">
        <v>251</v>
      </c>
      <c r="B3347" t="s">
        <v>198</v>
      </c>
      <c r="C3347" t="s">
        <v>240</v>
      </c>
      <c r="D3347" t="s">
        <v>190</v>
      </c>
      <c r="E3347">
        <v>131886</v>
      </c>
      <c r="F3347">
        <v>7.5823</v>
      </c>
      <c r="G3347">
        <v>44808</v>
      </c>
      <c r="H3347">
        <v>44805</v>
      </c>
      <c r="I3347">
        <v>999999.21779999998</v>
      </c>
      <c r="J3347" t="s">
        <v>241</v>
      </c>
      <c r="K3347">
        <v>299.99976534000001</v>
      </c>
    </row>
    <row r="3348" spans="1:11" x14ac:dyDescent="0.2">
      <c r="A3348" t="s">
        <v>251</v>
      </c>
      <c r="B3348" t="s">
        <v>198</v>
      </c>
      <c r="C3348" t="s">
        <v>189</v>
      </c>
      <c r="D3348" t="s">
        <v>192</v>
      </c>
      <c r="E3348">
        <v>183019</v>
      </c>
      <c r="F3348">
        <v>31.6907</v>
      </c>
      <c r="G3348">
        <v>44808</v>
      </c>
      <c r="H3348">
        <v>44805</v>
      </c>
      <c r="I3348">
        <v>5800000.2232999997</v>
      </c>
      <c r="J3348" t="s">
        <v>188</v>
      </c>
      <c r="K3348">
        <v>1740.0000669900001</v>
      </c>
    </row>
    <row r="3349" spans="1:11" x14ac:dyDescent="0.2">
      <c r="A3349" t="s">
        <v>251</v>
      </c>
      <c r="B3349" t="s">
        <v>198</v>
      </c>
      <c r="C3349" t="s">
        <v>236</v>
      </c>
      <c r="D3349" t="s">
        <v>190</v>
      </c>
      <c r="E3349">
        <v>1036773</v>
      </c>
      <c r="F3349">
        <v>6.173</v>
      </c>
      <c r="G3349">
        <v>44812</v>
      </c>
      <c r="H3349">
        <v>44805</v>
      </c>
      <c r="I3349">
        <v>6399999.7290000003</v>
      </c>
      <c r="J3349" t="s">
        <v>215</v>
      </c>
      <c r="K3349">
        <v>1919.9999187000001</v>
      </c>
    </row>
    <row r="3350" spans="1:11" x14ac:dyDescent="0.2">
      <c r="A3350" t="s">
        <v>251</v>
      </c>
      <c r="B3350" t="s">
        <v>198</v>
      </c>
      <c r="C3350" t="s">
        <v>236</v>
      </c>
      <c r="D3350" t="s">
        <v>200</v>
      </c>
      <c r="E3350">
        <v>609775</v>
      </c>
      <c r="F3350">
        <v>6.5598000000000001</v>
      </c>
      <c r="G3350">
        <v>44812</v>
      </c>
      <c r="H3350">
        <v>44805</v>
      </c>
      <c r="I3350">
        <v>4000002.0449999999</v>
      </c>
      <c r="J3350" t="s">
        <v>215</v>
      </c>
      <c r="K3350">
        <v>1200.0006135000001</v>
      </c>
    </row>
    <row r="3351" spans="1:11" x14ac:dyDescent="0.2">
      <c r="A3351" t="s">
        <v>251</v>
      </c>
      <c r="B3351" t="s">
        <v>185</v>
      </c>
      <c r="C3351" t="s">
        <v>217</v>
      </c>
      <c r="D3351" t="s">
        <v>192</v>
      </c>
      <c r="E3351">
        <v>435998</v>
      </c>
      <c r="F3351">
        <v>8.9450000000000003</v>
      </c>
      <c r="G3351">
        <v>44812</v>
      </c>
      <c r="H3351">
        <v>44805</v>
      </c>
      <c r="I3351">
        <v>3900002.1100000003</v>
      </c>
      <c r="J3351" t="s">
        <v>215</v>
      </c>
      <c r="K3351">
        <v>1170.0006330000003</v>
      </c>
    </row>
    <row r="3352" spans="1:11" x14ac:dyDescent="0.2">
      <c r="A3352" t="s">
        <v>251</v>
      </c>
      <c r="B3352" t="s">
        <v>185</v>
      </c>
      <c r="C3352" t="s">
        <v>213</v>
      </c>
      <c r="D3352" t="s">
        <v>192</v>
      </c>
      <c r="E3352">
        <v>117687</v>
      </c>
      <c r="F3352">
        <v>70.525999999999996</v>
      </c>
      <c r="G3352">
        <v>44813</v>
      </c>
      <c r="H3352">
        <v>44805</v>
      </c>
      <c r="I3352">
        <v>8299993.3619999997</v>
      </c>
      <c r="J3352" t="s">
        <v>188</v>
      </c>
      <c r="K3352">
        <v>2489.9980086</v>
      </c>
    </row>
    <row r="3353" spans="1:11" x14ac:dyDescent="0.2">
      <c r="A3353" t="s">
        <v>251</v>
      </c>
      <c r="B3353" t="s">
        <v>185</v>
      </c>
      <c r="C3353" t="s">
        <v>233</v>
      </c>
      <c r="D3353" t="s">
        <v>187</v>
      </c>
      <c r="E3353">
        <v>52717</v>
      </c>
      <c r="F3353">
        <v>91.0518</v>
      </c>
      <c r="G3353">
        <v>44814</v>
      </c>
      <c r="H3353">
        <v>44805</v>
      </c>
      <c r="I3353">
        <v>4799977.7406000001</v>
      </c>
      <c r="J3353" t="s">
        <v>204</v>
      </c>
      <c r="K3353">
        <v>1439.99332218</v>
      </c>
    </row>
    <row r="3354" spans="1:11" x14ac:dyDescent="0.2">
      <c r="A3354" t="s">
        <v>251</v>
      </c>
      <c r="B3354" t="s">
        <v>185</v>
      </c>
      <c r="C3354" t="s">
        <v>220</v>
      </c>
      <c r="D3354" t="s">
        <v>190</v>
      </c>
      <c r="E3354">
        <v>42240</v>
      </c>
      <c r="F3354">
        <v>165.7193</v>
      </c>
      <c r="G3354">
        <v>44814</v>
      </c>
      <c r="H3354">
        <v>44805</v>
      </c>
      <c r="I3354">
        <v>6999983.2319999998</v>
      </c>
      <c r="J3354" t="s">
        <v>188</v>
      </c>
      <c r="K3354">
        <v>2099.9949695999999</v>
      </c>
    </row>
    <row r="3355" spans="1:11" x14ac:dyDescent="0.2">
      <c r="A3355" t="s">
        <v>251</v>
      </c>
      <c r="B3355" t="s">
        <v>198</v>
      </c>
      <c r="C3355" t="s">
        <v>227</v>
      </c>
      <c r="D3355" t="s">
        <v>190</v>
      </c>
      <c r="E3355">
        <v>3894</v>
      </c>
      <c r="F3355">
        <v>154.08799999999999</v>
      </c>
      <c r="G3355">
        <v>44814</v>
      </c>
      <c r="H3355">
        <v>44805</v>
      </c>
      <c r="I3355">
        <v>600018.67200000002</v>
      </c>
      <c r="J3355" t="s">
        <v>204</v>
      </c>
      <c r="K3355">
        <v>180.00560160000001</v>
      </c>
    </row>
    <row r="3356" spans="1:11" x14ac:dyDescent="0.2">
      <c r="A3356" t="s">
        <v>251</v>
      </c>
      <c r="B3356" t="s">
        <v>198</v>
      </c>
      <c r="C3356" t="s">
        <v>217</v>
      </c>
      <c r="D3356" t="s">
        <v>190</v>
      </c>
      <c r="E3356">
        <v>221587</v>
      </c>
      <c r="F3356">
        <v>9.0258000000000003</v>
      </c>
      <c r="G3356">
        <v>44819</v>
      </c>
      <c r="H3356">
        <v>44805</v>
      </c>
      <c r="I3356">
        <v>1999999.9446</v>
      </c>
      <c r="J3356" t="s">
        <v>215</v>
      </c>
      <c r="K3356">
        <v>599.99998338</v>
      </c>
    </row>
    <row r="3357" spans="1:11" x14ac:dyDescent="0.2">
      <c r="A3357" t="s">
        <v>251</v>
      </c>
      <c r="B3357" t="s">
        <v>185</v>
      </c>
      <c r="C3357" t="s">
        <v>205</v>
      </c>
      <c r="D3357" t="s">
        <v>212</v>
      </c>
      <c r="E3357">
        <v>302238</v>
      </c>
      <c r="F3357">
        <v>18.197600000000001</v>
      </c>
      <c r="G3357">
        <v>44819</v>
      </c>
      <c r="H3357">
        <v>44805</v>
      </c>
      <c r="I3357">
        <v>5500006.2288000006</v>
      </c>
      <c r="J3357" t="s">
        <v>193</v>
      </c>
      <c r="K3357">
        <v>1650.0018686400003</v>
      </c>
    </row>
    <row r="3358" spans="1:11" x14ac:dyDescent="0.2">
      <c r="A3358" t="s">
        <v>251</v>
      </c>
      <c r="B3358" t="s">
        <v>185</v>
      </c>
      <c r="C3358" t="s">
        <v>237</v>
      </c>
      <c r="D3358" t="s">
        <v>190</v>
      </c>
      <c r="E3358">
        <v>133952</v>
      </c>
      <c r="F3358">
        <v>17.916899999999998</v>
      </c>
      <c r="G3358">
        <v>44819</v>
      </c>
      <c r="H3358">
        <v>44805</v>
      </c>
      <c r="I3358">
        <v>2400004.5887999996</v>
      </c>
      <c r="J3358" t="s">
        <v>204</v>
      </c>
      <c r="K3358">
        <v>720.00137663999988</v>
      </c>
    </row>
    <row r="3359" spans="1:11" x14ac:dyDescent="0.2">
      <c r="A3359" t="s">
        <v>251</v>
      </c>
      <c r="B3359" t="s">
        <v>185</v>
      </c>
      <c r="C3359" t="s">
        <v>199</v>
      </c>
      <c r="D3359" t="s">
        <v>187</v>
      </c>
      <c r="E3359">
        <v>1396458</v>
      </c>
      <c r="F3359">
        <v>2.9359999999999999</v>
      </c>
      <c r="G3359">
        <v>44819</v>
      </c>
      <c r="H3359">
        <v>44805</v>
      </c>
      <c r="I3359">
        <v>4100000.6880000001</v>
      </c>
      <c r="J3359" t="s">
        <v>193</v>
      </c>
      <c r="K3359">
        <v>1230.0002064</v>
      </c>
    </row>
    <row r="3360" spans="1:11" x14ac:dyDescent="0.2">
      <c r="A3360" t="s">
        <v>251</v>
      </c>
      <c r="B3360" t="s">
        <v>198</v>
      </c>
      <c r="C3360" t="s">
        <v>222</v>
      </c>
      <c r="D3360" t="s">
        <v>187</v>
      </c>
      <c r="E3360">
        <v>232056</v>
      </c>
      <c r="F3360">
        <v>15.9444</v>
      </c>
      <c r="G3360">
        <v>44819</v>
      </c>
      <c r="H3360">
        <v>44805</v>
      </c>
      <c r="I3360">
        <v>3699993.6864</v>
      </c>
      <c r="J3360" t="s">
        <v>193</v>
      </c>
      <c r="K3360">
        <v>1109.9981059199999</v>
      </c>
    </row>
    <row r="3361" spans="1:11" x14ac:dyDescent="0.2">
      <c r="A3361" t="s">
        <v>251</v>
      </c>
      <c r="B3361" t="s">
        <v>198</v>
      </c>
      <c r="C3361" t="s">
        <v>238</v>
      </c>
      <c r="D3361" t="s">
        <v>190</v>
      </c>
      <c r="E3361">
        <v>41048</v>
      </c>
      <c r="F3361">
        <v>221.6891</v>
      </c>
      <c r="G3361">
        <v>44819</v>
      </c>
      <c r="H3361">
        <v>44805</v>
      </c>
      <c r="I3361">
        <v>9099894.1767999995</v>
      </c>
      <c r="J3361" t="s">
        <v>204</v>
      </c>
      <c r="K3361">
        <v>2729.96825304</v>
      </c>
    </row>
    <row r="3362" spans="1:11" x14ac:dyDescent="0.2">
      <c r="A3362" t="s">
        <v>251</v>
      </c>
      <c r="B3362" t="s">
        <v>198</v>
      </c>
      <c r="C3362" t="s">
        <v>114</v>
      </c>
      <c r="D3362" t="s">
        <v>190</v>
      </c>
      <c r="E3362">
        <v>449885</v>
      </c>
      <c r="F3362">
        <v>14.8927</v>
      </c>
      <c r="G3362">
        <v>44820</v>
      </c>
      <c r="H3362">
        <v>44805</v>
      </c>
      <c r="I3362">
        <v>6700002.3394999998</v>
      </c>
      <c r="J3362" t="s">
        <v>215</v>
      </c>
      <c r="K3362">
        <v>2010.00070185</v>
      </c>
    </row>
    <row r="3363" spans="1:11" x14ac:dyDescent="0.2">
      <c r="A3363" t="s">
        <v>251</v>
      </c>
      <c r="B3363" t="s">
        <v>198</v>
      </c>
      <c r="C3363" t="s">
        <v>191</v>
      </c>
      <c r="D3363" t="s">
        <v>190</v>
      </c>
      <c r="E3363">
        <v>1358341</v>
      </c>
      <c r="F3363">
        <v>5.7423000000000002</v>
      </c>
      <c r="G3363">
        <v>44820</v>
      </c>
      <c r="H3363">
        <v>44805</v>
      </c>
      <c r="I3363">
        <v>7800001.5243000006</v>
      </c>
      <c r="J3363" t="s">
        <v>193</v>
      </c>
      <c r="K3363">
        <v>2340.0004572900002</v>
      </c>
    </row>
    <row r="3364" spans="1:11" x14ac:dyDescent="0.2">
      <c r="A3364" t="s">
        <v>251</v>
      </c>
      <c r="B3364" t="s">
        <v>185</v>
      </c>
      <c r="C3364" t="s">
        <v>231</v>
      </c>
      <c r="D3364" t="s">
        <v>187</v>
      </c>
      <c r="E3364">
        <v>472932</v>
      </c>
      <c r="F3364">
        <v>20.2989</v>
      </c>
      <c r="G3364">
        <v>44821</v>
      </c>
      <c r="H3364">
        <v>44805</v>
      </c>
      <c r="I3364">
        <v>9599999.3748000003</v>
      </c>
      <c r="J3364" t="s">
        <v>188</v>
      </c>
      <c r="K3364">
        <v>2879.9998124400004</v>
      </c>
    </row>
    <row r="3365" spans="1:11" x14ac:dyDescent="0.2">
      <c r="A3365" t="s">
        <v>251</v>
      </c>
      <c r="B3365" t="s">
        <v>185</v>
      </c>
      <c r="C3365" t="s">
        <v>209</v>
      </c>
      <c r="D3365" t="s">
        <v>190</v>
      </c>
      <c r="E3365">
        <v>419870</v>
      </c>
      <c r="F3365">
        <v>18.577200000000001</v>
      </c>
      <c r="G3365">
        <v>44823</v>
      </c>
      <c r="H3365">
        <v>44805</v>
      </c>
      <c r="I3365">
        <v>7800008.9640000006</v>
      </c>
      <c r="J3365" t="s">
        <v>188</v>
      </c>
      <c r="K3365">
        <v>2340.0026892000001</v>
      </c>
    </row>
    <row r="3366" spans="1:11" x14ac:dyDescent="0.2">
      <c r="A3366" t="s">
        <v>251</v>
      </c>
      <c r="B3366" t="s">
        <v>198</v>
      </c>
      <c r="C3366" t="s">
        <v>191</v>
      </c>
      <c r="D3366" t="s">
        <v>192</v>
      </c>
      <c r="E3366">
        <v>868739</v>
      </c>
      <c r="F3366">
        <v>6.1007999999999996</v>
      </c>
      <c r="G3366">
        <v>44826</v>
      </c>
      <c r="H3366">
        <v>44805</v>
      </c>
      <c r="I3366">
        <v>5300002.8911999995</v>
      </c>
      <c r="J3366" t="s">
        <v>193</v>
      </c>
      <c r="K3366">
        <v>1590.00086736</v>
      </c>
    </row>
    <row r="3367" spans="1:11" x14ac:dyDescent="0.2">
      <c r="A3367" t="s">
        <v>251</v>
      </c>
      <c r="B3367" t="s">
        <v>198</v>
      </c>
      <c r="C3367" t="s">
        <v>242</v>
      </c>
      <c r="D3367" t="s">
        <v>190</v>
      </c>
      <c r="E3367">
        <v>30420</v>
      </c>
      <c r="F3367">
        <v>246.54900000000001</v>
      </c>
      <c r="G3367">
        <v>44826</v>
      </c>
      <c r="H3367">
        <v>44805</v>
      </c>
      <c r="I3367">
        <v>7500020.5800000001</v>
      </c>
      <c r="J3367" t="s">
        <v>207</v>
      </c>
      <c r="K3367">
        <v>2250.0061740000001</v>
      </c>
    </row>
    <row r="3368" spans="1:11" x14ac:dyDescent="0.2">
      <c r="A3368" t="s">
        <v>251</v>
      </c>
      <c r="B3368" t="s">
        <v>185</v>
      </c>
      <c r="C3368" t="s">
        <v>233</v>
      </c>
      <c r="D3368" t="s">
        <v>200</v>
      </c>
      <c r="E3368">
        <v>54438</v>
      </c>
      <c r="F3368">
        <v>80.826300000000003</v>
      </c>
      <c r="G3368">
        <v>44826</v>
      </c>
      <c r="H3368">
        <v>44805</v>
      </c>
      <c r="I3368">
        <v>4400022.1194000002</v>
      </c>
      <c r="J3368" t="s">
        <v>204</v>
      </c>
      <c r="K3368">
        <v>1320.0066358200002</v>
      </c>
    </row>
    <row r="3369" spans="1:11" x14ac:dyDescent="0.2">
      <c r="A3369" t="s">
        <v>251</v>
      </c>
      <c r="B3369" t="s">
        <v>198</v>
      </c>
      <c r="C3369" t="s">
        <v>219</v>
      </c>
      <c r="D3369" t="s">
        <v>187</v>
      </c>
      <c r="E3369">
        <v>79667</v>
      </c>
      <c r="F3369">
        <v>53.974400000000003</v>
      </c>
      <c r="G3369">
        <v>44826</v>
      </c>
      <c r="H3369">
        <v>44805</v>
      </c>
      <c r="I3369">
        <v>4299978.5247999998</v>
      </c>
      <c r="J3369" t="s">
        <v>188</v>
      </c>
      <c r="K3369">
        <v>1289.9935574400001</v>
      </c>
    </row>
    <row r="3370" spans="1:11" x14ac:dyDescent="0.2">
      <c r="A3370" t="s">
        <v>251</v>
      </c>
      <c r="B3370" t="s">
        <v>198</v>
      </c>
      <c r="C3370" t="s">
        <v>246</v>
      </c>
      <c r="D3370" t="s">
        <v>190</v>
      </c>
      <c r="E3370">
        <v>6014</v>
      </c>
      <c r="F3370">
        <v>133.01400000000001</v>
      </c>
      <c r="G3370">
        <v>44826</v>
      </c>
      <c r="H3370">
        <v>44805</v>
      </c>
      <c r="I3370">
        <v>799946.19600000011</v>
      </c>
      <c r="J3370" t="s">
        <v>204</v>
      </c>
      <c r="K3370">
        <v>239.98385880000006</v>
      </c>
    </row>
    <row r="3371" spans="1:11" x14ac:dyDescent="0.2">
      <c r="A3371" t="s">
        <v>251</v>
      </c>
      <c r="B3371" t="s">
        <v>198</v>
      </c>
      <c r="C3371" t="s">
        <v>238</v>
      </c>
      <c r="D3371" t="s">
        <v>187</v>
      </c>
      <c r="E3371">
        <v>27094</v>
      </c>
      <c r="F3371">
        <v>236.21129999999999</v>
      </c>
      <c r="G3371">
        <v>44829</v>
      </c>
      <c r="H3371">
        <v>44805</v>
      </c>
      <c r="I3371">
        <v>6399908.9622</v>
      </c>
      <c r="J3371" t="s">
        <v>204</v>
      </c>
      <c r="K3371">
        <v>1919.9726886599999</v>
      </c>
    </row>
    <row r="3372" spans="1:11" x14ac:dyDescent="0.2">
      <c r="A3372" t="s">
        <v>251</v>
      </c>
      <c r="B3372" t="s">
        <v>198</v>
      </c>
      <c r="C3372" t="s">
        <v>202</v>
      </c>
      <c r="D3372" t="s">
        <v>187</v>
      </c>
      <c r="E3372">
        <v>1811106</v>
      </c>
      <c r="F3372">
        <v>4.0858999999999996</v>
      </c>
      <c r="G3372">
        <v>44830</v>
      </c>
      <c r="H3372">
        <v>44805</v>
      </c>
      <c r="I3372">
        <v>7399998.0053999992</v>
      </c>
      <c r="J3372" t="s">
        <v>193</v>
      </c>
      <c r="K3372">
        <v>2219.9994016199998</v>
      </c>
    </row>
    <row r="3373" spans="1:11" x14ac:dyDescent="0.2">
      <c r="A3373" t="s">
        <v>251</v>
      </c>
      <c r="B3373" t="s">
        <v>185</v>
      </c>
      <c r="C3373" t="s">
        <v>220</v>
      </c>
      <c r="D3373" t="s">
        <v>190</v>
      </c>
      <c r="E3373">
        <v>29552</v>
      </c>
      <c r="F3373">
        <v>175.96299999999999</v>
      </c>
      <c r="G3373">
        <v>44830</v>
      </c>
      <c r="H3373">
        <v>44805</v>
      </c>
      <c r="I3373">
        <v>5200058.5759999994</v>
      </c>
      <c r="J3373" t="s">
        <v>188</v>
      </c>
      <c r="K3373">
        <v>1560.0175727999999</v>
      </c>
    </row>
    <row r="3374" spans="1:11" x14ac:dyDescent="0.2">
      <c r="A3374" t="s">
        <v>251</v>
      </c>
      <c r="B3374" t="s">
        <v>185</v>
      </c>
      <c r="C3374" t="s">
        <v>186</v>
      </c>
      <c r="D3374" t="s">
        <v>212</v>
      </c>
      <c r="E3374">
        <v>303607</v>
      </c>
      <c r="F3374">
        <v>24.3736</v>
      </c>
      <c r="G3374">
        <v>44830</v>
      </c>
      <c r="H3374">
        <v>44805</v>
      </c>
      <c r="I3374">
        <v>7399995.5751999998</v>
      </c>
      <c r="J3374" t="s">
        <v>188</v>
      </c>
      <c r="K3374">
        <v>2219.9986725600002</v>
      </c>
    </row>
    <row r="3375" spans="1:11" x14ac:dyDescent="0.2">
      <c r="A3375" t="s">
        <v>251</v>
      </c>
      <c r="B3375" t="s">
        <v>185</v>
      </c>
      <c r="C3375" t="s">
        <v>233</v>
      </c>
      <c r="D3375" t="s">
        <v>187</v>
      </c>
      <c r="E3375">
        <v>100916</v>
      </c>
      <c r="F3375">
        <v>89.183199999999999</v>
      </c>
      <c r="G3375">
        <v>44830</v>
      </c>
      <c r="H3375">
        <v>44805</v>
      </c>
      <c r="I3375">
        <v>9000011.8112000003</v>
      </c>
      <c r="J3375" t="s">
        <v>204</v>
      </c>
      <c r="K3375">
        <v>2700.0035433600001</v>
      </c>
    </row>
    <row r="3376" spans="1:11" x14ac:dyDescent="0.2">
      <c r="A3376" t="s">
        <v>251</v>
      </c>
      <c r="B3376" t="s">
        <v>198</v>
      </c>
      <c r="C3376" t="s">
        <v>245</v>
      </c>
      <c r="D3376" t="s">
        <v>192</v>
      </c>
      <c r="E3376">
        <v>188161</v>
      </c>
      <c r="F3376">
        <v>50.488599999999998</v>
      </c>
      <c r="G3376">
        <v>44830</v>
      </c>
      <c r="H3376">
        <v>44805</v>
      </c>
      <c r="I3376">
        <v>9499985.4646000005</v>
      </c>
      <c r="J3376" t="s">
        <v>188</v>
      </c>
      <c r="K3376">
        <v>2849.9956393800003</v>
      </c>
    </row>
    <row r="3377" spans="1:11" x14ac:dyDescent="0.2">
      <c r="A3377" t="s">
        <v>251</v>
      </c>
      <c r="B3377" t="s">
        <v>198</v>
      </c>
      <c r="C3377" t="s">
        <v>112</v>
      </c>
      <c r="D3377" t="s">
        <v>190</v>
      </c>
      <c r="E3377">
        <v>207772</v>
      </c>
      <c r="F3377">
        <v>44.7607</v>
      </c>
      <c r="G3377">
        <v>44833</v>
      </c>
      <c r="H3377">
        <v>44805</v>
      </c>
      <c r="I3377">
        <v>9300020.1603999995</v>
      </c>
      <c r="J3377" t="s">
        <v>188</v>
      </c>
      <c r="K3377">
        <v>2790.0060481199998</v>
      </c>
    </row>
    <row r="3378" spans="1:11" x14ac:dyDescent="0.2">
      <c r="A3378" t="s">
        <v>251</v>
      </c>
      <c r="B3378" t="s">
        <v>198</v>
      </c>
      <c r="C3378" t="s">
        <v>194</v>
      </c>
      <c r="D3378" t="s">
        <v>200</v>
      </c>
      <c r="E3378">
        <v>117897</v>
      </c>
      <c r="F3378">
        <v>50.043799999999997</v>
      </c>
      <c r="G3378">
        <v>44833</v>
      </c>
      <c r="H3378">
        <v>44805</v>
      </c>
      <c r="I3378">
        <v>5900013.8885999992</v>
      </c>
      <c r="J3378" t="s">
        <v>188</v>
      </c>
      <c r="K3378">
        <v>1770.0041665799999</v>
      </c>
    </row>
    <row r="3379" spans="1:11" x14ac:dyDescent="0.2">
      <c r="A3379" t="s">
        <v>251</v>
      </c>
      <c r="B3379" t="s">
        <v>198</v>
      </c>
      <c r="C3379" t="s">
        <v>205</v>
      </c>
      <c r="D3379" t="s">
        <v>192</v>
      </c>
      <c r="E3379">
        <v>280041</v>
      </c>
      <c r="F3379">
        <v>19.9971</v>
      </c>
      <c r="G3379">
        <v>44833</v>
      </c>
      <c r="H3379">
        <v>44805</v>
      </c>
      <c r="I3379">
        <v>5600007.8810999999</v>
      </c>
      <c r="J3379" t="s">
        <v>193</v>
      </c>
      <c r="K3379">
        <v>1680.0023643300001</v>
      </c>
    </row>
    <row r="3380" spans="1:11" x14ac:dyDescent="0.2">
      <c r="A3380" t="s">
        <v>251</v>
      </c>
      <c r="B3380" t="s">
        <v>185</v>
      </c>
      <c r="C3380" t="s">
        <v>195</v>
      </c>
      <c r="D3380" t="s">
        <v>190</v>
      </c>
      <c r="E3380">
        <v>71121</v>
      </c>
      <c r="F3380">
        <v>120.92</v>
      </c>
      <c r="G3380">
        <v>44833</v>
      </c>
      <c r="H3380">
        <v>44805</v>
      </c>
      <c r="I3380">
        <v>8599951.3200000003</v>
      </c>
      <c r="J3380" t="s">
        <v>196</v>
      </c>
      <c r="K3380">
        <v>2579.985396</v>
      </c>
    </row>
    <row r="3381" spans="1:11" x14ac:dyDescent="0.2">
      <c r="A3381" t="s">
        <v>251</v>
      </c>
      <c r="B3381" t="s">
        <v>185</v>
      </c>
      <c r="C3381" t="s">
        <v>213</v>
      </c>
      <c r="D3381" t="s">
        <v>192</v>
      </c>
      <c r="E3381">
        <v>122712</v>
      </c>
      <c r="F3381">
        <v>68.453000000000003</v>
      </c>
      <c r="G3381">
        <v>44833</v>
      </c>
      <c r="H3381">
        <v>44805</v>
      </c>
      <c r="I3381">
        <v>8400004.5360000003</v>
      </c>
      <c r="J3381" t="s">
        <v>188</v>
      </c>
      <c r="K3381">
        <v>2520.0013608000004</v>
      </c>
    </row>
    <row r="3382" spans="1:11" x14ac:dyDescent="0.2">
      <c r="A3382" t="s">
        <v>251</v>
      </c>
      <c r="B3382" t="s">
        <v>198</v>
      </c>
      <c r="C3382" t="s">
        <v>189</v>
      </c>
      <c r="D3382" t="s">
        <v>190</v>
      </c>
      <c r="E3382">
        <v>144487</v>
      </c>
      <c r="F3382">
        <v>29.068300000000001</v>
      </c>
      <c r="G3382">
        <v>44833</v>
      </c>
      <c r="H3382">
        <v>44805</v>
      </c>
      <c r="I3382">
        <v>4199991.4621000001</v>
      </c>
      <c r="J3382" t="s">
        <v>188</v>
      </c>
      <c r="K3382">
        <v>1259.9974386300003</v>
      </c>
    </row>
    <row r="3383" spans="1:11" x14ac:dyDescent="0.2">
      <c r="A3383" t="s">
        <v>251</v>
      </c>
      <c r="B3383" t="s">
        <v>198</v>
      </c>
      <c r="C3383" t="s">
        <v>233</v>
      </c>
      <c r="D3383" t="s">
        <v>190</v>
      </c>
      <c r="E3383">
        <v>29035</v>
      </c>
      <c r="F3383">
        <v>86.103399999999993</v>
      </c>
      <c r="G3383">
        <v>44834</v>
      </c>
      <c r="H3383">
        <v>44805</v>
      </c>
      <c r="I3383">
        <v>2500012.219</v>
      </c>
      <c r="J3383" t="s">
        <v>204</v>
      </c>
      <c r="K3383">
        <v>750.00366570000006</v>
      </c>
    </row>
    <row r="3384" spans="1:11" x14ac:dyDescent="0.2">
      <c r="A3384" t="s">
        <v>251</v>
      </c>
      <c r="B3384" t="s">
        <v>185</v>
      </c>
      <c r="C3384" t="s">
        <v>223</v>
      </c>
      <c r="D3384" t="s">
        <v>192</v>
      </c>
      <c r="E3384">
        <v>106609</v>
      </c>
      <c r="F3384">
        <v>89.110299999999995</v>
      </c>
      <c r="G3384">
        <v>44834</v>
      </c>
      <c r="H3384">
        <v>44805</v>
      </c>
      <c r="I3384">
        <v>9499959.9726999998</v>
      </c>
      <c r="J3384" t="s">
        <v>204</v>
      </c>
      <c r="K3384">
        <v>2849.98799181</v>
      </c>
    </row>
    <row r="3385" spans="1:11" x14ac:dyDescent="0.2">
      <c r="A3385" t="s">
        <v>251</v>
      </c>
      <c r="B3385" t="s">
        <v>198</v>
      </c>
      <c r="C3385" t="s">
        <v>244</v>
      </c>
      <c r="D3385" t="s">
        <v>190</v>
      </c>
      <c r="E3385">
        <v>322715</v>
      </c>
      <c r="F3385">
        <v>27.578499999999998</v>
      </c>
      <c r="G3385">
        <v>44835</v>
      </c>
      <c r="H3385">
        <v>44835</v>
      </c>
      <c r="I3385">
        <v>8899995.6274999995</v>
      </c>
      <c r="J3385" t="s">
        <v>207</v>
      </c>
      <c r="K3385">
        <v>2669.9986882500002</v>
      </c>
    </row>
    <row r="3386" spans="1:11" x14ac:dyDescent="0.2">
      <c r="A3386" t="s">
        <v>251</v>
      </c>
      <c r="B3386" t="s">
        <v>198</v>
      </c>
      <c r="C3386" t="s">
        <v>203</v>
      </c>
      <c r="D3386" t="s">
        <v>190</v>
      </c>
      <c r="E3386">
        <v>7373</v>
      </c>
      <c r="F3386">
        <v>122.07389999999999</v>
      </c>
      <c r="G3386">
        <v>44836</v>
      </c>
      <c r="H3386">
        <v>44835</v>
      </c>
      <c r="I3386">
        <v>900050.86469999992</v>
      </c>
      <c r="J3386" t="s">
        <v>204</v>
      </c>
      <c r="K3386">
        <v>270.01525941</v>
      </c>
    </row>
    <row r="3387" spans="1:11" x14ac:dyDescent="0.2">
      <c r="A3387" t="s">
        <v>251</v>
      </c>
      <c r="B3387" t="s">
        <v>198</v>
      </c>
      <c r="C3387" t="s">
        <v>189</v>
      </c>
      <c r="D3387" t="s">
        <v>200</v>
      </c>
      <c r="E3387">
        <v>266652</v>
      </c>
      <c r="F3387">
        <v>29.2516</v>
      </c>
      <c r="G3387">
        <v>44836</v>
      </c>
      <c r="H3387">
        <v>44835</v>
      </c>
      <c r="I3387">
        <v>7799997.6431999998</v>
      </c>
      <c r="J3387" t="s">
        <v>188</v>
      </c>
      <c r="K3387">
        <v>2339.9992929600003</v>
      </c>
    </row>
    <row r="3388" spans="1:11" x14ac:dyDescent="0.2">
      <c r="A3388" t="s">
        <v>251</v>
      </c>
      <c r="B3388" t="s">
        <v>198</v>
      </c>
      <c r="C3388" t="s">
        <v>236</v>
      </c>
      <c r="D3388" t="s">
        <v>190</v>
      </c>
      <c r="E3388">
        <v>1174017</v>
      </c>
      <c r="F3388">
        <v>6.4734999999999996</v>
      </c>
      <c r="G3388">
        <v>44836</v>
      </c>
      <c r="H3388">
        <v>44835</v>
      </c>
      <c r="I3388">
        <v>7599999.0494999997</v>
      </c>
      <c r="J3388" t="s">
        <v>215</v>
      </c>
      <c r="K3388">
        <v>2279.9997148500001</v>
      </c>
    </row>
    <row r="3389" spans="1:11" x14ac:dyDescent="0.2">
      <c r="A3389" t="s">
        <v>251</v>
      </c>
      <c r="B3389" t="s">
        <v>198</v>
      </c>
      <c r="C3389" t="s">
        <v>233</v>
      </c>
      <c r="D3389" t="s">
        <v>192</v>
      </c>
      <c r="E3389">
        <v>69536</v>
      </c>
      <c r="F3389">
        <v>92.037999999999997</v>
      </c>
      <c r="G3389">
        <v>44837</v>
      </c>
      <c r="H3389">
        <v>44835</v>
      </c>
      <c r="I3389">
        <v>6399954.3679999998</v>
      </c>
      <c r="J3389" t="s">
        <v>204</v>
      </c>
      <c r="K3389">
        <v>1919.9863103999999</v>
      </c>
    </row>
    <row r="3390" spans="1:11" x14ac:dyDescent="0.2">
      <c r="A3390" t="s">
        <v>251</v>
      </c>
      <c r="B3390" t="s">
        <v>185</v>
      </c>
      <c r="C3390" t="s">
        <v>221</v>
      </c>
      <c r="D3390" t="s">
        <v>190</v>
      </c>
      <c r="E3390">
        <v>125519</v>
      </c>
      <c r="F3390">
        <v>36.6477</v>
      </c>
      <c r="G3390">
        <v>44837</v>
      </c>
      <c r="H3390">
        <v>44835</v>
      </c>
      <c r="I3390">
        <v>4599982.6562999999</v>
      </c>
      <c r="J3390" t="s">
        <v>207</v>
      </c>
      <c r="K3390">
        <v>1379.9947968899999</v>
      </c>
    </row>
    <row r="3391" spans="1:11" x14ac:dyDescent="0.2">
      <c r="A3391" t="s">
        <v>251</v>
      </c>
      <c r="B3391" t="s">
        <v>185</v>
      </c>
      <c r="C3391" t="s">
        <v>222</v>
      </c>
      <c r="D3391" t="s">
        <v>200</v>
      </c>
      <c r="E3391">
        <v>543199</v>
      </c>
      <c r="F3391">
        <v>17.489000000000001</v>
      </c>
      <c r="G3391">
        <v>44840</v>
      </c>
      <c r="H3391">
        <v>44835</v>
      </c>
      <c r="I3391">
        <v>9500007.3110000007</v>
      </c>
      <c r="J3391" t="s">
        <v>193</v>
      </c>
      <c r="K3391">
        <v>2850.0021933000003</v>
      </c>
    </row>
    <row r="3392" spans="1:11" x14ac:dyDescent="0.2">
      <c r="A3392" t="s">
        <v>251</v>
      </c>
      <c r="B3392" t="s">
        <v>185</v>
      </c>
      <c r="C3392" t="s">
        <v>240</v>
      </c>
      <c r="D3392" t="s">
        <v>187</v>
      </c>
      <c r="E3392">
        <v>645845</v>
      </c>
      <c r="F3392">
        <v>7.7417999999999996</v>
      </c>
      <c r="G3392">
        <v>44841</v>
      </c>
      <c r="H3392">
        <v>44835</v>
      </c>
      <c r="I3392">
        <v>5000002.8209999995</v>
      </c>
      <c r="J3392" t="s">
        <v>241</v>
      </c>
      <c r="K3392">
        <v>1500.0008462999999</v>
      </c>
    </row>
    <row r="3393" spans="1:11" x14ac:dyDescent="0.2">
      <c r="A3393" t="s">
        <v>251</v>
      </c>
      <c r="B3393" t="s">
        <v>185</v>
      </c>
      <c r="C3393" t="s">
        <v>209</v>
      </c>
      <c r="D3393" t="s">
        <v>190</v>
      </c>
      <c r="E3393">
        <v>163591</v>
      </c>
      <c r="F3393">
        <v>19.561</v>
      </c>
      <c r="G3393">
        <v>44842</v>
      </c>
      <c r="H3393">
        <v>44835</v>
      </c>
      <c r="I3393">
        <v>3200003.551</v>
      </c>
      <c r="J3393" t="s">
        <v>188</v>
      </c>
      <c r="K3393">
        <v>960.00106530000016</v>
      </c>
    </row>
    <row r="3394" spans="1:11" x14ac:dyDescent="0.2">
      <c r="A3394" t="s">
        <v>251</v>
      </c>
      <c r="B3394" t="s">
        <v>185</v>
      </c>
      <c r="C3394" t="s">
        <v>209</v>
      </c>
      <c r="D3394" t="s">
        <v>192</v>
      </c>
      <c r="E3394">
        <v>274637</v>
      </c>
      <c r="F3394">
        <v>19.662299999999998</v>
      </c>
      <c r="G3394">
        <v>44842</v>
      </c>
      <c r="H3394">
        <v>44835</v>
      </c>
      <c r="I3394">
        <v>5399995.0850999998</v>
      </c>
      <c r="J3394" t="s">
        <v>188</v>
      </c>
      <c r="K3394">
        <v>1619.9985255300001</v>
      </c>
    </row>
    <row r="3395" spans="1:11" x14ac:dyDescent="0.2">
      <c r="A3395" t="s">
        <v>251</v>
      </c>
      <c r="B3395" t="s">
        <v>198</v>
      </c>
      <c r="C3395" t="s">
        <v>208</v>
      </c>
      <c r="D3395" t="s">
        <v>190</v>
      </c>
      <c r="E3395">
        <v>128953</v>
      </c>
      <c r="F3395">
        <v>63.589100000000002</v>
      </c>
      <c r="G3395">
        <v>44843</v>
      </c>
      <c r="H3395">
        <v>44835</v>
      </c>
      <c r="I3395">
        <v>8200005.2123000007</v>
      </c>
      <c r="J3395" t="s">
        <v>188</v>
      </c>
      <c r="K3395">
        <v>2460.0015636900002</v>
      </c>
    </row>
    <row r="3396" spans="1:11" x14ac:dyDescent="0.2">
      <c r="A3396" t="s">
        <v>251</v>
      </c>
      <c r="B3396" t="s">
        <v>185</v>
      </c>
      <c r="C3396" t="s">
        <v>114</v>
      </c>
      <c r="D3396" t="s">
        <v>187</v>
      </c>
      <c r="E3396">
        <v>137248</v>
      </c>
      <c r="F3396">
        <v>13.8436</v>
      </c>
      <c r="G3396">
        <v>44843</v>
      </c>
      <c r="H3396">
        <v>44835</v>
      </c>
      <c r="I3396">
        <v>1900006.4128</v>
      </c>
      <c r="J3396" t="s">
        <v>215</v>
      </c>
      <c r="K3396">
        <v>570.00192384000002</v>
      </c>
    </row>
    <row r="3397" spans="1:11" x14ac:dyDescent="0.2">
      <c r="A3397" t="s">
        <v>251</v>
      </c>
      <c r="B3397" t="s">
        <v>185</v>
      </c>
      <c r="C3397" t="s">
        <v>201</v>
      </c>
      <c r="D3397" t="s">
        <v>200</v>
      </c>
      <c r="E3397">
        <v>94067</v>
      </c>
      <c r="F3397">
        <v>39.3337</v>
      </c>
      <c r="G3397">
        <v>44847</v>
      </c>
      <c r="H3397">
        <v>44835</v>
      </c>
      <c r="I3397">
        <v>3700003.1579</v>
      </c>
      <c r="J3397" t="s">
        <v>188</v>
      </c>
      <c r="K3397">
        <v>1110.0009473699999</v>
      </c>
    </row>
    <row r="3398" spans="1:11" x14ac:dyDescent="0.2">
      <c r="A3398" t="s">
        <v>251</v>
      </c>
      <c r="B3398" t="s">
        <v>185</v>
      </c>
      <c r="C3398" t="s">
        <v>202</v>
      </c>
      <c r="D3398" t="s">
        <v>190</v>
      </c>
      <c r="E3398">
        <v>1166347</v>
      </c>
      <c r="F3398">
        <v>3.8582000000000001</v>
      </c>
      <c r="G3398">
        <v>44847</v>
      </c>
      <c r="H3398">
        <v>44835</v>
      </c>
      <c r="I3398">
        <v>4499999.9954000004</v>
      </c>
      <c r="J3398" t="s">
        <v>193</v>
      </c>
      <c r="K3398">
        <v>1349.9999986200003</v>
      </c>
    </row>
    <row r="3399" spans="1:11" x14ac:dyDescent="0.2">
      <c r="A3399" t="s">
        <v>251</v>
      </c>
      <c r="B3399" t="s">
        <v>185</v>
      </c>
      <c r="C3399" t="s">
        <v>218</v>
      </c>
      <c r="D3399" t="s">
        <v>190</v>
      </c>
      <c r="E3399">
        <v>117515</v>
      </c>
      <c r="F3399">
        <v>61.268999999999998</v>
      </c>
      <c r="G3399">
        <v>44847</v>
      </c>
      <c r="H3399">
        <v>44835</v>
      </c>
      <c r="I3399">
        <v>7200026.5350000001</v>
      </c>
      <c r="J3399" t="s">
        <v>204</v>
      </c>
      <c r="K3399">
        <v>2160.0079605000001</v>
      </c>
    </row>
    <row r="3400" spans="1:11" x14ac:dyDescent="0.2">
      <c r="A3400" t="s">
        <v>251</v>
      </c>
      <c r="B3400" t="s">
        <v>185</v>
      </c>
      <c r="C3400" t="s">
        <v>233</v>
      </c>
      <c r="D3400" t="s">
        <v>190</v>
      </c>
      <c r="E3400">
        <v>98176</v>
      </c>
      <c r="F3400">
        <v>90.653800000000004</v>
      </c>
      <c r="G3400">
        <v>44847</v>
      </c>
      <c r="H3400">
        <v>44835</v>
      </c>
      <c r="I3400">
        <v>8900027.4688000008</v>
      </c>
      <c r="J3400" t="s">
        <v>204</v>
      </c>
      <c r="K3400">
        <v>2670.0082406400002</v>
      </c>
    </row>
    <row r="3401" spans="1:11" x14ac:dyDescent="0.2">
      <c r="A3401" t="s">
        <v>251</v>
      </c>
      <c r="B3401" t="s">
        <v>185</v>
      </c>
      <c r="C3401" t="s">
        <v>238</v>
      </c>
      <c r="D3401" t="s">
        <v>190</v>
      </c>
      <c r="E3401">
        <v>42143</v>
      </c>
      <c r="F3401">
        <v>230.1679</v>
      </c>
      <c r="G3401">
        <v>44847</v>
      </c>
      <c r="H3401">
        <v>44835</v>
      </c>
      <c r="I3401">
        <v>9699965.809700001</v>
      </c>
      <c r="J3401" t="s">
        <v>204</v>
      </c>
      <c r="K3401">
        <v>2909.9897429100006</v>
      </c>
    </row>
    <row r="3402" spans="1:11" x14ac:dyDescent="0.2">
      <c r="A3402" t="s">
        <v>251</v>
      </c>
      <c r="B3402" t="s">
        <v>185</v>
      </c>
      <c r="C3402" t="s">
        <v>205</v>
      </c>
      <c r="D3402" t="s">
        <v>190</v>
      </c>
      <c r="E3402">
        <v>514297</v>
      </c>
      <c r="F3402">
        <v>18.471800000000002</v>
      </c>
      <c r="G3402">
        <v>44848</v>
      </c>
      <c r="H3402">
        <v>44835</v>
      </c>
      <c r="I3402">
        <v>9499991.3246000018</v>
      </c>
      <c r="J3402" t="s">
        <v>193</v>
      </c>
      <c r="K3402">
        <v>2849.9973973800006</v>
      </c>
    </row>
    <row r="3403" spans="1:11" x14ac:dyDescent="0.2">
      <c r="A3403" t="s">
        <v>251</v>
      </c>
      <c r="B3403" t="s">
        <v>185</v>
      </c>
      <c r="C3403" t="s">
        <v>236</v>
      </c>
      <c r="D3403" t="s">
        <v>187</v>
      </c>
      <c r="E3403">
        <v>161397</v>
      </c>
      <c r="F3403">
        <v>6.1959</v>
      </c>
      <c r="G3403">
        <v>44848</v>
      </c>
      <c r="H3403">
        <v>44835</v>
      </c>
      <c r="I3403">
        <v>999999.67229999998</v>
      </c>
      <c r="J3403" t="s">
        <v>215</v>
      </c>
      <c r="K3403">
        <v>299.99990169000006</v>
      </c>
    </row>
    <row r="3404" spans="1:11" x14ac:dyDescent="0.2">
      <c r="A3404" t="s">
        <v>251</v>
      </c>
      <c r="B3404" t="s">
        <v>198</v>
      </c>
      <c r="C3404" t="s">
        <v>225</v>
      </c>
      <c r="D3404" t="s">
        <v>190</v>
      </c>
      <c r="E3404">
        <v>84333</v>
      </c>
      <c r="F3404">
        <v>91.304500000000004</v>
      </c>
      <c r="G3404">
        <v>44849</v>
      </c>
      <c r="H3404">
        <v>44835</v>
      </c>
      <c r="I3404">
        <v>7699982.3985000001</v>
      </c>
      <c r="J3404" t="s">
        <v>188</v>
      </c>
      <c r="K3404">
        <v>2309.9947195500004</v>
      </c>
    </row>
    <row r="3405" spans="1:11" x14ac:dyDescent="0.2">
      <c r="A3405" t="s">
        <v>251</v>
      </c>
      <c r="B3405" t="s">
        <v>198</v>
      </c>
      <c r="C3405" t="s">
        <v>213</v>
      </c>
      <c r="D3405" t="s">
        <v>190</v>
      </c>
      <c r="E3405">
        <v>50946</v>
      </c>
      <c r="F3405">
        <v>70.662800000000004</v>
      </c>
      <c r="G3405">
        <v>44851</v>
      </c>
      <c r="H3405">
        <v>44835</v>
      </c>
      <c r="I3405">
        <v>3599987.0088000004</v>
      </c>
      <c r="J3405" t="s">
        <v>188</v>
      </c>
      <c r="K3405">
        <v>1079.9961026400001</v>
      </c>
    </row>
    <row r="3406" spans="1:11" x14ac:dyDescent="0.2">
      <c r="A3406" t="s">
        <v>251</v>
      </c>
      <c r="B3406" t="s">
        <v>198</v>
      </c>
      <c r="C3406" t="s">
        <v>199</v>
      </c>
      <c r="D3406" t="s">
        <v>192</v>
      </c>
      <c r="E3406">
        <v>566432</v>
      </c>
      <c r="F3406">
        <v>2.8247</v>
      </c>
      <c r="G3406">
        <v>44854</v>
      </c>
      <c r="H3406">
        <v>44835</v>
      </c>
      <c r="I3406">
        <v>1600000.4704</v>
      </c>
      <c r="J3406" t="s">
        <v>193</v>
      </c>
      <c r="K3406">
        <v>480.00014112000002</v>
      </c>
    </row>
    <row r="3407" spans="1:11" x14ac:dyDescent="0.2">
      <c r="A3407" t="s">
        <v>251</v>
      </c>
      <c r="B3407" t="s">
        <v>185</v>
      </c>
      <c r="C3407" t="s">
        <v>234</v>
      </c>
      <c r="D3407" t="s">
        <v>212</v>
      </c>
      <c r="E3407">
        <v>47543</v>
      </c>
      <c r="F3407">
        <v>103.0642</v>
      </c>
      <c r="G3407">
        <v>44854</v>
      </c>
      <c r="H3407">
        <v>44835</v>
      </c>
      <c r="I3407">
        <v>4899981.2605999997</v>
      </c>
      <c r="J3407" t="s">
        <v>204</v>
      </c>
      <c r="K3407">
        <v>1469.9943781799998</v>
      </c>
    </row>
    <row r="3408" spans="1:11" x14ac:dyDescent="0.2">
      <c r="A3408" t="s">
        <v>251</v>
      </c>
      <c r="B3408" t="s">
        <v>198</v>
      </c>
      <c r="C3408" t="s">
        <v>230</v>
      </c>
      <c r="D3408" t="s">
        <v>190</v>
      </c>
      <c r="E3408">
        <v>16169</v>
      </c>
      <c r="F3408">
        <v>111.3211</v>
      </c>
      <c r="G3408">
        <v>44854</v>
      </c>
      <c r="H3408">
        <v>44835</v>
      </c>
      <c r="I3408">
        <v>1799950.8659000001</v>
      </c>
      <c r="J3408" t="s">
        <v>188</v>
      </c>
      <c r="K3408">
        <v>539.98525976999997</v>
      </c>
    </row>
    <row r="3409" spans="1:11" x14ac:dyDescent="0.2">
      <c r="A3409" t="s">
        <v>251</v>
      </c>
      <c r="B3409" t="s">
        <v>198</v>
      </c>
      <c r="C3409" t="s">
        <v>238</v>
      </c>
      <c r="D3409" t="s">
        <v>190</v>
      </c>
      <c r="E3409">
        <v>8054</v>
      </c>
      <c r="F3409">
        <v>211.06800000000001</v>
      </c>
      <c r="G3409">
        <v>44854</v>
      </c>
      <c r="H3409">
        <v>44835</v>
      </c>
      <c r="I3409">
        <v>1699941.672</v>
      </c>
      <c r="J3409" t="s">
        <v>204</v>
      </c>
      <c r="K3409">
        <v>509.98250160000003</v>
      </c>
    </row>
    <row r="3410" spans="1:11" x14ac:dyDescent="0.2">
      <c r="A3410" t="s">
        <v>251</v>
      </c>
      <c r="B3410" t="s">
        <v>185</v>
      </c>
      <c r="C3410" t="s">
        <v>210</v>
      </c>
      <c r="D3410" t="s">
        <v>192</v>
      </c>
      <c r="E3410">
        <v>202828</v>
      </c>
      <c r="F3410">
        <v>27.6096</v>
      </c>
      <c r="G3410">
        <v>44854</v>
      </c>
      <c r="H3410">
        <v>44835</v>
      </c>
      <c r="I3410">
        <v>5599999.9488000004</v>
      </c>
      <c r="J3410" t="s">
        <v>204</v>
      </c>
      <c r="K3410">
        <v>1679.9999846400001</v>
      </c>
    </row>
    <row r="3411" spans="1:11" x14ac:dyDescent="0.2">
      <c r="A3411" t="s">
        <v>251</v>
      </c>
      <c r="B3411" t="s">
        <v>198</v>
      </c>
      <c r="C3411" t="s">
        <v>206</v>
      </c>
      <c r="D3411" t="s">
        <v>187</v>
      </c>
      <c r="E3411">
        <v>24615</v>
      </c>
      <c r="F3411">
        <v>101.56610000000001</v>
      </c>
      <c r="G3411">
        <v>44855</v>
      </c>
      <c r="H3411">
        <v>44835</v>
      </c>
      <c r="I3411">
        <v>2500049.5515000001</v>
      </c>
      <c r="J3411" t="s">
        <v>207</v>
      </c>
      <c r="K3411">
        <v>750.01486545</v>
      </c>
    </row>
    <row r="3412" spans="1:11" x14ac:dyDescent="0.2">
      <c r="A3412" t="s">
        <v>251</v>
      </c>
      <c r="B3412" t="s">
        <v>185</v>
      </c>
      <c r="C3412" t="s">
        <v>213</v>
      </c>
      <c r="D3412" t="s">
        <v>192</v>
      </c>
      <c r="E3412">
        <v>125486</v>
      </c>
      <c r="F3412">
        <v>77.299300000000002</v>
      </c>
      <c r="G3412">
        <v>44857</v>
      </c>
      <c r="H3412">
        <v>44835</v>
      </c>
      <c r="I3412">
        <v>9699979.9597999994</v>
      </c>
      <c r="J3412" t="s">
        <v>188</v>
      </c>
      <c r="K3412">
        <v>2909.9939879400004</v>
      </c>
    </row>
    <row r="3413" spans="1:11" x14ac:dyDescent="0.2">
      <c r="A3413" t="s">
        <v>251</v>
      </c>
      <c r="B3413" t="s">
        <v>198</v>
      </c>
      <c r="C3413" t="s">
        <v>238</v>
      </c>
      <c r="D3413" t="s">
        <v>192</v>
      </c>
      <c r="E3413">
        <v>17603</v>
      </c>
      <c r="F3413">
        <v>210.18860000000001</v>
      </c>
      <c r="G3413">
        <v>44857</v>
      </c>
      <c r="H3413">
        <v>44835</v>
      </c>
      <c r="I3413">
        <v>3699949.9258000003</v>
      </c>
      <c r="J3413" t="s">
        <v>204</v>
      </c>
      <c r="K3413">
        <v>1109.9849777400002</v>
      </c>
    </row>
    <row r="3414" spans="1:11" x14ac:dyDescent="0.2">
      <c r="A3414" t="s">
        <v>251</v>
      </c>
      <c r="B3414" t="s">
        <v>185</v>
      </c>
      <c r="C3414" t="s">
        <v>191</v>
      </c>
      <c r="D3414" t="s">
        <v>190</v>
      </c>
      <c r="E3414">
        <v>264114</v>
      </c>
      <c r="F3414">
        <v>6.0579999999999998</v>
      </c>
      <c r="G3414">
        <v>44858</v>
      </c>
      <c r="H3414">
        <v>44835</v>
      </c>
      <c r="I3414">
        <v>1600002.612</v>
      </c>
      <c r="J3414" t="s">
        <v>193</v>
      </c>
      <c r="K3414">
        <v>480.00078360000003</v>
      </c>
    </row>
    <row r="3415" spans="1:11" x14ac:dyDescent="0.2">
      <c r="A3415" t="s">
        <v>251</v>
      </c>
      <c r="B3415" t="s">
        <v>198</v>
      </c>
      <c r="C3415" t="s">
        <v>210</v>
      </c>
      <c r="D3415" t="s">
        <v>190</v>
      </c>
      <c r="E3415">
        <v>157078</v>
      </c>
      <c r="F3415">
        <v>29.921399999999998</v>
      </c>
      <c r="G3415">
        <v>44861</v>
      </c>
      <c r="H3415">
        <v>44835</v>
      </c>
      <c r="I3415">
        <v>4699993.6691999994</v>
      </c>
      <c r="J3415" t="s">
        <v>204</v>
      </c>
      <c r="K3415">
        <v>1409.9981007599999</v>
      </c>
    </row>
    <row r="3416" spans="1:11" x14ac:dyDescent="0.2">
      <c r="A3416" t="s">
        <v>251</v>
      </c>
      <c r="B3416" t="s">
        <v>185</v>
      </c>
      <c r="C3416" t="s">
        <v>195</v>
      </c>
      <c r="D3416" t="s">
        <v>190</v>
      </c>
      <c r="E3416">
        <v>53720</v>
      </c>
      <c r="F3416">
        <v>106.1048</v>
      </c>
      <c r="G3416">
        <v>44861</v>
      </c>
      <c r="H3416">
        <v>44835</v>
      </c>
      <c r="I3416">
        <v>5699949.8559999997</v>
      </c>
      <c r="J3416" t="s">
        <v>196</v>
      </c>
      <c r="K3416">
        <v>1709.9849568000002</v>
      </c>
    </row>
    <row r="3417" spans="1:11" x14ac:dyDescent="0.2">
      <c r="A3417" t="s">
        <v>251</v>
      </c>
      <c r="B3417" t="s">
        <v>198</v>
      </c>
      <c r="C3417" t="s">
        <v>191</v>
      </c>
      <c r="D3417" t="s">
        <v>200</v>
      </c>
      <c r="E3417">
        <v>1299777</v>
      </c>
      <c r="F3417">
        <v>6.1548999999999996</v>
      </c>
      <c r="G3417">
        <v>44861</v>
      </c>
      <c r="H3417">
        <v>44835</v>
      </c>
      <c r="I3417">
        <v>7999997.4572999999</v>
      </c>
      <c r="J3417" t="s">
        <v>193</v>
      </c>
      <c r="K3417">
        <v>2399.9992371900003</v>
      </c>
    </row>
    <row r="3418" spans="1:11" x14ac:dyDescent="0.2">
      <c r="A3418" t="s">
        <v>251</v>
      </c>
      <c r="B3418" t="s">
        <v>185</v>
      </c>
      <c r="C3418" t="s">
        <v>217</v>
      </c>
      <c r="D3418" t="s">
        <v>200</v>
      </c>
      <c r="E3418">
        <v>442128</v>
      </c>
      <c r="F3418">
        <v>8.5947999999999993</v>
      </c>
      <c r="G3418">
        <v>44861</v>
      </c>
      <c r="H3418">
        <v>44835</v>
      </c>
      <c r="I3418">
        <v>3800001.7343999995</v>
      </c>
      <c r="J3418" t="s">
        <v>215</v>
      </c>
      <c r="K3418">
        <v>1140.0005203199999</v>
      </c>
    </row>
    <row r="3419" spans="1:11" x14ac:dyDescent="0.2">
      <c r="A3419" t="s">
        <v>251</v>
      </c>
      <c r="B3419" t="s">
        <v>185</v>
      </c>
      <c r="C3419" t="s">
        <v>245</v>
      </c>
      <c r="D3419" t="s">
        <v>190</v>
      </c>
      <c r="E3419">
        <v>9008</v>
      </c>
      <c r="F3419">
        <v>55.507100000000001</v>
      </c>
      <c r="G3419">
        <v>44861</v>
      </c>
      <c r="H3419">
        <v>44835</v>
      </c>
      <c r="I3419">
        <v>500007.95679999999</v>
      </c>
      <c r="J3419" t="s">
        <v>188</v>
      </c>
      <c r="K3419">
        <v>150.00238704</v>
      </c>
    </row>
    <row r="3420" spans="1:11" x14ac:dyDescent="0.2">
      <c r="A3420" t="s">
        <v>251</v>
      </c>
      <c r="B3420" t="s">
        <v>185</v>
      </c>
      <c r="C3420" t="s">
        <v>112</v>
      </c>
      <c r="D3420" t="s">
        <v>187</v>
      </c>
      <c r="E3420">
        <v>189078</v>
      </c>
      <c r="F3420">
        <v>43.368400000000001</v>
      </c>
      <c r="G3420">
        <v>44861</v>
      </c>
      <c r="H3420">
        <v>44835</v>
      </c>
      <c r="I3420">
        <v>8200010.3352000006</v>
      </c>
      <c r="J3420" t="s">
        <v>188</v>
      </c>
      <c r="K3420">
        <v>2460.0031005600003</v>
      </c>
    </row>
    <row r="3421" spans="1:11" x14ac:dyDescent="0.2">
      <c r="A3421" t="s">
        <v>251</v>
      </c>
      <c r="B3421" t="s">
        <v>185</v>
      </c>
      <c r="C3421" t="s">
        <v>209</v>
      </c>
      <c r="D3421" t="s">
        <v>190</v>
      </c>
      <c r="E3421">
        <v>321948</v>
      </c>
      <c r="F3421">
        <v>19.879000000000001</v>
      </c>
      <c r="G3421">
        <v>44861</v>
      </c>
      <c r="H3421">
        <v>44835</v>
      </c>
      <c r="I3421">
        <v>6400004.2920000004</v>
      </c>
      <c r="J3421" t="s">
        <v>188</v>
      </c>
      <c r="K3421">
        <v>1920.0012876000003</v>
      </c>
    </row>
    <row r="3422" spans="1:11" x14ac:dyDescent="0.2">
      <c r="A3422" t="s">
        <v>251</v>
      </c>
      <c r="B3422" t="s">
        <v>185</v>
      </c>
      <c r="C3422" t="s">
        <v>189</v>
      </c>
      <c r="D3422" t="s">
        <v>190</v>
      </c>
      <c r="E3422">
        <v>229954</v>
      </c>
      <c r="F3422">
        <v>29.136299999999999</v>
      </c>
      <c r="G3422">
        <v>44861</v>
      </c>
      <c r="H3422">
        <v>44835</v>
      </c>
      <c r="I3422">
        <v>6700008.7302000001</v>
      </c>
      <c r="J3422" t="s">
        <v>188</v>
      </c>
      <c r="K3422">
        <v>2010.0026190600001</v>
      </c>
    </row>
    <row r="3423" spans="1:11" x14ac:dyDescent="0.2">
      <c r="A3423" t="s">
        <v>251</v>
      </c>
      <c r="B3423" t="s">
        <v>185</v>
      </c>
      <c r="C3423" t="s">
        <v>112</v>
      </c>
      <c r="D3423" t="s">
        <v>190</v>
      </c>
      <c r="E3423">
        <v>143295</v>
      </c>
      <c r="F3423">
        <v>39.778100000000002</v>
      </c>
      <c r="G3423">
        <v>44863</v>
      </c>
      <c r="H3423">
        <v>44835</v>
      </c>
      <c r="I3423">
        <v>5700002.8395000007</v>
      </c>
      <c r="J3423" t="s">
        <v>188</v>
      </c>
      <c r="K3423">
        <v>1710.0008518500001</v>
      </c>
    </row>
    <row r="3424" spans="1:11" x14ac:dyDescent="0.2">
      <c r="A3424" t="s">
        <v>251</v>
      </c>
      <c r="B3424" t="s">
        <v>198</v>
      </c>
      <c r="C3424" t="s">
        <v>225</v>
      </c>
      <c r="D3424" t="s">
        <v>190</v>
      </c>
      <c r="E3424">
        <v>73601</v>
      </c>
      <c r="F3424">
        <v>88.313900000000004</v>
      </c>
      <c r="G3424">
        <v>44865</v>
      </c>
      <c r="H3424">
        <v>44835</v>
      </c>
      <c r="I3424">
        <v>6499991.3539000005</v>
      </c>
      <c r="J3424" t="s">
        <v>188</v>
      </c>
      <c r="K3424">
        <v>1949.9974061700002</v>
      </c>
    </row>
    <row r="3425" spans="1:11" x14ac:dyDescent="0.2">
      <c r="A3425" t="s">
        <v>251</v>
      </c>
      <c r="B3425" t="s">
        <v>185</v>
      </c>
      <c r="C3425" t="s">
        <v>186</v>
      </c>
      <c r="D3425" t="s">
        <v>192</v>
      </c>
      <c r="E3425">
        <v>381923</v>
      </c>
      <c r="F3425">
        <v>23.826799999999999</v>
      </c>
      <c r="G3425">
        <v>44868</v>
      </c>
      <c r="H3425">
        <v>44866</v>
      </c>
      <c r="I3425">
        <v>9100002.9364</v>
      </c>
      <c r="J3425" t="s">
        <v>188</v>
      </c>
      <c r="K3425">
        <v>2730.0008809200003</v>
      </c>
    </row>
    <row r="3426" spans="1:11" x14ac:dyDescent="0.2">
      <c r="A3426" t="s">
        <v>251</v>
      </c>
      <c r="B3426" t="s">
        <v>185</v>
      </c>
      <c r="C3426" t="s">
        <v>240</v>
      </c>
      <c r="D3426" t="s">
        <v>200</v>
      </c>
      <c r="E3426">
        <v>1322555</v>
      </c>
      <c r="F3426">
        <v>7.4099000000000004</v>
      </c>
      <c r="G3426">
        <v>44868</v>
      </c>
      <c r="H3426">
        <v>44866</v>
      </c>
      <c r="I3426">
        <v>9800000.2945000008</v>
      </c>
      <c r="J3426" t="s">
        <v>241</v>
      </c>
      <c r="K3426">
        <v>2940.0000883500002</v>
      </c>
    </row>
    <row r="3427" spans="1:11" x14ac:dyDescent="0.2">
      <c r="A3427" t="s">
        <v>251</v>
      </c>
      <c r="B3427" t="s">
        <v>185</v>
      </c>
      <c r="C3427" t="s">
        <v>217</v>
      </c>
      <c r="D3427" t="s">
        <v>190</v>
      </c>
      <c r="E3427">
        <v>255517</v>
      </c>
      <c r="F3427">
        <v>8.61</v>
      </c>
      <c r="G3427">
        <v>44868</v>
      </c>
      <c r="H3427">
        <v>44866</v>
      </c>
      <c r="I3427">
        <v>2200001.3699999996</v>
      </c>
      <c r="J3427" t="s">
        <v>215</v>
      </c>
      <c r="K3427">
        <v>660.00041099999999</v>
      </c>
    </row>
    <row r="3428" spans="1:11" x14ac:dyDescent="0.2">
      <c r="A3428" t="s">
        <v>251</v>
      </c>
      <c r="B3428" t="s">
        <v>198</v>
      </c>
      <c r="C3428" t="s">
        <v>206</v>
      </c>
      <c r="D3428" t="s">
        <v>190</v>
      </c>
      <c r="E3428">
        <v>70445</v>
      </c>
      <c r="F3428">
        <v>88.011700000000005</v>
      </c>
      <c r="G3428">
        <v>44870</v>
      </c>
      <c r="H3428">
        <v>44866</v>
      </c>
      <c r="I3428">
        <v>6199984.2065000003</v>
      </c>
      <c r="J3428" t="s">
        <v>207</v>
      </c>
      <c r="K3428">
        <v>1859.99526195</v>
      </c>
    </row>
    <row r="3429" spans="1:11" x14ac:dyDescent="0.2">
      <c r="A3429" t="s">
        <v>251</v>
      </c>
      <c r="B3429" t="s">
        <v>198</v>
      </c>
      <c r="C3429" t="s">
        <v>210</v>
      </c>
      <c r="D3429" t="s">
        <v>190</v>
      </c>
      <c r="E3429">
        <v>243308</v>
      </c>
      <c r="F3429">
        <v>29.181100000000001</v>
      </c>
      <c r="G3429">
        <v>44870</v>
      </c>
      <c r="H3429">
        <v>44866</v>
      </c>
      <c r="I3429">
        <v>7099995.0788000003</v>
      </c>
      <c r="J3429" t="s">
        <v>204</v>
      </c>
      <c r="K3429">
        <v>2129.9985236400003</v>
      </c>
    </row>
    <row r="3430" spans="1:11" x14ac:dyDescent="0.2">
      <c r="A3430" t="s">
        <v>251</v>
      </c>
      <c r="B3430" t="s">
        <v>198</v>
      </c>
      <c r="C3430" t="s">
        <v>240</v>
      </c>
      <c r="D3430" t="s">
        <v>190</v>
      </c>
      <c r="E3430">
        <v>1149001</v>
      </c>
      <c r="F3430">
        <v>7.3106999999999998</v>
      </c>
      <c r="G3430">
        <v>44870</v>
      </c>
      <c r="H3430">
        <v>44866</v>
      </c>
      <c r="I3430">
        <v>8400001.6107000001</v>
      </c>
      <c r="J3430" t="s">
        <v>241</v>
      </c>
      <c r="K3430">
        <v>2520.0004832100003</v>
      </c>
    </row>
    <row r="3431" spans="1:11" x14ac:dyDescent="0.2">
      <c r="A3431" t="s">
        <v>251</v>
      </c>
      <c r="B3431" t="s">
        <v>198</v>
      </c>
      <c r="C3431" t="s">
        <v>220</v>
      </c>
      <c r="D3431" t="s">
        <v>190</v>
      </c>
      <c r="E3431">
        <v>32047</v>
      </c>
      <c r="F3431">
        <v>152.9023</v>
      </c>
      <c r="G3431">
        <v>44871</v>
      </c>
      <c r="H3431">
        <v>44866</v>
      </c>
      <c r="I3431">
        <v>4900060.0081000002</v>
      </c>
      <c r="J3431" t="s">
        <v>188</v>
      </c>
      <c r="K3431">
        <v>1470.0180024300003</v>
      </c>
    </row>
    <row r="3432" spans="1:11" x14ac:dyDescent="0.2">
      <c r="A3432" t="s">
        <v>251</v>
      </c>
      <c r="B3432" t="s">
        <v>185</v>
      </c>
      <c r="C3432" t="s">
        <v>220</v>
      </c>
      <c r="D3432" t="s">
        <v>187</v>
      </c>
      <c r="E3432">
        <v>9498</v>
      </c>
      <c r="F3432">
        <v>157.934</v>
      </c>
      <c r="G3432">
        <v>44872</v>
      </c>
      <c r="H3432">
        <v>44866</v>
      </c>
      <c r="I3432">
        <v>1500057.132</v>
      </c>
      <c r="J3432" t="s">
        <v>188</v>
      </c>
      <c r="K3432">
        <v>450.01713960000001</v>
      </c>
    </row>
    <row r="3433" spans="1:11" x14ac:dyDescent="0.2">
      <c r="A3433" t="s">
        <v>251</v>
      </c>
      <c r="B3433" t="s">
        <v>185</v>
      </c>
      <c r="C3433" t="s">
        <v>209</v>
      </c>
      <c r="D3433" t="s">
        <v>190</v>
      </c>
      <c r="E3433">
        <v>264324</v>
      </c>
      <c r="F3433">
        <v>20.429500000000001</v>
      </c>
      <c r="G3433">
        <v>44872</v>
      </c>
      <c r="H3433">
        <v>44866</v>
      </c>
      <c r="I3433">
        <v>5400007.1579999998</v>
      </c>
      <c r="J3433" t="s">
        <v>188</v>
      </c>
      <c r="K3433">
        <v>1620.0021474</v>
      </c>
    </row>
    <row r="3434" spans="1:11" x14ac:dyDescent="0.2">
      <c r="A3434" t="s">
        <v>251</v>
      </c>
      <c r="B3434" t="s">
        <v>198</v>
      </c>
      <c r="C3434" t="s">
        <v>199</v>
      </c>
      <c r="D3434" t="s">
        <v>190</v>
      </c>
      <c r="E3434">
        <v>1974653</v>
      </c>
      <c r="F3434">
        <v>2.7852999999999999</v>
      </c>
      <c r="G3434">
        <v>44875</v>
      </c>
      <c r="H3434">
        <v>44866</v>
      </c>
      <c r="I3434">
        <v>5500001.0008999994</v>
      </c>
      <c r="J3434" t="s">
        <v>193</v>
      </c>
      <c r="K3434">
        <v>1650.0003002699998</v>
      </c>
    </row>
    <row r="3435" spans="1:11" x14ac:dyDescent="0.2">
      <c r="A3435" t="s">
        <v>251</v>
      </c>
      <c r="B3435" t="s">
        <v>185</v>
      </c>
      <c r="C3435" t="s">
        <v>231</v>
      </c>
      <c r="D3435" t="s">
        <v>192</v>
      </c>
      <c r="E3435">
        <v>276674</v>
      </c>
      <c r="F3435">
        <v>22.770499999999998</v>
      </c>
      <c r="G3435">
        <v>44875</v>
      </c>
      <c r="H3435">
        <v>44866</v>
      </c>
      <c r="I3435">
        <v>6300005.3169999998</v>
      </c>
      <c r="J3435" t="s">
        <v>188</v>
      </c>
      <c r="K3435">
        <v>1890.0015950999998</v>
      </c>
    </row>
    <row r="3436" spans="1:11" x14ac:dyDescent="0.2">
      <c r="A3436" t="s">
        <v>251</v>
      </c>
      <c r="B3436" t="s">
        <v>185</v>
      </c>
      <c r="C3436" t="s">
        <v>228</v>
      </c>
      <c r="D3436" t="s">
        <v>190</v>
      </c>
      <c r="E3436">
        <v>120771</v>
      </c>
      <c r="F3436">
        <v>31.464600000000001</v>
      </c>
      <c r="G3436">
        <v>44875</v>
      </c>
      <c r="H3436">
        <v>44866</v>
      </c>
      <c r="I3436">
        <v>3800011.2066000002</v>
      </c>
      <c r="J3436" t="s">
        <v>204</v>
      </c>
      <c r="K3436">
        <v>1140.0033619800001</v>
      </c>
    </row>
    <row r="3437" spans="1:11" x14ac:dyDescent="0.2">
      <c r="A3437" t="s">
        <v>251</v>
      </c>
      <c r="B3437" t="s">
        <v>198</v>
      </c>
      <c r="C3437" t="s">
        <v>244</v>
      </c>
      <c r="D3437" t="s">
        <v>212</v>
      </c>
      <c r="E3437">
        <v>195498</v>
      </c>
      <c r="F3437">
        <v>26.598700000000001</v>
      </c>
      <c r="G3437">
        <v>44875</v>
      </c>
      <c r="H3437">
        <v>44866</v>
      </c>
      <c r="I3437">
        <v>5199992.6526000006</v>
      </c>
      <c r="J3437" t="s">
        <v>207</v>
      </c>
      <c r="K3437">
        <v>1559.9977957800002</v>
      </c>
    </row>
    <row r="3438" spans="1:11" x14ac:dyDescent="0.2">
      <c r="A3438" t="s">
        <v>251</v>
      </c>
      <c r="B3438" t="s">
        <v>198</v>
      </c>
      <c r="C3438" t="s">
        <v>206</v>
      </c>
      <c r="D3438" t="s">
        <v>192</v>
      </c>
      <c r="E3438">
        <v>30222</v>
      </c>
      <c r="F3438">
        <v>92.649000000000001</v>
      </c>
      <c r="G3438">
        <v>44876</v>
      </c>
      <c r="H3438">
        <v>44866</v>
      </c>
      <c r="I3438">
        <v>2800038.0780000002</v>
      </c>
      <c r="J3438" t="s">
        <v>207</v>
      </c>
      <c r="K3438">
        <v>840.01142340000013</v>
      </c>
    </row>
    <row r="3439" spans="1:11" x14ac:dyDescent="0.2">
      <c r="A3439" t="s">
        <v>251</v>
      </c>
      <c r="B3439" t="s">
        <v>198</v>
      </c>
      <c r="C3439" t="s">
        <v>189</v>
      </c>
      <c r="D3439" t="s">
        <v>190</v>
      </c>
      <c r="E3439">
        <v>113134</v>
      </c>
      <c r="F3439">
        <v>30.052800000000001</v>
      </c>
      <c r="G3439">
        <v>44876</v>
      </c>
      <c r="H3439">
        <v>44866</v>
      </c>
      <c r="I3439">
        <v>3399993.4752000002</v>
      </c>
      <c r="J3439" t="s">
        <v>188</v>
      </c>
      <c r="K3439">
        <v>1019.99804256</v>
      </c>
    </row>
    <row r="3440" spans="1:11" x14ac:dyDescent="0.2">
      <c r="A3440" t="s">
        <v>251</v>
      </c>
      <c r="B3440" t="s">
        <v>198</v>
      </c>
      <c r="C3440" t="s">
        <v>222</v>
      </c>
      <c r="D3440" t="s">
        <v>187</v>
      </c>
      <c r="E3440">
        <v>395051</v>
      </c>
      <c r="F3440">
        <v>16.706700000000001</v>
      </c>
      <c r="G3440">
        <v>44879</v>
      </c>
      <c r="H3440">
        <v>44866</v>
      </c>
      <c r="I3440">
        <v>6599998.5417000009</v>
      </c>
      <c r="J3440" t="s">
        <v>193</v>
      </c>
      <c r="K3440">
        <v>1979.9995625100003</v>
      </c>
    </row>
    <row r="3441" spans="1:11" x14ac:dyDescent="0.2">
      <c r="A3441" t="s">
        <v>251</v>
      </c>
      <c r="B3441" t="s">
        <v>185</v>
      </c>
      <c r="C3441" t="s">
        <v>230</v>
      </c>
      <c r="D3441" t="s">
        <v>187</v>
      </c>
      <c r="E3441">
        <v>4689</v>
      </c>
      <c r="F3441">
        <v>127.9495</v>
      </c>
      <c r="G3441">
        <v>44883</v>
      </c>
      <c r="H3441">
        <v>44866</v>
      </c>
      <c r="I3441">
        <v>599955.20550000004</v>
      </c>
      <c r="J3441" t="s">
        <v>188</v>
      </c>
      <c r="K3441">
        <v>179.98656165</v>
      </c>
    </row>
    <row r="3442" spans="1:11" x14ac:dyDescent="0.2">
      <c r="A3442" t="s">
        <v>251</v>
      </c>
      <c r="B3442" t="s">
        <v>198</v>
      </c>
      <c r="C3442" t="s">
        <v>208</v>
      </c>
      <c r="D3442" t="s">
        <v>212</v>
      </c>
      <c r="E3442">
        <v>74082</v>
      </c>
      <c r="F3442">
        <v>62.0931</v>
      </c>
      <c r="G3442">
        <v>44884</v>
      </c>
      <c r="H3442">
        <v>44866</v>
      </c>
      <c r="I3442">
        <v>4599981.0341999996</v>
      </c>
      <c r="J3442" t="s">
        <v>188</v>
      </c>
      <c r="K3442">
        <v>1379.99431026</v>
      </c>
    </row>
    <row r="3443" spans="1:11" x14ac:dyDescent="0.2">
      <c r="A3443" t="s">
        <v>251</v>
      </c>
      <c r="B3443" t="s">
        <v>198</v>
      </c>
      <c r="C3443" t="s">
        <v>191</v>
      </c>
      <c r="D3443" t="s">
        <v>192</v>
      </c>
      <c r="E3443">
        <v>770694</v>
      </c>
      <c r="F3443">
        <v>6.0983999999999998</v>
      </c>
      <c r="G3443">
        <v>44884</v>
      </c>
      <c r="H3443">
        <v>44866</v>
      </c>
      <c r="I3443">
        <v>4700000.2895999998</v>
      </c>
      <c r="J3443" t="s">
        <v>193</v>
      </c>
      <c r="K3443">
        <v>1410.00008688</v>
      </c>
    </row>
    <row r="3444" spans="1:11" x14ac:dyDescent="0.2">
      <c r="A3444" t="s">
        <v>251</v>
      </c>
      <c r="B3444" t="s">
        <v>198</v>
      </c>
      <c r="C3444" t="s">
        <v>230</v>
      </c>
      <c r="D3444" t="s">
        <v>190</v>
      </c>
      <c r="E3444">
        <v>61499</v>
      </c>
      <c r="F3444">
        <v>123.57980000000001</v>
      </c>
      <c r="G3444">
        <v>44885</v>
      </c>
      <c r="H3444">
        <v>44866</v>
      </c>
      <c r="I3444">
        <v>7600034.1202000007</v>
      </c>
      <c r="J3444" t="s">
        <v>188</v>
      </c>
      <c r="K3444">
        <v>2280.0102360600004</v>
      </c>
    </row>
    <row r="3445" spans="1:11" x14ac:dyDescent="0.2">
      <c r="A3445" t="s">
        <v>251</v>
      </c>
      <c r="B3445" t="s">
        <v>198</v>
      </c>
      <c r="C3445" t="s">
        <v>234</v>
      </c>
      <c r="D3445" t="s">
        <v>187</v>
      </c>
      <c r="E3445">
        <v>10723</v>
      </c>
      <c r="F3445">
        <v>93.261799999999994</v>
      </c>
      <c r="G3445">
        <v>44889</v>
      </c>
      <c r="H3445">
        <v>44866</v>
      </c>
      <c r="I3445">
        <v>1000046.2814</v>
      </c>
      <c r="J3445" t="s">
        <v>204</v>
      </c>
      <c r="K3445">
        <v>300.01388442000001</v>
      </c>
    </row>
    <row r="3446" spans="1:11" x14ac:dyDescent="0.2">
      <c r="A3446" t="s">
        <v>251</v>
      </c>
      <c r="B3446" t="s">
        <v>185</v>
      </c>
      <c r="C3446" t="s">
        <v>205</v>
      </c>
      <c r="D3446" t="s">
        <v>187</v>
      </c>
      <c r="E3446">
        <v>201102</v>
      </c>
      <c r="F3446">
        <v>19.8904</v>
      </c>
      <c r="G3446">
        <v>44889</v>
      </c>
      <c r="H3446">
        <v>44866</v>
      </c>
      <c r="I3446">
        <v>3999999.2207999998</v>
      </c>
      <c r="J3446" t="s">
        <v>193</v>
      </c>
      <c r="K3446">
        <v>1199.9997662400001</v>
      </c>
    </row>
    <row r="3447" spans="1:11" x14ac:dyDescent="0.2">
      <c r="A3447" t="s">
        <v>251</v>
      </c>
      <c r="B3447" t="s">
        <v>185</v>
      </c>
      <c r="C3447" t="s">
        <v>224</v>
      </c>
      <c r="D3447" t="s">
        <v>190</v>
      </c>
      <c r="E3447">
        <v>5212</v>
      </c>
      <c r="F3447">
        <v>172.68199999999999</v>
      </c>
      <c r="G3447">
        <v>44890</v>
      </c>
      <c r="H3447">
        <v>44866</v>
      </c>
      <c r="I3447">
        <v>900018.58399999992</v>
      </c>
      <c r="J3447" t="s">
        <v>204</v>
      </c>
      <c r="K3447">
        <v>270.00557520000001</v>
      </c>
    </row>
    <row r="3448" spans="1:11" x14ac:dyDescent="0.2">
      <c r="A3448" t="s">
        <v>251</v>
      </c>
      <c r="B3448" t="s">
        <v>198</v>
      </c>
      <c r="C3448" t="s">
        <v>189</v>
      </c>
      <c r="D3448" t="s">
        <v>212</v>
      </c>
      <c r="E3448">
        <v>151263</v>
      </c>
      <c r="F3448">
        <v>30.410599999999999</v>
      </c>
      <c r="G3448">
        <v>44891</v>
      </c>
      <c r="H3448">
        <v>44866</v>
      </c>
      <c r="I3448">
        <v>4599998.5877999999</v>
      </c>
      <c r="J3448" t="s">
        <v>188</v>
      </c>
      <c r="K3448">
        <v>1379.99957634</v>
      </c>
    </row>
    <row r="3449" spans="1:11" x14ac:dyDescent="0.2">
      <c r="A3449" t="s">
        <v>251</v>
      </c>
      <c r="B3449" t="s">
        <v>198</v>
      </c>
      <c r="C3449" t="s">
        <v>216</v>
      </c>
      <c r="D3449" t="s">
        <v>192</v>
      </c>
      <c r="E3449">
        <v>618012</v>
      </c>
      <c r="F3449">
        <v>16.019100000000002</v>
      </c>
      <c r="G3449">
        <v>44892</v>
      </c>
      <c r="H3449">
        <v>44866</v>
      </c>
      <c r="I3449">
        <v>9899996.0292000007</v>
      </c>
      <c r="J3449" t="s">
        <v>215</v>
      </c>
      <c r="K3449">
        <v>2969.99880876</v>
      </c>
    </row>
    <row r="3450" spans="1:11" x14ac:dyDescent="0.2">
      <c r="A3450" t="s">
        <v>251</v>
      </c>
      <c r="B3450" t="s">
        <v>185</v>
      </c>
      <c r="C3450" t="s">
        <v>220</v>
      </c>
      <c r="D3450" t="s">
        <v>190</v>
      </c>
      <c r="E3450">
        <v>41843</v>
      </c>
      <c r="F3450">
        <v>152.95150000000001</v>
      </c>
      <c r="G3450">
        <v>44893</v>
      </c>
      <c r="H3450">
        <v>44866</v>
      </c>
      <c r="I3450">
        <v>6399949.6145000001</v>
      </c>
      <c r="J3450" t="s">
        <v>188</v>
      </c>
      <c r="K3450">
        <v>1919.9848843500001</v>
      </c>
    </row>
    <row r="3451" spans="1:11" x14ac:dyDescent="0.2">
      <c r="A3451" t="s">
        <v>251</v>
      </c>
      <c r="B3451" t="s">
        <v>198</v>
      </c>
      <c r="C3451" t="s">
        <v>114</v>
      </c>
      <c r="D3451" t="s">
        <v>190</v>
      </c>
      <c r="E3451">
        <v>138371</v>
      </c>
      <c r="F3451">
        <v>13.0085</v>
      </c>
      <c r="G3451">
        <v>44893</v>
      </c>
      <c r="H3451">
        <v>44866</v>
      </c>
      <c r="I3451">
        <v>1799999.1535</v>
      </c>
      <c r="J3451" t="s">
        <v>215</v>
      </c>
      <c r="K3451">
        <v>539.99974605</v>
      </c>
    </row>
    <row r="3452" spans="1:11" x14ac:dyDescent="0.2">
      <c r="A3452" t="s">
        <v>251</v>
      </c>
      <c r="B3452" t="s">
        <v>185</v>
      </c>
      <c r="C3452" t="s">
        <v>222</v>
      </c>
      <c r="D3452" t="s">
        <v>200</v>
      </c>
      <c r="E3452">
        <v>500882</v>
      </c>
      <c r="F3452">
        <v>17.568999999999999</v>
      </c>
      <c r="G3452">
        <v>44896</v>
      </c>
      <c r="H3452">
        <v>44896</v>
      </c>
      <c r="I3452">
        <v>8799995.8579999991</v>
      </c>
      <c r="J3452" t="s">
        <v>193</v>
      </c>
      <c r="K3452">
        <v>2639.9987573999997</v>
      </c>
    </row>
    <row r="3453" spans="1:11" x14ac:dyDescent="0.2">
      <c r="A3453" t="s">
        <v>251</v>
      </c>
      <c r="B3453" t="s">
        <v>198</v>
      </c>
      <c r="C3453" t="s">
        <v>194</v>
      </c>
      <c r="D3453" t="s">
        <v>187</v>
      </c>
      <c r="E3453">
        <v>175836</v>
      </c>
      <c r="F3453">
        <v>47.771900000000002</v>
      </c>
      <c r="G3453">
        <v>44896</v>
      </c>
      <c r="H3453">
        <v>44896</v>
      </c>
      <c r="I3453">
        <v>8400019.8083999995</v>
      </c>
      <c r="J3453" t="s">
        <v>188</v>
      </c>
      <c r="K3453">
        <v>2520.0059425200002</v>
      </c>
    </row>
    <row r="3454" spans="1:11" x14ac:dyDescent="0.2">
      <c r="A3454" t="s">
        <v>251</v>
      </c>
      <c r="B3454" t="s">
        <v>185</v>
      </c>
      <c r="C3454" t="s">
        <v>208</v>
      </c>
      <c r="D3454" t="s">
        <v>192</v>
      </c>
      <c r="E3454">
        <v>28899</v>
      </c>
      <c r="F3454">
        <v>65.745699999999999</v>
      </c>
      <c r="G3454">
        <v>44896</v>
      </c>
      <c r="H3454">
        <v>44896</v>
      </c>
      <c r="I3454">
        <v>1899984.9842999999</v>
      </c>
      <c r="J3454" t="s">
        <v>188</v>
      </c>
      <c r="K3454">
        <v>569.99549529000001</v>
      </c>
    </row>
    <row r="3455" spans="1:11" x14ac:dyDescent="0.2">
      <c r="A3455" t="s">
        <v>251</v>
      </c>
      <c r="B3455" t="s">
        <v>185</v>
      </c>
      <c r="C3455" t="s">
        <v>205</v>
      </c>
      <c r="D3455" t="s">
        <v>192</v>
      </c>
      <c r="E3455">
        <v>125502</v>
      </c>
      <c r="F3455">
        <v>18.3264</v>
      </c>
      <c r="G3455">
        <v>44897</v>
      </c>
      <c r="H3455">
        <v>44896</v>
      </c>
      <c r="I3455">
        <v>2299999.8528</v>
      </c>
      <c r="J3455" t="s">
        <v>193</v>
      </c>
      <c r="K3455">
        <v>689.99995583999998</v>
      </c>
    </row>
    <row r="3456" spans="1:11" x14ac:dyDescent="0.2">
      <c r="A3456" t="s">
        <v>251</v>
      </c>
      <c r="B3456" t="s">
        <v>198</v>
      </c>
      <c r="C3456" t="s">
        <v>210</v>
      </c>
      <c r="D3456" t="s">
        <v>190</v>
      </c>
      <c r="E3456">
        <v>44096</v>
      </c>
      <c r="F3456">
        <v>29.480799999999999</v>
      </c>
      <c r="G3456">
        <v>44897</v>
      </c>
      <c r="H3456">
        <v>44896</v>
      </c>
      <c r="I3456">
        <v>1299985.3568</v>
      </c>
      <c r="J3456" t="s">
        <v>204</v>
      </c>
      <c r="K3456">
        <v>389.99560703999998</v>
      </c>
    </row>
    <row r="3457" spans="1:11" x14ac:dyDescent="0.2">
      <c r="A3457" t="s">
        <v>251</v>
      </c>
      <c r="B3457" t="s">
        <v>198</v>
      </c>
      <c r="C3457" t="s">
        <v>189</v>
      </c>
      <c r="D3457" t="s">
        <v>212</v>
      </c>
      <c r="E3457">
        <v>296295</v>
      </c>
      <c r="F3457">
        <v>30.3751</v>
      </c>
      <c r="G3457">
        <v>44898</v>
      </c>
      <c r="H3457">
        <v>44896</v>
      </c>
      <c r="I3457">
        <v>8999990.2544999998</v>
      </c>
      <c r="J3457" t="s">
        <v>188</v>
      </c>
      <c r="K3457">
        <v>2699.99707635</v>
      </c>
    </row>
    <row r="3458" spans="1:11" x14ac:dyDescent="0.2">
      <c r="A3458" t="s">
        <v>251</v>
      </c>
      <c r="B3458" t="s">
        <v>185</v>
      </c>
      <c r="C3458" t="s">
        <v>229</v>
      </c>
      <c r="D3458" t="s">
        <v>192</v>
      </c>
      <c r="E3458">
        <v>25405</v>
      </c>
      <c r="F3458">
        <v>106.2779</v>
      </c>
      <c r="G3458">
        <v>44898</v>
      </c>
      <c r="H3458">
        <v>44896</v>
      </c>
      <c r="I3458">
        <v>2699990.0495000002</v>
      </c>
      <c r="J3458" t="s">
        <v>188</v>
      </c>
      <c r="K3458">
        <v>809.99701485000014</v>
      </c>
    </row>
    <row r="3459" spans="1:11" x14ac:dyDescent="0.2">
      <c r="A3459" t="s">
        <v>251</v>
      </c>
      <c r="B3459" t="s">
        <v>185</v>
      </c>
      <c r="C3459" t="s">
        <v>189</v>
      </c>
      <c r="D3459" t="s">
        <v>212</v>
      </c>
      <c r="E3459">
        <v>166980</v>
      </c>
      <c r="F3459">
        <v>28.745999999999999</v>
      </c>
      <c r="G3459">
        <v>44898</v>
      </c>
      <c r="H3459">
        <v>44896</v>
      </c>
      <c r="I3459">
        <v>4800007.08</v>
      </c>
      <c r="J3459" t="s">
        <v>188</v>
      </c>
      <c r="K3459">
        <v>1440.0021240000001</v>
      </c>
    </row>
    <row r="3460" spans="1:11" x14ac:dyDescent="0.2">
      <c r="A3460" t="s">
        <v>251</v>
      </c>
      <c r="B3460" t="s">
        <v>185</v>
      </c>
      <c r="C3460" t="s">
        <v>226</v>
      </c>
      <c r="D3460" t="s">
        <v>190</v>
      </c>
      <c r="E3460">
        <v>14728</v>
      </c>
      <c r="F3460">
        <v>54.319499999999998</v>
      </c>
      <c r="G3460">
        <v>44899</v>
      </c>
      <c r="H3460">
        <v>44896</v>
      </c>
      <c r="I3460">
        <v>800017.59600000002</v>
      </c>
      <c r="J3460" t="s">
        <v>188</v>
      </c>
      <c r="K3460">
        <v>240.00527880000004</v>
      </c>
    </row>
    <row r="3461" spans="1:11" x14ac:dyDescent="0.2">
      <c r="A3461" t="s">
        <v>251</v>
      </c>
      <c r="B3461" t="s">
        <v>185</v>
      </c>
      <c r="C3461" t="s">
        <v>186</v>
      </c>
      <c r="D3461" t="s">
        <v>200</v>
      </c>
      <c r="E3461">
        <v>232862</v>
      </c>
      <c r="F3461">
        <v>24.478000000000002</v>
      </c>
      <c r="G3461">
        <v>44899</v>
      </c>
      <c r="H3461">
        <v>44896</v>
      </c>
      <c r="I3461">
        <v>5699996.0360000003</v>
      </c>
      <c r="J3461" t="s">
        <v>188</v>
      </c>
      <c r="K3461">
        <v>1709.9988108000005</v>
      </c>
    </row>
    <row r="3462" spans="1:11" x14ac:dyDescent="0.2">
      <c r="A3462" t="s">
        <v>251</v>
      </c>
      <c r="B3462" t="s">
        <v>198</v>
      </c>
      <c r="C3462" t="s">
        <v>223</v>
      </c>
      <c r="D3462" t="s">
        <v>200</v>
      </c>
      <c r="E3462">
        <v>84137</v>
      </c>
      <c r="F3462">
        <v>86.763499999999993</v>
      </c>
      <c r="G3462">
        <v>44900</v>
      </c>
      <c r="H3462">
        <v>44896</v>
      </c>
      <c r="I3462">
        <v>7300020.5994999995</v>
      </c>
      <c r="J3462" t="s">
        <v>204</v>
      </c>
      <c r="K3462">
        <v>2190.0061798500001</v>
      </c>
    </row>
    <row r="3463" spans="1:11" x14ac:dyDescent="0.2">
      <c r="A3463" t="s">
        <v>251</v>
      </c>
      <c r="B3463" t="s">
        <v>198</v>
      </c>
      <c r="C3463" t="s">
        <v>114</v>
      </c>
      <c r="D3463" t="s">
        <v>190</v>
      </c>
      <c r="E3463">
        <v>530761</v>
      </c>
      <c r="F3463">
        <v>13.0002</v>
      </c>
      <c r="G3463">
        <v>44903</v>
      </c>
      <c r="H3463">
        <v>44896</v>
      </c>
      <c r="I3463">
        <v>6899999.1521999994</v>
      </c>
      <c r="J3463" t="s">
        <v>215</v>
      </c>
      <c r="K3463">
        <v>2069.9997456599999</v>
      </c>
    </row>
    <row r="3464" spans="1:11" x14ac:dyDescent="0.2">
      <c r="A3464" t="s">
        <v>251</v>
      </c>
      <c r="B3464" t="s">
        <v>185</v>
      </c>
      <c r="C3464" t="s">
        <v>191</v>
      </c>
      <c r="D3464" t="s">
        <v>187</v>
      </c>
      <c r="E3464">
        <v>1567002</v>
      </c>
      <c r="F3464">
        <v>5.9348999999999998</v>
      </c>
      <c r="G3464">
        <v>44903</v>
      </c>
      <c r="H3464">
        <v>44896</v>
      </c>
      <c r="I3464">
        <v>9300000.1698000003</v>
      </c>
      <c r="J3464" t="s">
        <v>193</v>
      </c>
      <c r="K3464">
        <v>2790.0000509400006</v>
      </c>
    </row>
    <row r="3465" spans="1:11" x14ac:dyDescent="0.2">
      <c r="A3465" t="s">
        <v>251</v>
      </c>
      <c r="B3465" t="s">
        <v>185</v>
      </c>
      <c r="C3465" t="s">
        <v>239</v>
      </c>
      <c r="D3465" t="s">
        <v>192</v>
      </c>
      <c r="E3465">
        <v>64769</v>
      </c>
      <c r="F3465">
        <v>15.439399999999999</v>
      </c>
      <c r="G3465">
        <v>44903</v>
      </c>
      <c r="H3465">
        <v>44896</v>
      </c>
      <c r="I3465">
        <v>999994.49859999993</v>
      </c>
      <c r="J3465" t="s">
        <v>188</v>
      </c>
      <c r="K3465">
        <v>299.99834957999997</v>
      </c>
    </row>
    <row r="3466" spans="1:11" x14ac:dyDescent="0.2">
      <c r="A3466" t="s">
        <v>251</v>
      </c>
      <c r="B3466" t="s">
        <v>185</v>
      </c>
      <c r="C3466" t="s">
        <v>225</v>
      </c>
      <c r="D3466" t="s">
        <v>190</v>
      </c>
      <c r="E3466">
        <v>43832</v>
      </c>
      <c r="F3466">
        <v>79.850899999999996</v>
      </c>
      <c r="G3466">
        <v>44903</v>
      </c>
      <c r="H3466">
        <v>44896</v>
      </c>
      <c r="I3466">
        <v>3500024.6487999996</v>
      </c>
      <c r="J3466" t="s">
        <v>188</v>
      </c>
      <c r="K3466">
        <v>1050.0073946399998</v>
      </c>
    </row>
    <row r="3467" spans="1:11" x14ac:dyDescent="0.2">
      <c r="A3467" t="s">
        <v>251</v>
      </c>
      <c r="B3467" t="s">
        <v>198</v>
      </c>
      <c r="C3467" t="s">
        <v>211</v>
      </c>
      <c r="D3467" t="s">
        <v>192</v>
      </c>
      <c r="E3467">
        <v>581517</v>
      </c>
      <c r="F3467">
        <v>12.381399999999999</v>
      </c>
      <c r="G3467">
        <v>44903</v>
      </c>
      <c r="H3467">
        <v>44896</v>
      </c>
      <c r="I3467">
        <v>7199994.5837999992</v>
      </c>
      <c r="J3467" t="s">
        <v>207</v>
      </c>
      <c r="K3467">
        <v>2159.99837514</v>
      </c>
    </row>
    <row r="3468" spans="1:11" x14ac:dyDescent="0.2">
      <c r="A3468" t="s">
        <v>251</v>
      </c>
      <c r="B3468" t="s">
        <v>198</v>
      </c>
      <c r="C3468" t="s">
        <v>243</v>
      </c>
      <c r="D3468" t="s">
        <v>187</v>
      </c>
      <c r="E3468">
        <v>845623</v>
      </c>
      <c r="F3468">
        <v>5.9127999999999998</v>
      </c>
      <c r="G3468">
        <v>44903</v>
      </c>
      <c r="H3468">
        <v>44896</v>
      </c>
      <c r="I3468">
        <v>4999999.6743999999</v>
      </c>
      <c r="J3468" t="s">
        <v>215</v>
      </c>
      <c r="K3468">
        <v>1499.99990232</v>
      </c>
    </row>
    <row r="3469" spans="1:11" x14ac:dyDescent="0.2">
      <c r="A3469" t="s">
        <v>251</v>
      </c>
      <c r="B3469" t="s">
        <v>198</v>
      </c>
      <c r="C3469" t="s">
        <v>222</v>
      </c>
      <c r="D3469" t="s">
        <v>192</v>
      </c>
      <c r="E3469">
        <v>466101</v>
      </c>
      <c r="F3469">
        <v>15.4473</v>
      </c>
      <c r="G3469">
        <v>44903</v>
      </c>
      <c r="H3469">
        <v>44896</v>
      </c>
      <c r="I3469">
        <v>7200001.9773000004</v>
      </c>
      <c r="J3469" t="s">
        <v>193</v>
      </c>
      <c r="K3469">
        <v>2160.0005931900005</v>
      </c>
    </row>
    <row r="3470" spans="1:11" x14ac:dyDescent="0.2">
      <c r="A3470" t="s">
        <v>251</v>
      </c>
      <c r="B3470" t="s">
        <v>185</v>
      </c>
      <c r="C3470" t="s">
        <v>205</v>
      </c>
      <c r="D3470" t="s">
        <v>190</v>
      </c>
      <c r="E3470">
        <v>35782</v>
      </c>
      <c r="F3470">
        <v>19.562899999999999</v>
      </c>
      <c r="G3470">
        <v>44903</v>
      </c>
      <c r="H3470">
        <v>44896</v>
      </c>
      <c r="I3470">
        <v>699999.68779999996</v>
      </c>
      <c r="J3470" t="s">
        <v>193</v>
      </c>
      <c r="K3470">
        <v>209.99990634</v>
      </c>
    </row>
    <row r="3471" spans="1:11" x14ac:dyDescent="0.2">
      <c r="A3471" t="s">
        <v>251</v>
      </c>
      <c r="B3471" t="s">
        <v>185</v>
      </c>
      <c r="C3471" t="s">
        <v>233</v>
      </c>
      <c r="D3471" t="s">
        <v>200</v>
      </c>
      <c r="E3471">
        <v>74724</v>
      </c>
      <c r="F3471">
        <v>82.971699999999998</v>
      </c>
      <c r="G3471">
        <v>44903</v>
      </c>
      <c r="H3471">
        <v>44896</v>
      </c>
      <c r="I3471">
        <v>6199977.3108000001</v>
      </c>
      <c r="J3471" t="s">
        <v>204</v>
      </c>
      <c r="K3471">
        <v>1859.99319324</v>
      </c>
    </row>
    <row r="3472" spans="1:11" x14ac:dyDescent="0.2">
      <c r="A3472" t="s">
        <v>251</v>
      </c>
      <c r="B3472" t="s">
        <v>185</v>
      </c>
      <c r="C3472" t="s">
        <v>226</v>
      </c>
      <c r="D3472" t="s">
        <v>200</v>
      </c>
      <c r="E3472">
        <v>182446</v>
      </c>
      <c r="F3472">
        <v>51.522199999999998</v>
      </c>
      <c r="G3472">
        <v>44903</v>
      </c>
      <c r="H3472">
        <v>44896</v>
      </c>
      <c r="I3472">
        <v>9400019.3011999987</v>
      </c>
      <c r="J3472" t="s">
        <v>188</v>
      </c>
      <c r="K3472">
        <v>2820.0057903599995</v>
      </c>
    </row>
    <row r="3473" spans="1:11" x14ac:dyDescent="0.2">
      <c r="A3473" t="s">
        <v>251</v>
      </c>
      <c r="B3473" t="s">
        <v>198</v>
      </c>
      <c r="C3473" t="s">
        <v>210</v>
      </c>
      <c r="D3473" t="s">
        <v>187</v>
      </c>
      <c r="E3473">
        <v>252816</v>
      </c>
      <c r="F3473">
        <v>29.665800000000001</v>
      </c>
      <c r="G3473">
        <v>44904</v>
      </c>
      <c r="H3473">
        <v>44896</v>
      </c>
      <c r="I3473">
        <v>7499988.8928000005</v>
      </c>
      <c r="J3473" t="s">
        <v>204</v>
      </c>
      <c r="K3473">
        <v>2249.9966678400006</v>
      </c>
    </row>
    <row r="3474" spans="1:11" x14ac:dyDescent="0.2">
      <c r="A3474" t="s">
        <v>251</v>
      </c>
      <c r="B3474" t="s">
        <v>185</v>
      </c>
      <c r="C3474" t="s">
        <v>202</v>
      </c>
      <c r="D3474" t="s">
        <v>190</v>
      </c>
      <c r="E3474">
        <v>2057515</v>
      </c>
      <c r="F3474">
        <v>4.1798000000000002</v>
      </c>
      <c r="G3474">
        <v>44904</v>
      </c>
      <c r="H3474">
        <v>44896</v>
      </c>
      <c r="I3474">
        <v>8600001.1970000006</v>
      </c>
      <c r="J3474" t="s">
        <v>193</v>
      </c>
      <c r="K3474">
        <v>2580.0003591000004</v>
      </c>
    </row>
    <row r="3475" spans="1:11" x14ac:dyDescent="0.2">
      <c r="A3475" t="s">
        <v>251</v>
      </c>
      <c r="B3475" t="s">
        <v>198</v>
      </c>
      <c r="C3475" t="s">
        <v>233</v>
      </c>
      <c r="D3475" t="s">
        <v>190</v>
      </c>
      <c r="E3475">
        <v>111632</v>
      </c>
      <c r="F3475">
        <v>83.309100000000001</v>
      </c>
      <c r="G3475">
        <v>44904</v>
      </c>
      <c r="H3475">
        <v>44896</v>
      </c>
      <c r="I3475">
        <v>9299961.4512000009</v>
      </c>
      <c r="J3475" t="s">
        <v>204</v>
      </c>
      <c r="K3475">
        <v>2789.9884353600005</v>
      </c>
    </row>
    <row r="3476" spans="1:11" x14ac:dyDescent="0.2">
      <c r="A3476" t="s">
        <v>251</v>
      </c>
      <c r="B3476" t="s">
        <v>185</v>
      </c>
      <c r="C3476" t="s">
        <v>213</v>
      </c>
      <c r="D3476" t="s">
        <v>192</v>
      </c>
      <c r="E3476">
        <v>18635</v>
      </c>
      <c r="F3476">
        <v>75.125500000000002</v>
      </c>
      <c r="G3476">
        <v>44905</v>
      </c>
      <c r="H3476">
        <v>44896</v>
      </c>
      <c r="I3476">
        <v>1399963.6925000001</v>
      </c>
      <c r="J3476" t="s">
        <v>188</v>
      </c>
      <c r="K3476">
        <v>419.98910775000007</v>
      </c>
    </row>
    <row r="3477" spans="1:11" x14ac:dyDescent="0.2">
      <c r="A3477" t="s">
        <v>251</v>
      </c>
      <c r="B3477" t="s">
        <v>185</v>
      </c>
      <c r="C3477" t="s">
        <v>210</v>
      </c>
      <c r="D3477" t="s">
        <v>190</v>
      </c>
      <c r="E3477">
        <v>182084</v>
      </c>
      <c r="F3477">
        <v>28.0091</v>
      </c>
      <c r="G3477">
        <v>44905</v>
      </c>
      <c r="H3477">
        <v>44896</v>
      </c>
      <c r="I3477">
        <v>5100008.9643999999</v>
      </c>
      <c r="J3477" t="s">
        <v>204</v>
      </c>
      <c r="K3477">
        <v>1530.0026893199999</v>
      </c>
    </row>
    <row r="3478" spans="1:11" x14ac:dyDescent="0.2">
      <c r="A3478" t="s">
        <v>251</v>
      </c>
      <c r="B3478" t="s">
        <v>198</v>
      </c>
      <c r="C3478" t="s">
        <v>214</v>
      </c>
      <c r="D3478" t="s">
        <v>190</v>
      </c>
      <c r="E3478">
        <v>60595</v>
      </c>
      <c r="F3478">
        <v>29.705500000000001</v>
      </c>
      <c r="G3478">
        <v>44917</v>
      </c>
      <c r="H3478">
        <v>44896</v>
      </c>
      <c r="I3478">
        <v>1800004.7725</v>
      </c>
      <c r="J3478" t="s">
        <v>215</v>
      </c>
      <c r="K3478">
        <v>540.00143175000005</v>
      </c>
    </row>
    <row r="3479" spans="1:11" x14ac:dyDescent="0.2">
      <c r="A3479" t="s">
        <v>251</v>
      </c>
      <c r="B3479" t="s">
        <v>198</v>
      </c>
      <c r="C3479" t="s">
        <v>189</v>
      </c>
      <c r="D3479" t="s">
        <v>190</v>
      </c>
      <c r="E3479">
        <v>335358</v>
      </c>
      <c r="F3479">
        <v>29.520700000000001</v>
      </c>
      <c r="G3479">
        <v>44917</v>
      </c>
      <c r="H3479">
        <v>44896</v>
      </c>
      <c r="I3479">
        <v>9900002.910600001</v>
      </c>
      <c r="J3479" t="s">
        <v>188</v>
      </c>
      <c r="K3479">
        <v>2970.0008731800008</v>
      </c>
    </row>
    <row r="3480" spans="1:11" x14ac:dyDescent="0.2">
      <c r="A3480" t="s">
        <v>251</v>
      </c>
      <c r="B3480" t="s">
        <v>198</v>
      </c>
      <c r="C3480" t="s">
        <v>197</v>
      </c>
      <c r="D3480" t="s">
        <v>190</v>
      </c>
      <c r="E3480">
        <v>21018</v>
      </c>
      <c r="F3480">
        <v>176.04130000000001</v>
      </c>
      <c r="G3480">
        <v>44918</v>
      </c>
      <c r="H3480">
        <v>44896</v>
      </c>
      <c r="I3480">
        <v>3700036.0434000003</v>
      </c>
      <c r="J3480" t="s">
        <v>188</v>
      </c>
      <c r="K3480">
        <v>1110.0108130200001</v>
      </c>
    </row>
    <row r="3481" spans="1:11" x14ac:dyDescent="0.2">
      <c r="A3481" t="s">
        <v>251</v>
      </c>
      <c r="B3481" t="s">
        <v>198</v>
      </c>
      <c r="C3481" t="s">
        <v>218</v>
      </c>
      <c r="D3481" t="s">
        <v>192</v>
      </c>
      <c r="E3481">
        <v>126388</v>
      </c>
      <c r="F3481">
        <v>60.923400000000001</v>
      </c>
      <c r="G3481">
        <v>44918</v>
      </c>
      <c r="H3481">
        <v>44896</v>
      </c>
      <c r="I3481">
        <v>7699986.6792000001</v>
      </c>
      <c r="J3481" t="s">
        <v>204</v>
      </c>
      <c r="K3481">
        <v>2309.9960037599999</v>
      </c>
    </row>
    <row r="3482" spans="1:11" x14ac:dyDescent="0.2">
      <c r="A3482" t="s">
        <v>251</v>
      </c>
      <c r="B3482" t="s">
        <v>185</v>
      </c>
      <c r="C3482" t="s">
        <v>245</v>
      </c>
      <c r="D3482" t="s">
        <v>187</v>
      </c>
      <c r="E3482">
        <v>157204</v>
      </c>
      <c r="F3482">
        <v>59.158799999999999</v>
      </c>
      <c r="G3482">
        <v>44918</v>
      </c>
      <c r="H3482">
        <v>44896</v>
      </c>
      <c r="I3482">
        <v>9299999.9952000007</v>
      </c>
      <c r="J3482" t="s">
        <v>188</v>
      </c>
      <c r="K3482">
        <v>2789.9999985600002</v>
      </c>
    </row>
    <row r="3483" spans="1:11" x14ac:dyDescent="0.2">
      <c r="A3483" t="s">
        <v>251</v>
      </c>
      <c r="B3483" t="s">
        <v>198</v>
      </c>
      <c r="C3483" t="s">
        <v>208</v>
      </c>
      <c r="D3483" t="s">
        <v>190</v>
      </c>
      <c r="E3483">
        <v>137656</v>
      </c>
      <c r="F3483">
        <v>67.5595</v>
      </c>
      <c r="G3483">
        <v>44918</v>
      </c>
      <c r="H3483">
        <v>44896</v>
      </c>
      <c r="I3483">
        <v>9299970.5319999997</v>
      </c>
      <c r="J3483" t="s">
        <v>188</v>
      </c>
      <c r="K3483">
        <v>2789.9911596000002</v>
      </c>
    </row>
    <row r="3484" spans="1:11" x14ac:dyDescent="0.2">
      <c r="A3484" t="s">
        <v>251</v>
      </c>
      <c r="B3484" t="s">
        <v>185</v>
      </c>
      <c r="C3484" t="s">
        <v>225</v>
      </c>
      <c r="D3484" t="s">
        <v>187</v>
      </c>
      <c r="E3484">
        <v>82063</v>
      </c>
      <c r="F3484">
        <v>95.049300000000002</v>
      </c>
      <c r="G3484">
        <v>44919</v>
      </c>
      <c r="H3484">
        <v>44896</v>
      </c>
      <c r="I3484">
        <v>7800030.7059000004</v>
      </c>
      <c r="J3484" t="s">
        <v>188</v>
      </c>
      <c r="K3484">
        <v>2340.0092117700005</v>
      </c>
    </row>
    <row r="3485" spans="1:11" x14ac:dyDescent="0.2">
      <c r="A3485" t="s">
        <v>251</v>
      </c>
      <c r="B3485" t="s">
        <v>198</v>
      </c>
      <c r="C3485" t="s">
        <v>233</v>
      </c>
      <c r="D3485" t="s">
        <v>190</v>
      </c>
      <c r="E3485">
        <v>87504</v>
      </c>
      <c r="F3485">
        <v>90.281800000000004</v>
      </c>
      <c r="G3485">
        <v>44920</v>
      </c>
      <c r="H3485">
        <v>44896</v>
      </c>
      <c r="I3485">
        <v>7900018.6272</v>
      </c>
      <c r="J3485" t="s">
        <v>204</v>
      </c>
      <c r="K3485">
        <v>2370.0055881600001</v>
      </c>
    </row>
    <row r="3486" spans="1:11" x14ac:dyDescent="0.2">
      <c r="A3486" t="s">
        <v>251</v>
      </c>
      <c r="B3486" t="s">
        <v>185</v>
      </c>
      <c r="C3486" t="s">
        <v>227</v>
      </c>
      <c r="D3486" t="s">
        <v>190</v>
      </c>
      <c r="E3486">
        <v>4601</v>
      </c>
      <c r="F3486">
        <v>152.14320000000001</v>
      </c>
      <c r="G3486">
        <v>44924</v>
      </c>
      <c r="H3486">
        <v>44896</v>
      </c>
      <c r="I3486">
        <v>700010.86320000002</v>
      </c>
      <c r="J3486" t="s">
        <v>204</v>
      </c>
      <c r="K3486">
        <v>210.00325896000001</v>
      </c>
    </row>
    <row r="3487" spans="1:11" x14ac:dyDescent="0.2">
      <c r="A3487" t="s">
        <v>251</v>
      </c>
      <c r="B3487" t="s">
        <v>198</v>
      </c>
      <c r="C3487" t="s">
        <v>213</v>
      </c>
      <c r="D3487" t="s">
        <v>190</v>
      </c>
      <c r="E3487">
        <v>73875</v>
      </c>
      <c r="F3487">
        <v>70.389200000000002</v>
      </c>
      <c r="G3487">
        <v>44924</v>
      </c>
      <c r="H3487">
        <v>44896</v>
      </c>
      <c r="I3487">
        <v>5200002.1500000004</v>
      </c>
      <c r="J3487" t="s">
        <v>188</v>
      </c>
      <c r="K3487">
        <v>1560.0006450000001</v>
      </c>
    </row>
    <row r="3488" spans="1:11" x14ac:dyDescent="0.2">
      <c r="A3488" t="s">
        <v>251</v>
      </c>
      <c r="B3488" t="s">
        <v>185</v>
      </c>
      <c r="C3488" t="s">
        <v>199</v>
      </c>
      <c r="D3488" t="s">
        <v>190</v>
      </c>
      <c r="E3488">
        <v>2355965</v>
      </c>
      <c r="F3488">
        <v>2.8014000000000001</v>
      </c>
      <c r="G3488">
        <v>44924</v>
      </c>
      <c r="H3488">
        <v>44896</v>
      </c>
      <c r="I3488">
        <v>6600000.3510000007</v>
      </c>
      <c r="J3488" t="s">
        <v>193</v>
      </c>
      <c r="K3488">
        <v>1980.0001053000003</v>
      </c>
    </row>
    <row r="3489" spans="1:11" x14ac:dyDescent="0.2">
      <c r="A3489" t="s">
        <v>251</v>
      </c>
      <c r="B3489" t="s">
        <v>185</v>
      </c>
      <c r="C3489" t="s">
        <v>235</v>
      </c>
      <c r="D3489" t="s">
        <v>190</v>
      </c>
      <c r="E3489">
        <v>448504</v>
      </c>
      <c r="F3489">
        <v>15.1615</v>
      </c>
      <c r="G3489">
        <v>44924</v>
      </c>
      <c r="H3489">
        <v>44896</v>
      </c>
      <c r="I3489">
        <v>6799993.3959999997</v>
      </c>
      <c r="J3489" t="s">
        <v>204</v>
      </c>
      <c r="K3489">
        <v>2039.9980188000002</v>
      </c>
    </row>
    <row r="3490" spans="1:11" x14ac:dyDescent="0.2">
      <c r="A3490" t="s">
        <v>251</v>
      </c>
      <c r="B3490" t="s">
        <v>198</v>
      </c>
      <c r="C3490" t="s">
        <v>245</v>
      </c>
      <c r="D3490" t="s">
        <v>190</v>
      </c>
      <c r="E3490">
        <v>100664</v>
      </c>
      <c r="F3490">
        <v>58.6111</v>
      </c>
      <c r="G3490">
        <v>44924</v>
      </c>
      <c r="H3490">
        <v>44896</v>
      </c>
      <c r="I3490">
        <v>5900027.7703999998</v>
      </c>
      <c r="J3490" t="s">
        <v>188</v>
      </c>
      <c r="K3490">
        <v>1770.0083311200001</v>
      </c>
    </row>
    <row r="3491" spans="1:11" x14ac:dyDescent="0.2">
      <c r="A3491" t="s">
        <v>251</v>
      </c>
      <c r="B3491" t="s">
        <v>185</v>
      </c>
      <c r="C3491" t="s">
        <v>189</v>
      </c>
      <c r="D3491" t="s">
        <v>187</v>
      </c>
      <c r="E3491">
        <v>173770</v>
      </c>
      <c r="F3491">
        <v>29.3492</v>
      </c>
      <c r="G3491">
        <v>44924</v>
      </c>
      <c r="H3491">
        <v>44896</v>
      </c>
      <c r="I3491">
        <v>5100010.4840000002</v>
      </c>
      <c r="J3491" t="s">
        <v>188</v>
      </c>
      <c r="K3491">
        <v>1530.0031452000001</v>
      </c>
    </row>
    <row r="3492" spans="1:11" x14ac:dyDescent="0.2">
      <c r="A3492" t="s">
        <v>251</v>
      </c>
      <c r="B3492" t="s">
        <v>185</v>
      </c>
      <c r="C3492" t="s">
        <v>197</v>
      </c>
      <c r="D3492" t="s">
        <v>190</v>
      </c>
      <c r="E3492">
        <v>39308</v>
      </c>
      <c r="F3492">
        <v>175.53829999999999</v>
      </c>
      <c r="G3492">
        <v>44925</v>
      </c>
      <c r="H3492">
        <v>44896</v>
      </c>
      <c r="I3492">
        <v>6900059.4963999996</v>
      </c>
      <c r="J3492" t="s">
        <v>188</v>
      </c>
      <c r="K3492">
        <v>2070.0178489200002</v>
      </c>
    </row>
    <row r="3493" spans="1:11" x14ac:dyDescent="0.2">
      <c r="A3493" t="s">
        <v>251</v>
      </c>
      <c r="B3493" t="s">
        <v>185</v>
      </c>
      <c r="C3493" t="s">
        <v>230</v>
      </c>
      <c r="D3493" t="s">
        <v>187</v>
      </c>
      <c r="E3493">
        <v>33440</v>
      </c>
      <c r="F3493">
        <v>125.5994</v>
      </c>
      <c r="G3493">
        <v>44925</v>
      </c>
      <c r="H3493">
        <v>44896</v>
      </c>
      <c r="I3493">
        <v>4200043.9359999998</v>
      </c>
      <c r="J3493" t="s">
        <v>188</v>
      </c>
      <c r="K3493">
        <v>1260.0131807999999</v>
      </c>
    </row>
    <row r="3494" spans="1:11" x14ac:dyDescent="0.2">
      <c r="A3494" t="s">
        <v>251</v>
      </c>
      <c r="B3494" t="s">
        <v>198</v>
      </c>
      <c r="C3494" t="s">
        <v>208</v>
      </c>
      <c r="D3494" t="s">
        <v>190</v>
      </c>
      <c r="E3494">
        <v>12825</v>
      </c>
      <c r="F3494">
        <v>62.379899999999999</v>
      </c>
      <c r="G3494">
        <v>44926</v>
      </c>
      <c r="H3494">
        <v>44896</v>
      </c>
      <c r="I3494">
        <v>800022.21750000003</v>
      </c>
      <c r="J3494" t="s">
        <v>188</v>
      </c>
      <c r="K3494">
        <v>240.00666525</v>
      </c>
    </row>
    <row r="3495" spans="1:11" x14ac:dyDescent="0.2">
      <c r="A3495" t="s">
        <v>251</v>
      </c>
      <c r="B3495" t="s">
        <v>198</v>
      </c>
      <c r="C3495" t="s">
        <v>202</v>
      </c>
      <c r="D3495" t="s">
        <v>190</v>
      </c>
      <c r="E3495">
        <v>224785</v>
      </c>
      <c r="F3495">
        <v>4.4486999999999997</v>
      </c>
      <c r="G3495">
        <v>44926</v>
      </c>
      <c r="H3495">
        <v>44896</v>
      </c>
      <c r="I3495">
        <v>1000001.0294999999</v>
      </c>
      <c r="J3495" t="s">
        <v>193</v>
      </c>
      <c r="K3495">
        <v>300.00030884999995</v>
      </c>
    </row>
    <row r="3496" spans="1:11" x14ac:dyDescent="0.2">
      <c r="A3496" t="s">
        <v>251</v>
      </c>
      <c r="B3496" t="s">
        <v>185</v>
      </c>
      <c r="C3496" t="s">
        <v>216</v>
      </c>
      <c r="D3496" t="s">
        <v>190</v>
      </c>
      <c r="E3496">
        <v>144802</v>
      </c>
      <c r="F3496">
        <v>17.9556</v>
      </c>
      <c r="G3496">
        <v>44926</v>
      </c>
      <c r="H3496">
        <v>44896</v>
      </c>
      <c r="I3496">
        <v>2600006.7911999999</v>
      </c>
      <c r="J3496" t="s">
        <v>215</v>
      </c>
      <c r="K3496">
        <v>780.00203736000003</v>
      </c>
    </row>
    <row r="3497" spans="1:11" x14ac:dyDescent="0.2">
      <c r="A3497" t="s">
        <v>251</v>
      </c>
      <c r="B3497" t="s">
        <v>198</v>
      </c>
      <c r="C3497" t="s">
        <v>244</v>
      </c>
      <c r="D3497" t="s">
        <v>192</v>
      </c>
      <c r="E3497">
        <v>177232</v>
      </c>
      <c r="F3497">
        <v>27.083200000000001</v>
      </c>
      <c r="G3497">
        <v>44927</v>
      </c>
      <c r="H3497">
        <v>44927</v>
      </c>
      <c r="I3497">
        <v>4800009.7023999998</v>
      </c>
      <c r="J3497" t="s">
        <v>207</v>
      </c>
      <c r="K3497">
        <v>1440.00291072</v>
      </c>
    </row>
    <row r="3498" spans="1:11" x14ac:dyDescent="0.2">
      <c r="A3498" t="s">
        <v>251</v>
      </c>
      <c r="B3498" t="s">
        <v>198</v>
      </c>
      <c r="C3498" t="s">
        <v>227</v>
      </c>
      <c r="D3498" t="s">
        <v>190</v>
      </c>
      <c r="E3498">
        <v>41975</v>
      </c>
      <c r="F3498">
        <v>152.47229999999999</v>
      </c>
      <c r="G3498">
        <v>44927</v>
      </c>
      <c r="H3498">
        <v>44927</v>
      </c>
      <c r="I3498">
        <v>6400024.7924999995</v>
      </c>
      <c r="J3498" t="s">
        <v>204</v>
      </c>
      <c r="K3498">
        <v>1920.0074377499998</v>
      </c>
    </row>
    <row r="3499" spans="1:11" x14ac:dyDescent="0.2">
      <c r="A3499" t="s">
        <v>251</v>
      </c>
      <c r="B3499" t="s">
        <v>185</v>
      </c>
      <c r="C3499" t="s">
        <v>232</v>
      </c>
      <c r="D3499" t="s">
        <v>200</v>
      </c>
      <c r="E3499">
        <v>185827</v>
      </c>
      <c r="F3499">
        <v>25.292300000000001</v>
      </c>
      <c r="G3499">
        <v>44928</v>
      </c>
      <c r="H3499">
        <v>44927</v>
      </c>
      <c r="I3499">
        <v>4699992.2321000006</v>
      </c>
      <c r="J3499" t="s">
        <v>204</v>
      </c>
      <c r="K3499">
        <v>1409.9976696300002</v>
      </c>
    </row>
    <row r="3500" spans="1:11" x14ac:dyDescent="0.2">
      <c r="A3500" t="s">
        <v>251</v>
      </c>
      <c r="B3500" t="s">
        <v>198</v>
      </c>
      <c r="C3500" t="s">
        <v>202</v>
      </c>
      <c r="D3500" t="s">
        <v>200</v>
      </c>
      <c r="E3500">
        <v>2062597</v>
      </c>
      <c r="F3500">
        <v>4.1695000000000002</v>
      </c>
      <c r="G3500">
        <v>44931</v>
      </c>
      <c r="H3500">
        <v>44927</v>
      </c>
      <c r="I3500">
        <v>8599998.1915000007</v>
      </c>
      <c r="J3500" t="s">
        <v>193</v>
      </c>
      <c r="K3500">
        <v>2579.9994574500001</v>
      </c>
    </row>
    <row r="3501" spans="1:11" x14ac:dyDescent="0.2">
      <c r="A3501" t="s">
        <v>251</v>
      </c>
      <c r="B3501" t="s">
        <v>198</v>
      </c>
      <c r="C3501" t="s">
        <v>243</v>
      </c>
      <c r="D3501" t="s">
        <v>190</v>
      </c>
      <c r="E3501">
        <v>373292</v>
      </c>
      <c r="F3501">
        <v>6.1614000000000004</v>
      </c>
      <c r="G3501">
        <v>44931</v>
      </c>
      <c r="H3501">
        <v>44927</v>
      </c>
      <c r="I3501">
        <v>2300001.3288000003</v>
      </c>
      <c r="J3501" t="s">
        <v>215</v>
      </c>
      <c r="K3501">
        <v>690.00039864000007</v>
      </c>
    </row>
    <row r="3502" spans="1:11" x14ac:dyDescent="0.2">
      <c r="A3502" t="s">
        <v>251</v>
      </c>
      <c r="B3502" t="s">
        <v>198</v>
      </c>
      <c r="C3502" t="s">
        <v>234</v>
      </c>
      <c r="D3502" t="s">
        <v>190</v>
      </c>
      <c r="E3502">
        <v>100105</v>
      </c>
      <c r="F3502">
        <v>92.902500000000003</v>
      </c>
      <c r="G3502">
        <v>44931</v>
      </c>
      <c r="H3502">
        <v>44927</v>
      </c>
      <c r="I3502">
        <v>9300004.7625000011</v>
      </c>
      <c r="J3502" t="s">
        <v>204</v>
      </c>
      <c r="K3502">
        <v>2790.0014287500003</v>
      </c>
    </row>
    <row r="3503" spans="1:11" x14ac:dyDescent="0.2">
      <c r="A3503" t="s">
        <v>251</v>
      </c>
      <c r="B3503" t="s">
        <v>185</v>
      </c>
      <c r="C3503" t="s">
        <v>213</v>
      </c>
      <c r="D3503" t="s">
        <v>190</v>
      </c>
      <c r="E3503">
        <v>60585</v>
      </c>
      <c r="F3503">
        <v>69.323899999999995</v>
      </c>
      <c r="G3503">
        <v>44942</v>
      </c>
      <c r="H3503">
        <v>44927</v>
      </c>
      <c r="I3503">
        <v>4199988.4814999998</v>
      </c>
      <c r="J3503" t="s">
        <v>188</v>
      </c>
      <c r="K3503">
        <v>1259.9965444500001</v>
      </c>
    </row>
    <row r="3504" spans="1:11" x14ac:dyDescent="0.2">
      <c r="A3504" t="s">
        <v>251</v>
      </c>
      <c r="B3504" t="s">
        <v>198</v>
      </c>
      <c r="C3504" t="s">
        <v>245</v>
      </c>
      <c r="D3504" t="s">
        <v>190</v>
      </c>
      <c r="E3504">
        <v>16405</v>
      </c>
      <c r="F3504">
        <v>54.859699999999997</v>
      </c>
      <c r="G3504">
        <v>44942</v>
      </c>
      <c r="H3504">
        <v>44927</v>
      </c>
      <c r="I3504">
        <v>899973.37849999999</v>
      </c>
      <c r="J3504" t="s">
        <v>188</v>
      </c>
      <c r="K3504">
        <v>269.99201355000002</v>
      </c>
    </row>
    <row r="3505" spans="1:11" x14ac:dyDescent="0.2">
      <c r="A3505" t="s">
        <v>251</v>
      </c>
      <c r="B3505" t="s">
        <v>198</v>
      </c>
      <c r="C3505" t="s">
        <v>225</v>
      </c>
      <c r="D3505" t="s">
        <v>212</v>
      </c>
      <c r="E3505">
        <v>30761</v>
      </c>
      <c r="F3505">
        <v>91.023799999999994</v>
      </c>
      <c r="G3505">
        <v>44945</v>
      </c>
      <c r="H3505">
        <v>44927</v>
      </c>
      <c r="I3505">
        <v>2799983.1117999996</v>
      </c>
      <c r="J3505" t="s">
        <v>188</v>
      </c>
      <c r="K3505">
        <v>839.99493353999992</v>
      </c>
    </row>
    <row r="3506" spans="1:11" x14ac:dyDescent="0.2">
      <c r="A3506" t="s">
        <v>251</v>
      </c>
      <c r="B3506" t="s">
        <v>198</v>
      </c>
      <c r="C3506" t="s">
        <v>234</v>
      </c>
      <c r="D3506" t="s">
        <v>190</v>
      </c>
      <c r="E3506">
        <v>33033</v>
      </c>
      <c r="F3506">
        <v>99.899900000000002</v>
      </c>
      <c r="G3506">
        <v>44945</v>
      </c>
      <c r="H3506">
        <v>44927</v>
      </c>
      <c r="I3506">
        <v>3299993.3966999999</v>
      </c>
      <c r="J3506" t="s">
        <v>204</v>
      </c>
      <c r="K3506">
        <v>989.99801901000001</v>
      </c>
    </row>
    <row r="3507" spans="1:11" x14ac:dyDescent="0.2">
      <c r="A3507" t="s">
        <v>251</v>
      </c>
      <c r="B3507" t="s">
        <v>185</v>
      </c>
      <c r="C3507" t="s">
        <v>226</v>
      </c>
      <c r="D3507" t="s">
        <v>200</v>
      </c>
      <c r="E3507">
        <v>92664</v>
      </c>
      <c r="F3507">
        <v>49.641800000000003</v>
      </c>
      <c r="G3507">
        <v>44946</v>
      </c>
      <c r="H3507">
        <v>44927</v>
      </c>
      <c r="I3507">
        <v>4600007.7552000005</v>
      </c>
      <c r="J3507" t="s">
        <v>188</v>
      </c>
      <c r="K3507">
        <v>1380.0023265600003</v>
      </c>
    </row>
    <row r="3508" spans="1:11" x14ac:dyDescent="0.2">
      <c r="A3508" t="s">
        <v>251</v>
      </c>
      <c r="B3508" t="s">
        <v>198</v>
      </c>
      <c r="C3508" t="s">
        <v>242</v>
      </c>
      <c r="D3508" t="s">
        <v>200</v>
      </c>
      <c r="E3508">
        <v>30155</v>
      </c>
      <c r="F3508">
        <v>248.71279999999999</v>
      </c>
      <c r="G3508">
        <v>44946</v>
      </c>
      <c r="H3508">
        <v>44927</v>
      </c>
      <c r="I3508">
        <v>7499934.4839999992</v>
      </c>
      <c r="J3508" t="s">
        <v>207</v>
      </c>
      <c r="K3508">
        <v>2249.9803452000001</v>
      </c>
    </row>
    <row r="3509" spans="1:11" x14ac:dyDescent="0.2">
      <c r="A3509" t="s">
        <v>251</v>
      </c>
      <c r="B3509" t="s">
        <v>185</v>
      </c>
      <c r="C3509" t="s">
        <v>217</v>
      </c>
      <c r="D3509" t="s">
        <v>187</v>
      </c>
      <c r="E3509">
        <v>560532</v>
      </c>
      <c r="F3509">
        <v>9.0984999999999996</v>
      </c>
      <c r="G3509">
        <v>44947</v>
      </c>
      <c r="H3509">
        <v>44927</v>
      </c>
      <c r="I3509">
        <v>5100000.4019999998</v>
      </c>
      <c r="J3509" t="s">
        <v>215</v>
      </c>
      <c r="K3509">
        <v>1530.0001206000002</v>
      </c>
    </row>
    <row r="3510" spans="1:11" x14ac:dyDescent="0.2">
      <c r="A3510" t="s">
        <v>251</v>
      </c>
      <c r="B3510" t="s">
        <v>185</v>
      </c>
      <c r="C3510" t="s">
        <v>228</v>
      </c>
      <c r="D3510" t="s">
        <v>192</v>
      </c>
      <c r="E3510">
        <v>293061</v>
      </c>
      <c r="F3510">
        <v>30.3691</v>
      </c>
      <c r="G3510">
        <v>44961</v>
      </c>
      <c r="H3510">
        <v>44958</v>
      </c>
      <c r="I3510">
        <v>8899998.8150999993</v>
      </c>
      <c r="J3510" t="s">
        <v>204</v>
      </c>
      <c r="K3510">
        <v>2669.9996445299998</v>
      </c>
    </row>
    <row r="3511" spans="1:11" x14ac:dyDescent="0.2">
      <c r="A3511" t="s">
        <v>251</v>
      </c>
      <c r="B3511" t="s">
        <v>185</v>
      </c>
      <c r="C3511" t="s">
        <v>195</v>
      </c>
      <c r="D3511" t="s">
        <v>190</v>
      </c>
      <c r="E3511">
        <v>34326</v>
      </c>
      <c r="F3511">
        <v>119.4419</v>
      </c>
      <c r="G3511">
        <v>44961</v>
      </c>
      <c r="H3511">
        <v>44958</v>
      </c>
      <c r="I3511">
        <v>4099962.6594000002</v>
      </c>
      <c r="J3511" t="s">
        <v>196</v>
      </c>
      <c r="K3511">
        <v>1229.9887978199999</v>
      </c>
    </row>
    <row r="3512" spans="1:11" x14ac:dyDescent="0.2">
      <c r="A3512" t="s">
        <v>251</v>
      </c>
      <c r="B3512" t="s">
        <v>185</v>
      </c>
      <c r="C3512" t="s">
        <v>213</v>
      </c>
      <c r="D3512" t="s">
        <v>190</v>
      </c>
      <c r="E3512">
        <v>62863</v>
      </c>
      <c r="F3512">
        <v>69.993399999999994</v>
      </c>
      <c r="G3512">
        <v>44963</v>
      </c>
      <c r="H3512">
        <v>44958</v>
      </c>
      <c r="I3512">
        <v>4399995.1041999999</v>
      </c>
      <c r="J3512" t="s">
        <v>188</v>
      </c>
      <c r="K3512">
        <v>1319.9985312599999</v>
      </c>
    </row>
    <row r="3513" spans="1:11" x14ac:dyDescent="0.2">
      <c r="A3513" t="s">
        <v>251</v>
      </c>
      <c r="B3513" t="s">
        <v>198</v>
      </c>
      <c r="C3513" t="s">
        <v>221</v>
      </c>
      <c r="D3513" t="s">
        <v>192</v>
      </c>
      <c r="E3513">
        <v>80159</v>
      </c>
      <c r="F3513">
        <v>37.425699999999999</v>
      </c>
      <c r="G3513">
        <v>44966</v>
      </c>
      <c r="H3513">
        <v>44958</v>
      </c>
      <c r="I3513">
        <v>3000006.6862999997</v>
      </c>
      <c r="J3513" t="s">
        <v>207</v>
      </c>
      <c r="K3513">
        <v>900.00200588999996</v>
      </c>
    </row>
    <row r="3514" spans="1:11" x14ac:dyDescent="0.2">
      <c r="A3514" t="s">
        <v>251</v>
      </c>
      <c r="B3514" t="s">
        <v>185</v>
      </c>
      <c r="C3514" t="s">
        <v>242</v>
      </c>
      <c r="D3514" t="s">
        <v>190</v>
      </c>
      <c r="E3514">
        <v>19258</v>
      </c>
      <c r="F3514">
        <v>280.39760000000001</v>
      </c>
      <c r="G3514">
        <v>44966</v>
      </c>
      <c r="H3514">
        <v>44958</v>
      </c>
      <c r="I3514">
        <v>5399896.9808</v>
      </c>
      <c r="J3514" t="s">
        <v>207</v>
      </c>
      <c r="K3514">
        <v>1619.9690942400002</v>
      </c>
    </row>
    <row r="3515" spans="1:11" x14ac:dyDescent="0.2">
      <c r="A3515" t="s">
        <v>251</v>
      </c>
      <c r="B3515" t="s">
        <v>198</v>
      </c>
      <c r="C3515" t="s">
        <v>231</v>
      </c>
      <c r="D3515" t="s">
        <v>192</v>
      </c>
      <c r="E3515">
        <v>291264</v>
      </c>
      <c r="F3515">
        <v>20.599900000000002</v>
      </c>
      <c r="G3515">
        <v>44967</v>
      </c>
      <c r="H3515">
        <v>44958</v>
      </c>
      <c r="I3515">
        <v>6000009.2736000009</v>
      </c>
      <c r="J3515" t="s">
        <v>188</v>
      </c>
      <c r="K3515">
        <v>1800.0027820800003</v>
      </c>
    </row>
    <row r="3516" spans="1:11" x14ac:dyDescent="0.2">
      <c r="A3516" t="s">
        <v>251</v>
      </c>
      <c r="B3516" t="s">
        <v>185</v>
      </c>
      <c r="C3516" t="s">
        <v>230</v>
      </c>
      <c r="D3516" t="s">
        <v>190</v>
      </c>
      <c r="E3516">
        <v>64294</v>
      </c>
      <c r="F3516">
        <v>113.54130000000001</v>
      </c>
      <c r="G3516">
        <v>44970</v>
      </c>
      <c r="H3516">
        <v>44958</v>
      </c>
      <c r="I3516">
        <v>7300024.3422000008</v>
      </c>
      <c r="J3516" t="s">
        <v>188</v>
      </c>
      <c r="K3516">
        <v>2190.0073026600003</v>
      </c>
    </row>
    <row r="3517" spans="1:11" x14ac:dyDescent="0.2">
      <c r="A3517" t="s">
        <v>251</v>
      </c>
      <c r="B3517" t="s">
        <v>185</v>
      </c>
      <c r="C3517" t="s">
        <v>189</v>
      </c>
      <c r="D3517" t="s">
        <v>200</v>
      </c>
      <c r="E3517">
        <v>248123</v>
      </c>
      <c r="F3517">
        <v>27.808800000000002</v>
      </c>
      <c r="G3517">
        <v>44970</v>
      </c>
      <c r="H3517">
        <v>44958</v>
      </c>
      <c r="I3517">
        <v>6900002.8824000005</v>
      </c>
      <c r="J3517" t="s">
        <v>188</v>
      </c>
      <c r="K3517">
        <v>2070.0008647200002</v>
      </c>
    </row>
    <row r="3518" spans="1:11" x14ac:dyDescent="0.2">
      <c r="A3518" t="s">
        <v>251</v>
      </c>
      <c r="B3518" t="s">
        <v>185</v>
      </c>
      <c r="C3518" t="s">
        <v>112</v>
      </c>
      <c r="D3518" t="s">
        <v>190</v>
      </c>
      <c r="E3518">
        <v>126736</v>
      </c>
      <c r="F3518">
        <v>42.608199999999997</v>
      </c>
      <c r="G3518">
        <v>44973</v>
      </c>
      <c r="H3518">
        <v>44958</v>
      </c>
      <c r="I3518">
        <v>5399992.8351999996</v>
      </c>
      <c r="J3518" t="s">
        <v>188</v>
      </c>
      <c r="K3518">
        <v>1619.99785056</v>
      </c>
    </row>
    <row r="3519" spans="1:11" x14ac:dyDescent="0.2">
      <c r="A3519" t="s">
        <v>251</v>
      </c>
      <c r="B3519" t="s">
        <v>198</v>
      </c>
      <c r="C3519" t="s">
        <v>227</v>
      </c>
      <c r="D3519" t="s">
        <v>192</v>
      </c>
      <c r="E3519">
        <v>64261</v>
      </c>
      <c r="F3519">
        <v>144.72300000000001</v>
      </c>
      <c r="G3519">
        <v>44984</v>
      </c>
      <c r="H3519">
        <v>44958</v>
      </c>
      <c r="I3519">
        <v>9300044.7030000016</v>
      </c>
      <c r="J3519" t="s">
        <v>204</v>
      </c>
      <c r="K3519">
        <v>2790.0134109000005</v>
      </c>
    </row>
    <row r="3520" spans="1:11" x14ac:dyDescent="0.2">
      <c r="A3520" t="s">
        <v>251</v>
      </c>
      <c r="B3520" t="s">
        <v>198</v>
      </c>
      <c r="C3520" t="s">
        <v>224</v>
      </c>
      <c r="D3520" t="s">
        <v>200</v>
      </c>
      <c r="E3520">
        <v>41697</v>
      </c>
      <c r="F3520">
        <v>201.453</v>
      </c>
      <c r="G3520">
        <v>44984</v>
      </c>
      <c r="H3520">
        <v>44958</v>
      </c>
      <c r="I3520">
        <v>8399985.7410000004</v>
      </c>
      <c r="J3520" t="s">
        <v>204</v>
      </c>
      <c r="K3520">
        <v>2519.9957223000001</v>
      </c>
    </row>
    <row r="3521" spans="1:11" x14ac:dyDescent="0.2">
      <c r="A3521" t="s">
        <v>251</v>
      </c>
      <c r="B3521" t="s">
        <v>185</v>
      </c>
      <c r="C3521" t="s">
        <v>245</v>
      </c>
      <c r="D3521" t="s">
        <v>192</v>
      </c>
      <c r="E3521">
        <v>81662</v>
      </c>
      <c r="F3521">
        <v>53.880400000000002</v>
      </c>
      <c r="G3521">
        <v>44984</v>
      </c>
      <c r="H3521">
        <v>44958</v>
      </c>
      <c r="I3521">
        <v>4399981.2248</v>
      </c>
      <c r="J3521" t="s">
        <v>188</v>
      </c>
      <c r="K3521">
        <v>1319.9943674400001</v>
      </c>
    </row>
    <row r="3522" spans="1:11" x14ac:dyDescent="0.2">
      <c r="A3522" t="s">
        <v>251</v>
      </c>
      <c r="B3522" t="s">
        <v>198</v>
      </c>
      <c r="C3522" t="s">
        <v>114</v>
      </c>
      <c r="D3522" t="s">
        <v>192</v>
      </c>
      <c r="E3522">
        <v>495706</v>
      </c>
      <c r="F3522">
        <v>14.323</v>
      </c>
      <c r="G3522">
        <v>44984</v>
      </c>
      <c r="H3522">
        <v>44958</v>
      </c>
      <c r="I3522">
        <v>7099997.0380000006</v>
      </c>
      <c r="J3522" t="s">
        <v>215</v>
      </c>
      <c r="K3522">
        <v>2129.9991113999999</v>
      </c>
    </row>
    <row r="3523" spans="1:11" x14ac:dyDescent="0.2">
      <c r="A3523" t="s">
        <v>251</v>
      </c>
      <c r="B3523" t="s">
        <v>198</v>
      </c>
      <c r="C3523" t="s">
        <v>222</v>
      </c>
      <c r="D3523" t="s">
        <v>190</v>
      </c>
      <c r="E3523">
        <v>42156</v>
      </c>
      <c r="F3523">
        <v>16.604900000000001</v>
      </c>
      <c r="G3523">
        <v>44984</v>
      </c>
      <c r="H3523">
        <v>44958</v>
      </c>
      <c r="I3523">
        <v>699996.16440000001</v>
      </c>
      <c r="J3523" t="s">
        <v>193</v>
      </c>
      <c r="K3523">
        <v>209.99884932000001</v>
      </c>
    </row>
    <row r="3524" spans="1:11" x14ac:dyDescent="0.2">
      <c r="A3524" t="s">
        <v>251</v>
      </c>
      <c r="B3524" t="s">
        <v>185</v>
      </c>
      <c r="C3524" t="s">
        <v>210</v>
      </c>
      <c r="D3524" t="s">
        <v>190</v>
      </c>
      <c r="E3524">
        <v>143865</v>
      </c>
      <c r="F3524">
        <v>29.889099999999999</v>
      </c>
      <c r="G3524">
        <v>44984</v>
      </c>
      <c r="H3524">
        <v>44958</v>
      </c>
      <c r="I3524">
        <v>4299995.3714999994</v>
      </c>
      <c r="J3524" t="s">
        <v>204</v>
      </c>
      <c r="K3524">
        <v>1289.9986114499998</v>
      </c>
    </row>
    <row r="3525" spans="1:11" x14ac:dyDescent="0.2">
      <c r="A3525" t="s">
        <v>251</v>
      </c>
      <c r="B3525" t="s">
        <v>198</v>
      </c>
      <c r="C3525" t="s">
        <v>209</v>
      </c>
      <c r="D3525" t="s">
        <v>190</v>
      </c>
      <c r="E3525">
        <v>187723</v>
      </c>
      <c r="F3525">
        <v>20.775300000000001</v>
      </c>
      <c r="G3525">
        <v>44984</v>
      </c>
      <c r="H3525">
        <v>44958</v>
      </c>
      <c r="I3525">
        <v>3900001.6419000002</v>
      </c>
      <c r="J3525" t="s">
        <v>188</v>
      </c>
      <c r="K3525">
        <v>1170.0004925700002</v>
      </c>
    </row>
    <row r="3526" spans="1:11" x14ac:dyDescent="0.2">
      <c r="A3526" t="s">
        <v>252</v>
      </c>
      <c r="B3526" t="s">
        <v>198</v>
      </c>
      <c r="C3526" t="s">
        <v>243</v>
      </c>
      <c r="D3526" t="s">
        <v>190</v>
      </c>
      <c r="E3526">
        <v>1370767</v>
      </c>
      <c r="F3526">
        <v>5.9090999999999996</v>
      </c>
      <c r="G3526">
        <v>44623</v>
      </c>
      <c r="H3526">
        <v>44621</v>
      </c>
      <c r="I3526">
        <v>8099999.2796999998</v>
      </c>
      <c r="J3526" t="s">
        <v>215</v>
      </c>
      <c r="K3526">
        <v>7289.9993517299999</v>
      </c>
    </row>
    <row r="3527" spans="1:11" x14ac:dyDescent="0.2">
      <c r="A3527" t="s">
        <v>252</v>
      </c>
      <c r="B3527" t="s">
        <v>198</v>
      </c>
      <c r="C3527" t="s">
        <v>219</v>
      </c>
      <c r="D3527" t="s">
        <v>190</v>
      </c>
      <c r="E3527">
        <v>19348</v>
      </c>
      <c r="F3527">
        <v>56.853299999999997</v>
      </c>
      <c r="G3527">
        <v>44625</v>
      </c>
      <c r="H3527">
        <v>44621</v>
      </c>
      <c r="I3527">
        <v>1099997.6484000001</v>
      </c>
      <c r="J3527" t="s">
        <v>188</v>
      </c>
      <c r="K3527">
        <v>769.99835388000008</v>
      </c>
    </row>
    <row r="3528" spans="1:11" x14ac:dyDescent="0.2">
      <c r="A3528" t="s">
        <v>252</v>
      </c>
      <c r="B3528" t="s">
        <v>185</v>
      </c>
      <c r="C3528" t="s">
        <v>231</v>
      </c>
      <c r="D3528" t="s">
        <v>190</v>
      </c>
      <c r="E3528">
        <v>139742</v>
      </c>
      <c r="F3528">
        <v>21.4681</v>
      </c>
      <c r="G3528">
        <v>44625</v>
      </c>
      <c r="H3528">
        <v>44621</v>
      </c>
      <c r="I3528">
        <v>2999995.2302000001</v>
      </c>
      <c r="J3528" t="s">
        <v>188</v>
      </c>
      <c r="K3528">
        <v>2099.99666114</v>
      </c>
    </row>
    <row r="3529" spans="1:11" x14ac:dyDescent="0.2">
      <c r="A3529" t="s">
        <v>252</v>
      </c>
      <c r="B3529" t="s">
        <v>198</v>
      </c>
      <c r="C3529" t="s">
        <v>112</v>
      </c>
      <c r="D3529" t="s">
        <v>200</v>
      </c>
      <c r="E3529">
        <v>71406</v>
      </c>
      <c r="F3529">
        <v>40.6126</v>
      </c>
      <c r="G3529">
        <v>44625</v>
      </c>
      <c r="H3529">
        <v>44621</v>
      </c>
      <c r="I3529">
        <v>2899983.3155999999</v>
      </c>
      <c r="J3529" t="s">
        <v>188</v>
      </c>
      <c r="K3529">
        <v>2029.98832092</v>
      </c>
    </row>
    <row r="3530" spans="1:11" x14ac:dyDescent="0.2">
      <c r="A3530" t="s">
        <v>252</v>
      </c>
      <c r="B3530" t="s">
        <v>185</v>
      </c>
      <c r="C3530" t="s">
        <v>203</v>
      </c>
      <c r="D3530" t="s">
        <v>200</v>
      </c>
      <c r="E3530">
        <v>83567</v>
      </c>
      <c r="F3530">
        <v>105.3047</v>
      </c>
      <c r="G3530">
        <v>44626</v>
      </c>
      <c r="H3530">
        <v>44621</v>
      </c>
      <c r="I3530">
        <v>8799997.8649000004</v>
      </c>
      <c r="J3530" t="s">
        <v>204</v>
      </c>
      <c r="K3530">
        <v>6159.9985054300005</v>
      </c>
    </row>
    <row r="3531" spans="1:11" x14ac:dyDescent="0.2">
      <c r="A3531" t="s">
        <v>252</v>
      </c>
      <c r="B3531" t="s">
        <v>185</v>
      </c>
      <c r="C3531" t="s">
        <v>239</v>
      </c>
      <c r="D3531" t="s">
        <v>192</v>
      </c>
      <c r="E3531">
        <v>599365</v>
      </c>
      <c r="F3531">
        <v>15.850099999999999</v>
      </c>
      <c r="G3531">
        <v>44627</v>
      </c>
      <c r="H3531">
        <v>44621</v>
      </c>
      <c r="I3531">
        <v>9499995.1864999998</v>
      </c>
      <c r="J3531" t="s">
        <v>188</v>
      </c>
      <c r="K3531">
        <v>6649.9966305500002</v>
      </c>
    </row>
    <row r="3532" spans="1:11" x14ac:dyDescent="0.2">
      <c r="A3532" t="s">
        <v>252</v>
      </c>
      <c r="B3532" t="s">
        <v>198</v>
      </c>
      <c r="C3532" t="s">
        <v>210</v>
      </c>
      <c r="D3532" t="s">
        <v>192</v>
      </c>
      <c r="E3532">
        <v>156173</v>
      </c>
      <c r="F3532">
        <v>31.375399999999999</v>
      </c>
      <c r="G3532">
        <v>44630</v>
      </c>
      <c r="H3532">
        <v>44621</v>
      </c>
      <c r="I3532">
        <v>4899990.3442000002</v>
      </c>
      <c r="J3532" t="s">
        <v>204</v>
      </c>
      <c r="K3532">
        <v>3429.9932409400003</v>
      </c>
    </row>
    <row r="3533" spans="1:11" x14ac:dyDescent="0.2">
      <c r="A3533" t="s">
        <v>252</v>
      </c>
      <c r="B3533" t="s">
        <v>185</v>
      </c>
      <c r="C3533" t="s">
        <v>217</v>
      </c>
      <c r="D3533" t="s">
        <v>190</v>
      </c>
      <c r="E3533">
        <v>902223</v>
      </c>
      <c r="F3533">
        <v>8.3127999999999993</v>
      </c>
      <c r="G3533">
        <v>44630</v>
      </c>
      <c r="H3533">
        <v>44621</v>
      </c>
      <c r="I3533">
        <v>7499999.3543999996</v>
      </c>
      <c r="J3533" t="s">
        <v>215</v>
      </c>
      <c r="K3533">
        <v>6749.9994189599993</v>
      </c>
    </row>
    <row r="3534" spans="1:11" x14ac:dyDescent="0.2">
      <c r="A3534" t="s">
        <v>252</v>
      </c>
      <c r="B3534" t="s">
        <v>198</v>
      </c>
      <c r="C3534" t="s">
        <v>112</v>
      </c>
      <c r="D3534" t="s">
        <v>212</v>
      </c>
      <c r="E3534">
        <v>32135</v>
      </c>
      <c r="F3534">
        <v>43.566699999999997</v>
      </c>
      <c r="G3534">
        <v>44632</v>
      </c>
      <c r="H3534">
        <v>44621</v>
      </c>
      <c r="I3534">
        <v>1400015.9044999999</v>
      </c>
      <c r="J3534" t="s">
        <v>188</v>
      </c>
      <c r="K3534">
        <v>980.01113314999998</v>
      </c>
    </row>
    <row r="3535" spans="1:11" x14ac:dyDescent="0.2">
      <c r="A3535" t="s">
        <v>252</v>
      </c>
      <c r="B3535" t="s">
        <v>185</v>
      </c>
      <c r="C3535" t="s">
        <v>219</v>
      </c>
      <c r="D3535" t="s">
        <v>190</v>
      </c>
      <c r="E3535">
        <v>100528</v>
      </c>
      <c r="F3535">
        <v>54.711300000000001</v>
      </c>
      <c r="G3535">
        <v>44633</v>
      </c>
      <c r="H3535">
        <v>44621</v>
      </c>
      <c r="I3535">
        <v>5500017.5663999999</v>
      </c>
      <c r="J3535" t="s">
        <v>188</v>
      </c>
      <c r="K3535">
        <v>3850.0122964800003</v>
      </c>
    </row>
    <row r="3536" spans="1:11" x14ac:dyDescent="0.2">
      <c r="A3536" t="s">
        <v>252</v>
      </c>
      <c r="B3536" t="s">
        <v>185</v>
      </c>
      <c r="C3536" t="s">
        <v>186</v>
      </c>
      <c r="D3536" t="s">
        <v>187</v>
      </c>
      <c r="E3536">
        <v>113437</v>
      </c>
      <c r="F3536">
        <v>23.8018</v>
      </c>
      <c r="G3536">
        <v>44633</v>
      </c>
      <c r="H3536">
        <v>44621</v>
      </c>
      <c r="I3536">
        <v>2700004.7866000002</v>
      </c>
      <c r="J3536" t="s">
        <v>188</v>
      </c>
      <c r="K3536">
        <v>1890.0033506200002</v>
      </c>
    </row>
    <row r="3537" spans="1:11" x14ac:dyDescent="0.2">
      <c r="A3537" t="s">
        <v>252</v>
      </c>
      <c r="B3537" t="s">
        <v>198</v>
      </c>
      <c r="C3537" t="s">
        <v>238</v>
      </c>
      <c r="D3537" t="s">
        <v>190</v>
      </c>
      <c r="E3537">
        <v>32250</v>
      </c>
      <c r="F3537">
        <v>232.5582</v>
      </c>
      <c r="G3537">
        <v>44633</v>
      </c>
      <c r="H3537">
        <v>44621</v>
      </c>
      <c r="I3537">
        <v>7500001.9500000002</v>
      </c>
      <c r="J3537" t="s">
        <v>204</v>
      </c>
      <c r="K3537">
        <v>5250.0013650000001</v>
      </c>
    </row>
    <row r="3538" spans="1:11" x14ac:dyDescent="0.2">
      <c r="A3538" t="s">
        <v>252</v>
      </c>
      <c r="B3538" t="s">
        <v>185</v>
      </c>
      <c r="C3538" t="s">
        <v>206</v>
      </c>
      <c r="D3538" t="s">
        <v>200</v>
      </c>
      <c r="E3538">
        <v>76909</v>
      </c>
      <c r="F3538">
        <v>91.016300000000001</v>
      </c>
      <c r="G3538">
        <v>44633</v>
      </c>
      <c r="H3538">
        <v>44621</v>
      </c>
      <c r="I3538">
        <v>6999972.6167000001</v>
      </c>
      <c r="J3538" t="s">
        <v>207</v>
      </c>
      <c r="K3538">
        <v>4899.9808316899998</v>
      </c>
    </row>
    <row r="3539" spans="1:11" x14ac:dyDescent="0.2">
      <c r="A3539" t="s">
        <v>252</v>
      </c>
      <c r="B3539" t="s">
        <v>185</v>
      </c>
      <c r="C3539" t="s">
        <v>218</v>
      </c>
      <c r="D3539" t="s">
        <v>200</v>
      </c>
      <c r="E3539">
        <v>133110</v>
      </c>
      <c r="F3539">
        <v>58.598300000000002</v>
      </c>
      <c r="G3539">
        <v>44634</v>
      </c>
      <c r="H3539">
        <v>44621</v>
      </c>
      <c r="I3539">
        <v>7800019.7130000005</v>
      </c>
      <c r="J3539" t="s">
        <v>204</v>
      </c>
      <c r="K3539">
        <v>5460.0137991000011</v>
      </c>
    </row>
    <row r="3540" spans="1:11" x14ac:dyDescent="0.2">
      <c r="A3540" t="s">
        <v>252</v>
      </c>
      <c r="B3540" t="s">
        <v>198</v>
      </c>
      <c r="C3540" t="s">
        <v>112</v>
      </c>
      <c r="D3540" t="s">
        <v>200</v>
      </c>
      <c r="E3540">
        <v>213532</v>
      </c>
      <c r="F3540">
        <v>41.2117</v>
      </c>
      <c r="G3540">
        <v>44637</v>
      </c>
      <c r="H3540">
        <v>44621</v>
      </c>
      <c r="I3540">
        <v>8800016.7244000006</v>
      </c>
      <c r="J3540" t="s">
        <v>188</v>
      </c>
      <c r="K3540">
        <v>6160.0117070800006</v>
      </c>
    </row>
    <row r="3541" spans="1:11" x14ac:dyDescent="0.2">
      <c r="A3541" t="s">
        <v>252</v>
      </c>
      <c r="B3541" t="s">
        <v>185</v>
      </c>
      <c r="C3541" t="s">
        <v>218</v>
      </c>
      <c r="D3541" t="s">
        <v>187</v>
      </c>
      <c r="E3541">
        <v>25987</v>
      </c>
      <c r="F3541">
        <v>65.416399999999996</v>
      </c>
      <c r="G3541">
        <v>44637</v>
      </c>
      <c r="H3541">
        <v>44621</v>
      </c>
      <c r="I3541">
        <v>1699975.9867999998</v>
      </c>
      <c r="J3541" t="s">
        <v>204</v>
      </c>
      <c r="K3541">
        <v>1189.9831907599998</v>
      </c>
    </row>
    <row r="3542" spans="1:11" x14ac:dyDescent="0.2">
      <c r="A3542" t="s">
        <v>252</v>
      </c>
      <c r="B3542" t="s">
        <v>185</v>
      </c>
      <c r="C3542" t="s">
        <v>245</v>
      </c>
      <c r="D3542" t="s">
        <v>190</v>
      </c>
      <c r="E3542">
        <v>8559</v>
      </c>
      <c r="F3542">
        <v>58.417400000000001</v>
      </c>
      <c r="G3542">
        <v>44637</v>
      </c>
      <c r="H3542">
        <v>44621</v>
      </c>
      <c r="I3542">
        <v>499994.52659999998</v>
      </c>
      <c r="J3542" t="s">
        <v>188</v>
      </c>
      <c r="K3542">
        <v>349.99616861999999</v>
      </c>
    </row>
    <row r="3543" spans="1:11" x14ac:dyDescent="0.2">
      <c r="A3543" t="s">
        <v>252</v>
      </c>
      <c r="B3543" t="s">
        <v>185</v>
      </c>
      <c r="C3543" t="s">
        <v>211</v>
      </c>
      <c r="D3543" t="s">
        <v>190</v>
      </c>
      <c r="E3543">
        <v>428466</v>
      </c>
      <c r="F3543">
        <v>12.6031</v>
      </c>
      <c r="G3543">
        <v>44638</v>
      </c>
      <c r="H3543">
        <v>44621</v>
      </c>
      <c r="I3543">
        <v>5399999.8445999995</v>
      </c>
      <c r="J3543" t="s">
        <v>207</v>
      </c>
      <c r="K3543">
        <v>3779.9998912199999</v>
      </c>
    </row>
    <row r="3544" spans="1:11" x14ac:dyDescent="0.2">
      <c r="A3544" t="s">
        <v>252</v>
      </c>
      <c r="B3544" t="s">
        <v>198</v>
      </c>
      <c r="C3544" t="s">
        <v>199</v>
      </c>
      <c r="D3544" t="s">
        <v>190</v>
      </c>
      <c r="E3544">
        <v>2974438</v>
      </c>
      <c r="F3544">
        <v>3.2275</v>
      </c>
      <c r="G3544">
        <v>44638</v>
      </c>
      <c r="H3544">
        <v>44621</v>
      </c>
      <c r="I3544">
        <v>9599998.6449999996</v>
      </c>
      <c r="J3544" t="s">
        <v>193</v>
      </c>
      <c r="K3544">
        <v>7679.9989160000005</v>
      </c>
    </row>
    <row r="3545" spans="1:11" x14ac:dyDescent="0.2">
      <c r="A3545" t="s">
        <v>252</v>
      </c>
      <c r="B3545" t="s">
        <v>198</v>
      </c>
      <c r="C3545" t="s">
        <v>234</v>
      </c>
      <c r="D3545" t="s">
        <v>200</v>
      </c>
      <c r="E3545">
        <v>31049</v>
      </c>
      <c r="F3545">
        <v>93.401600000000002</v>
      </c>
      <c r="G3545">
        <v>44638</v>
      </c>
      <c r="H3545">
        <v>44621</v>
      </c>
      <c r="I3545">
        <v>2900026.2784000002</v>
      </c>
      <c r="J3545" t="s">
        <v>204</v>
      </c>
      <c r="K3545">
        <v>2030.0183948800002</v>
      </c>
    </row>
    <row r="3546" spans="1:11" x14ac:dyDescent="0.2">
      <c r="A3546" t="s">
        <v>252</v>
      </c>
      <c r="B3546" t="s">
        <v>185</v>
      </c>
      <c r="C3546" t="s">
        <v>205</v>
      </c>
      <c r="D3546" t="s">
        <v>190</v>
      </c>
      <c r="E3546">
        <v>95295</v>
      </c>
      <c r="F3546">
        <v>16.79</v>
      </c>
      <c r="G3546">
        <v>44639</v>
      </c>
      <c r="H3546">
        <v>44621</v>
      </c>
      <c r="I3546">
        <v>1600003.0499999998</v>
      </c>
      <c r="J3546" t="s">
        <v>193</v>
      </c>
      <c r="K3546">
        <v>1280.00244</v>
      </c>
    </row>
    <row r="3547" spans="1:11" x14ac:dyDescent="0.2">
      <c r="A3547" t="s">
        <v>252</v>
      </c>
      <c r="B3547" t="s">
        <v>185</v>
      </c>
      <c r="C3547" t="s">
        <v>218</v>
      </c>
      <c r="D3547" t="s">
        <v>200</v>
      </c>
      <c r="E3547">
        <v>12870</v>
      </c>
      <c r="F3547">
        <v>62.161299999999997</v>
      </c>
      <c r="G3547">
        <v>44640</v>
      </c>
      <c r="H3547">
        <v>44621</v>
      </c>
      <c r="I3547">
        <v>800015.93099999998</v>
      </c>
      <c r="J3547" t="s">
        <v>204</v>
      </c>
      <c r="K3547">
        <v>560.01115170000003</v>
      </c>
    </row>
    <row r="3548" spans="1:11" x14ac:dyDescent="0.2">
      <c r="A3548" t="s">
        <v>252</v>
      </c>
      <c r="B3548" t="s">
        <v>185</v>
      </c>
      <c r="C3548" t="s">
        <v>199</v>
      </c>
      <c r="D3548" t="s">
        <v>190</v>
      </c>
      <c r="E3548">
        <v>1071474</v>
      </c>
      <c r="F3548">
        <v>3.1732</v>
      </c>
      <c r="G3548">
        <v>44640</v>
      </c>
      <c r="H3548">
        <v>44621</v>
      </c>
      <c r="I3548">
        <v>3400001.2968000001</v>
      </c>
      <c r="J3548" t="s">
        <v>193</v>
      </c>
      <c r="K3548">
        <v>2720.0010374400003</v>
      </c>
    </row>
    <row r="3549" spans="1:11" x14ac:dyDescent="0.2">
      <c r="A3549" t="s">
        <v>252</v>
      </c>
      <c r="B3549" t="s">
        <v>185</v>
      </c>
      <c r="C3549" t="s">
        <v>237</v>
      </c>
      <c r="D3549" t="s">
        <v>200</v>
      </c>
      <c r="E3549">
        <v>302695</v>
      </c>
      <c r="F3549">
        <v>16.5183</v>
      </c>
      <c r="G3549">
        <v>44640</v>
      </c>
      <c r="H3549">
        <v>44621</v>
      </c>
      <c r="I3549">
        <v>5000006.8185000001</v>
      </c>
      <c r="J3549" t="s">
        <v>204</v>
      </c>
      <c r="K3549">
        <v>3500.0047729500006</v>
      </c>
    </row>
    <row r="3550" spans="1:11" x14ac:dyDescent="0.2">
      <c r="A3550" t="s">
        <v>252</v>
      </c>
      <c r="B3550" t="s">
        <v>185</v>
      </c>
      <c r="C3550" t="s">
        <v>223</v>
      </c>
      <c r="D3550" t="s">
        <v>192</v>
      </c>
      <c r="E3550">
        <v>13309</v>
      </c>
      <c r="F3550">
        <v>82.652299999999997</v>
      </c>
      <c r="G3550">
        <v>44641</v>
      </c>
      <c r="H3550">
        <v>44621</v>
      </c>
      <c r="I3550">
        <v>1100019.4606999999</v>
      </c>
      <c r="J3550" t="s">
        <v>204</v>
      </c>
      <c r="K3550">
        <v>770.01362248999999</v>
      </c>
    </row>
    <row r="3551" spans="1:11" x14ac:dyDescent="0.2">
      <c r="A3551" t="s">
        <v>252</v>
      </c>
      <c r="B3551" t="s">
        <v>198</v>
      </c>
      <c r="C3551" t="s">
        <v>238</v>
      </c>
      <c r="D3551" t="s">
        <v>192</v>
      </c>
      <c r="E3551">
        <v>16973</v>
      </c>
      <c r="F3551">
        <v>217.99090000000001</v>
      </c>
      <c r="G3551">
        <v>44641</v>
      </c>
      <c r="H3551">
        <v>44621</v>
      </c>
      <c r="I3551">
        <v>3699959.5457000001</v>
      </c>
      <c r="J3551" t="s">
        <v>204</v>
      </c>
      <c r="K3551">
        <v>2589.9716819900004</v>
      </c>
    </row>
    <row r="3552" spans="1:11" x14ac:dyDescent="0.2">
      <c r="A3552" t="s">
        <v>252</v>
      </c>
      <c r="B3552" t="s">
        <v>185</v>
      </c>
      <c r="C3552" t="s">
        <v>195</v>
      </c>
      <c r="D3552" t="s">
        <v>187</v>
      </c>
      <c r="E3552">
        <v>37021</v>
      </c>
      <c r="F3552">
        <v>118.8506</v>
      </c>
      <c r="G3552">
        <v>44644</v>
      </c>
      <c r="H3552">
        <v>44621</v>
      </c>
      <c r="I3552">
        <v>4399968.0625999998</v>
      </c>
      <c r="J3552" t="s">
        <v>196</v>
      </c>
      <c r="K3552">
        <v>3959.9712563400003</v>
      </c>
    </row>
    <row r="3553" spans="1:11" x14ac:dyDescent="0.2">
      <c r="A3553" t="s">
        <v>252</v>
      </c>
      <c r="B3553" t="s">
        <v>185</v>
      </c>
      <c r="C3553" t="s">
        <v>211</v>
      </c>
      <c r="D3553" t="s">
        <v>190</v>
      </c>
      <c r="E3553">
        <v>236538</v>
      </c>
      <c r="F3553">
        <v>14.374000000000001</v>
      </c>
      <c r="G3553">
        <v>44644</v>
      </c>
      <c r="H3553">
        <v>44621</v>
      </c>
      <c r="I3553">
        <v>3399997.2120000003</v>
      </c>
      <c r="J3553" t="s">
        <v>207</v>
      </c>
      <c r="K3553">
        <v>2379.9980484000002</v>
      </c>
    </row>
    <row r="3554" spans="1:11" x14ac:dyDescent="0.2">
      <c r="A3554" t="s">
        <v>252</v>
      </c>
      <c r="B3554" t="s">
        <v>198</v>
      </c>
      <c r="C3554" t="s">
        <v>214</v>
      </c>
      <c r="D3554" t="s">
        <v>190</v>
      </c>
      <c r="E3554">
        <v>233344</v>
      </c>
      <c r="F3554">
        <v>28.284400000000002</v>
      </c>
      <c r="G3554">
        <v>44644</v>
      </c>
      <c r="H3554">
        <v>44621</v>
      </c>
      <c r="I3554">
        <v>6599995.0336000007</v>
      </c>
      <c r="J3554" t="s">
        <v>215</v>
      </c>
      <c r="K3554">
        <v>5939.9955302400012</v>
      </c>
    </row>
    <row r="3555" spans="1:11" x14ac:dyDescent="0.2">
      <c r="A3555" t="s">
        <v>252</v>
      </c>
      <c r="B3555" t="s">
        <v>198</v>
      </c>
      <c r="C3555" t="s">
        <v>203</v>
      </c>
      <c r="D3555" t="s">
        <v>190</v>
      </c>
      <c r="E3555">
        <v>34604</v>
      </c>
      <c r="F3555">
        <v>121.3733</v>
      </c>
      <c r="G3555">
        <v>44646</v>
      </c>
      <c r="H3555">
        <v>44621</v>
      </c>
      <c r="I3555">
        <v>4200001.6732000001</v>
      </c>
      <c r="J3555" t="s">
        <v>204</v>
      </c>
      <c r="K3555">
        <v>2940.0011712400001</v>
      </c>
    </row>
    <row r="3556" spans="1:11" x14ac:dyDescent="0.2">
      <c r="A3556" t="s">
        <v>252</v>
      </c>
      <c r="B3556" t="s">
        <v>185</v>
      </c>
      <c r="C3556" t="s">
        <v>226</v>
      </c>
      <c r="D3556" t="s">
        <v>190</v>
      </c>
      <c r="E3556">
        <v>44452</v>
      </c>
      <c r="F3556">
        <v>53.991300000000003</v>
      </c>
      <c r="G3556">
        <v>44646</v>
      </c>
      <c r="H3556">
        <v>44621</v>
      </c>
      <c r="I3556">
        <v>2400021.2675999999</v>
      </c>
      <c r="J3556" t="s">
        <v>188</v>
      </c>
      <c r="K3556">
        <v>1680.0148873200001</v>
      </c>
    </row>
    <row r="3557" spans="1:11" x14ac:dyDescent="0.2">
      <c r="A3557" t="s">
        <v>252</v>
      </c>
      <c r="B3557" t="s">
        <v>185</v>
      </c>
      <c r="C3557" t="s">
        <v>206</v>
      </c>
      <c r="D3557" t="s">
        <v>212</v>
      </c>
      <c r="E3557">
        <v>53901</v>
      </c>
      <c r="F3557">
        <v>102.0395</v>
      </c>
      <c r="G3557">
        <v>44647</v>
      </c>
      <c r="H3557">
        <v>44621</v>
      </c>
      <c r="I3557">
        <v>5500031.0894999998</v>
      </c>
      <c r="J3557" t="s">
        <v>207</v>
      </c>
      <c r="K3557">
        <v>3850.0217626499998</v>
      </c>
    </row>
    <row r="3558" spans="1:11" x14ac:dyDescent="0.2">
      <c r="A3558" t="s">
        <v>252</v>
      </c>
      <c r="B3558" t="s">
        <v>185</v>
      </c>
      <c r="C3558" t="s">
        <v>201</v>
      </c>
      <c r="D3558" t="s">
        <v>192</v>
      </c>
      <c r="E3558">
        <v>137158</v>
      </c>
      <c r="F3558">
        <v>42.286999999999999</v>
      </c>
      <c r="G3558">
        <v>44647</v>
      </c>
      <c r="H3558">
        <v>44621</v>
      </c>
      <c r="I3558">
        <v>5800000.3459999999</v>
      </c>
      <c r="J3558" t="s">
        <v>188</v>
      </c>
      <c r="K3558">
        <v>4060.0002422000002</v>
      </c>
    </row>
    <row r="3559" spans="1:11" x14ac:dyDescent="0.2">
      <c r="A3559" t="s">
        <v>252</v>
      </c>
      <c r="B3559" t="s">
        <v>185</v>
      </c>
      <c r="C3559" t="s">
        <v>219</v>
      </c>
      <c r="D3559" t="s">
        <v>187</v>
      </c>
      <c r="E3559">
        <v>106391</v>
      </c>
      <c r="F3559">
        <v>50.756</v>
      </c>
      <c r="G3559">
        <v>44648</v>
      </c>
      <c r="H3559">
        <v>44621</v>
      </c>
      <c r="I3559">
        <v>5399981.5959999999</v>
      </c>
      <c r="J3559" t="s">
        <v>188</v>
      </c>
      <c r="K3559">
        <v>3779.9871171999998</v>
      </c>
    </row>
    <row r="3560" spans="1:11" x14ac:dyDescent="0.2">
      <c r="A3560" t="s">
        <v>252</v>
      </c>
      <c r="B3560" t="s">
        <v>198</v>
      </c>
      <c r="C3560" t="s">
        <v>219</v>
      </c>
      <c r="D3560" t="s">
        <v>192</v>
      </c>
      <c r="E3560">
        <v>138161</v>
      </c>
      <c r="F3560">
        <v>53.5608</v>
      </c>
      <c r="G3560">
        <v>44651</v>
      </c>
      <c r="H3560">
        <v>44621</v>
      </c>
      <c r="I3560">
        <v>7400013.6887999997</v>
      </c>
      <c r="J3560" t="s">
        <v>188</v>
      </c>
      <c r="K3560">
        <v>5180.0095821599998</v>
      </c>
    </row>
    <row r="3561" spans="1:11" x14ac:dyDescent="0.2">
      <c r="A3561" t="s">
        <v>252</v>
      </c>
      <c r="B3561" t="s">
        <v>185</v>
      </c>
      <c r="C3561" t="s">
        <v>195</v>
      </c>
      <c r="D3561" t="s">
        <v>192</v>
      </c>
      <c r="E3561">
        <v>40956</v>
      </c>
      <c r="F3561">
        <v>104.9906</v>
      </c>
      <c r="G3561">
        <v>44651</v>
      </c>
      <c r="H3561">
        <v>44621</v>
      </c>
      <c r="I3561">
        <v>4299995.0136000002</v>
      </c>
      <c r="J3561" t="s">
        <v>196</v>
      </c>
      <c r="K3561">
        <v>3869.9955122400002</v>
      </c>
    </row>
    <row r="3562" spans="1:11" x14ac:dyDescent="0.2">
      <c r="A3562" t="s">
        <v>252</v>
      </c>
      <c r="B3562" t="s">
        <v>185</v>
      </c>
      <c r="C3562" t="s">
        <v>189</v>
      </c>
      <c r="D3562" t="s">
        <v>192</v>
      </c>
      <c r="E3562">
        <v>216696</v>
      </c>
      <c r="F3562">
        <v>31.380299999999998</v>
      </c>
      <c r="G3562">
        <v>44651</v>
      </c>
      <c r="H3562">
        <v>44621</v>
      </c>
      <c r="I3562">
        <v>6799985.4887999995</v>
      </c>
      <c r="J3562" t="s">
        <v>188</v>
      </c>
      <c r="K3562">
        <v>4759.9898421600001</v>
      </c>
    </row>
    <row r="3563" spans="1:11" x14ac:dyDescent="0.2">
      <c r="A3563" t="s">
        <v>252</v>
      </c>
      <c r="B3563" t="s">
        <v>185</v>
      </c>
      <c r="C3563" t="s">
        <v>229</v>
      </c>
      <c r="D3563" t="s">
        <v>192</v>
      </c>
      <c r="E3563">
        <v>93484</v>
      </c>
      <c r="F3563">
        <v>103.7606</v>
      </c>
      <c r="G3563">
        <v>44651</v>
      </c>
      <c r="H3563">
        <v>44621</v>
      </c>
      <c r="I3563">
        <v>9699955.930399999</v>
      </c>
      <c r="J3563" t="s">
        <v>188</v>
      </c>
      <c r="K3563">
        <v>6789.96915128</v>
      </c>
    </row>
    <row r="3564" spans="1:11" x14ac:dyDescent="0.2">
      <c r="A3564" t="s">
        <v>252</v>
      </c>
      <c r="B3564" t="s">
        <v>198</v>
      </c>
      <c r="C3564" t="s">
        <v>243</v>
      </c>
      <c r="D3564" t="s">
        <v>200</v>
      </c>
      <c r="E3564">
        <v>106985</v>
      </c>
      <c r="F3564">
        <v>6.5430000000000001</v>
      </c>
      <c r="G3564">
        <v>44652</v>
      </c>
      <c r="H3564">
        <v>44652</v>
      </c>
      <c r="I3564">
        <v>700002.85499999998</v>
      </c>
      <c r="J3564" t="s">
        <v>215</v>
      </c>
      <c r="K3564">
        <v>630.00256950000005</v>
      </c>
    </row>
    <row r="3565" spans="1:11" x14ac:dyDescent="0.2">
      <c r="A3565" t="s">
        <v>252</v>
      </c>
      <c r="B3565" t="s">
        <v>198</v>
      </c>
      <c r="C3565" t="s">
        <v>220</v>
      </c>
      <c r="D3565" t="s">
        <v>187</v>
      </c>
      <c r="E3565">
        <v>59596</v>
      </c>
      <c r="F3565">
        <v>151.01750000000001</v>
      </c>
      <c r="G3565">
        <v>44652</v>
      </c>
      <c r="H3565">
        <v>44652</v>
      </c>
      <c r="I3565">
        <v>9000038.9300000016</v>
      </c>
      <c r="J3565" t="s">
        <v>188</v>
      </c>
      <c r="K3565">
        <v>6300.0272510000013</v>
      </c>
    </row>
    <row r="3566" spans="1:11" x14ac:dyDescent="0.2">
      <c r="A3566" t="s">
        <v>252</v>
      </c>
      <c r="B3566" t="s">
        <v>198</v>
      </c>
      <c r="C3566" t="s">
        <v>112</v>
      </c>
      <c r="D3566" t="s">
        <v>200</v>
      </c>
      <c r="E3566">
        <v>49023</v>
      </c>
      <c r="F3566">
        <v>38.757599999999996</v>
      </c>
      <c r="G3566">
        <v>44652</v>
      </c>
      <c r="H3566">
        <v>44652</v>
      </c>
      <c r="I3566">
        <v>1900013.8247999998</v>
      </c>
      <c r="J3566" t="s">
        <v>188</v>
      </c>
      <c r="K3566">
        <v>1330.0096773600001</v>
      </c>
    </row>
    <row r="3567" spans="1:11" x14ac:dyDescent="0.2">
      <c r="A3567" t="s">
        <v>252</v>
      </c>
      <c r="B3567" t="s">
        <v>198</v>
      </c>
      <c r="C3567" t="s">
        <v>230</v>
      </c>
      <c r="D3567" t="s">
        <v>190</v>
      </c>
      <c r="E3567">
        <v>81960</v>
      </c>
      <c r="F3567">
        <v>113.4705</v>
      </c>
      <c r="G3567">
        <v>44655</v>
      </c>
      <c r="H3567">
        <v>44652</v>
      </c>
      <c r="I3567">
        <v>9300042.1799999997</v>
      </c>
      <c r="J3567" t="s">
        <v>188</v>
      </c>
      <c r="K3567">
        <v>6510.0295260000003</v>
      </c>
    </row>
    <row r="3568" spans="1:11" x14ac:dyDescent="0.2">
      <c r="A3568" t="s">
        <v>252</v>
      </c>
      <c r="B3568" t="s">
        <v>198</v>
      </c>
      <c r="C3568" t="s">
        <v>224</v>
      </c>
      <c r="D3568" t="s">
        <v>212</v>
      </c>
      <c r="E3568">
        <v>15155</v>
      </c>
      <c r="F3568">
        <v>191.36179999999999</v>
      </c>
      <c r="G3568">
        <v>44658</v>
      </c>
      <c r="H3568">
        <v>44652</v>
      </c>
      <c r="I3568">
        <v>2900088.0789999999</v>
      </c>
      <c r="J3568" t="s">
        <v>204</v>
      </c>
      <c r="K3568">
        <v>2030.0616553</v>
      </c>
    </row>
    <row r="3569" spans="1:11" x14ac:dyDescent="0.2">
      <c r="A3569" t="s">
        <v>252</v>
      </c>
      <c r="B3569" t="s">
        <v>185</v>
      </c>
      <c r="C3569" t="s">
        <v>201</v>
      </c>
      <c r="D3569" t="s">
        <v>187</v>
      </c>
      <c r="E3569">
        <v>184601</v>
      </c>
      <c r="F3569">
        <v>41.711599999999997</v>
      </c>
      <c r="G3569">
        <v>44658</v>
      </c>
      <c r="H3569">
        <v>44652</v>
      </c>
      <c r="I3569">
        <v>7700003.0715999994</v>
      </c>
      <c r="J3569" t="s">
        <v>188</v>
      </c>
      <c r="K3569">
        <v>5390.0021501199999</v>
      </c>
    </row>
    <row r="3570" spans="1:11" x14ac:dyDescent="0.2">
      <c r="A3570" t="s">
        <v>252</v>
      </c>
      <c r="B3570" t="s">
        <v>198</v>
      </c>
      <c r="C3570" t="s">
        <v>112</v>
      </c>
      <c r="D3570" t="s">
        <v>190</v>
      </c>
      <c r="E3570">
        <v>177475</v>
      </c>
      <c r="F3570">
        <v>42.823</v>
      </c>
      <c r="G3570">
        <v>44658</v>
      </c>
      <c r="H3570">
        <v>44652</v>
      </c>
      <c r="I3570">
        <v>7600011.9249999998</v>
      </c>
      <c r="J3570" t="s">
        <v>188</v>
      </c>
      <c r="K3570">
        <v>5320.0083475000001</v>
      </c>
    </row>
    <row r="3571" spans="1:11" x14ac:dyDescent="0.2">
      <c r="A3571" t="s">
        <v>252</v>
      </c>
      <c r="B3571" t="s">
        <v>185</v>
      </c>
      <c r="C3571" t="s">
        <v>219</v>
      </c>
      <c r="D3571" t="s">
        <v>190</v>
      </c>
      <c r="E3571">
        <v>134353</v>
      </c>
      <c r="F3571">
        <v>50.612900000000003</v>
      </c>
      <c r="G3571">
        <v>44659</v>
      </c>
      <c r="H3571">
        <v>44652</v>
      </c>
      <c r="I3571">
        <v>6799994.9537000004</v>
      </c>
      <c r="J3571" t="s">
        <v>188</v>
      </c>
      <c r="K3571">
        <v>4759.996467590001</v>
      </c>
    </row>
    <row r="3572" spans="1:11" x14ac:dyDescent="0.2">
      <c r="A3572" t="s">
        <v>252</v>
      </c>
      <c r="B3572" t="s">
        <v>185</v>
      </c>
      <c r="C3572" t="s">
        <v>226</v>
      </c>
      <c r="D3572" t="s">
        <v>190</v>
      </c>
      <c r="E3572">
        <v>75072</v>
      </c>
      <c r="F3572">
        <v>47.954099999999997</v>
      </c>
      <c r="G3572">
        <v>44662</v>
      </c>
      <c r="H3572">
        <v>44652</v>
      </c>
      <c r="I3572">
        <v>3600010.1952</v>
      </c>
      <c r="J3572" t="s">
        <v>188</v>
      </c>
      <c r="K3572">
        <v>2520.0071366400002</v>
      </c>
    </row>
    <row r="3573" spans="1:11" x14ac:dyDescent="0.2">
      <c r="A3573" t="s">
        <v>252</v>
      </c>
      <c r="B3573" t="s">
        <v>185</v>
      </c>
      <c r="C3573" t="s">
        <v>225</v>
      </c>
      <c r="D3573" t="s">
        <v>212</v>
      </c>
      <c r="E3573">
        <v>39714</v>
      </c>
      <c r="F3573">
        <v>88.1297</v>
      </c>
      <c r="G3573">
        <v>44662</v>
      </c>
      <c r="H3573">
        <v>44652</v>
      </c>
      <c r="I3573">
        <v>3499982.9057999998</v>
      </c>
      <c r="J3573" t="s">
        <v>188</v>
      </c>
      <c r="K3573">
        <v>2449.9880340599998</v>
      </c>
    </row>
    <row r="3574" spans="1:11" x14ac:dyDescent="0.2">
      <c r="A3574" t="s">
        <v>252</v>
      </c>
      <c r="B3574" t="s">
        <v>185</v>
      </c>
      <c r="C3574" t="s">
        <v>230</v>
      </c>
      <c r="D3574" t="s">
        <v>190</v>
      </c>
      <c r="E3574">
        <v>31604</v>
      </c>
      <c r="F3574">
        <v>123.4027</v>
      </c>
      <c r="G3574">
        <v>44662</v>
      </c>
      <c r="H3574">
        <v>44652</v>
      </c>
      <c r="I3574">
        <v>3900018.9307999997</v>
      </c>
      <c r="J3574" t="s">
        <v>188</v>
      </c>
      <c r="K3574">
        <v>2730.0132515600003</v>
      </c>
    </row>
    <row r="3575" spans="1:11" x14ac:dyDescent="0.2">
      <c r="A3575" t="s">
        <v>252</v>
      </c>
      <c r="B3575" t="s">
        <v>185</v>
      </c>
      <c r="C3575" t="s">
        <v>240</v>
      </c>
      <c r="D3575" t="s">
        <v>187</v>
      </c>
      <c r="E3575">
        <v>675890</v>
      </c>
      <c r="F3575">
        <v>7.2496999999999998</v>
      </c>
      <c r="G3575">
        <v>44665</v>
      </c>
      <c r="H3575">
        <v>44652</v>
      </c>
      <c r="I3575">
        <v>4899999.733</v>
      </c>
      <c r="J3575" t="s">
        <v>241</v>
      </c>
      <c r="K3575">
        <v>4409.9997597000001</v>
      </c>
    </row>
    <row r="3576" spans="1:11" x14ac:dyDescent="0.2">
      <c r="A3576" t="s">
        <v>252</v>
      </c>
      <c r="B3576" t="s">
        <v>198</v>
      </c>
      <c r="C3576" t="s">
        <v>229</v>
      </c>
      <c r="D3576" t="s">
        <v>192</v>
      </c>
      <c r="E3576">
        <v>86776</v>
      </c>
      <c r="F3576">
        <v>97.953199999999995</v>
      </c>
      <c r="G3576">
        <v>44665</v>
      </c>
      <c r="H3576">
        <v>44652</v>
      </c>
      <c r="I3576">
        <v>8499986.8831999991</v>
      </c>
      <c r="J3576" t="s">
        <v>188</v>
      </c>
      <c r="K3576">
        <v>5949.9908182399995</v>
      </c>
    </row>
    <row r="3577" spans="1:11" x14ac:dyDescent="0.2">
      <c r="A3577" t="s">
        <v>252</v>
      </c>
      <c r="B3577" t="s">
        <v>198</v>
      </c>
      <c r="C3577" t="s">
        <v>202</v>
      </c>
      <c r="D3577" t="s">
        <v>190</v>
      </c>
      <c r="E3577">
        <v>1719863</v>
      </c>
      <c r="F3577">
        <v>4.4771000000000001</v>
      </c>
      <c r="G3577">
        <v>44665</v>
      </c>
      <c r="H3577">
        <v>44652</v>
      </c>
      <c r="I3577">
        <v>7699998.6373000005</v>
      </c>
      <c r="J3577" t="s">
        <v>193</v>
      </c>
      <c r="K3577">
        <v>6159.998909840001</v>
      </c>
    </row>
    <row r="3578" spans="1:11" x14ac:dyDescent="0.2">
      <c r="A3578" t="s">
        <v>252</v>
      </c>
      <c r="B3578" t="s">
        <v>185</v>
      </c>
      <c r="C3578" t="s">
        <v>228</v>
      </c>
      <c r="D3578" t="s">
        <v>187</v>
      </c>
      <c r="E3578">
        <v>252229</v>
      </c>
      <c r="F3578">
        <v>28.942</v>
      </c>
      <c r="G3578">
        <v>44665</v>
      </c>
      <c r="H3578">
        <v>44652</v>
      </c>
      <c r="I3578">
        <v>7300011.7180000003</v>
      </c>
      <c r="J3578" t="s">
        <v>204</v>
      </c>
      <c r="K3578">
        <v>5110.0082026</v>
      </c>
    </row>
    <row r="3579" spans="1:11" x14ac:dyDescent="0.2">
      <c r="A3579" t="s">
        <v>252</v>
      </c>
      <c r="B3579" t="s">
        <v>185</v>
      </c>
      <c r="C3579" t="s">
        <v>238</v>
      </c>
      <c r="D3579" t="s">
        <v>187</v>
      </c>
      <c r="E3579">
        <v>3471</v>
      </c>
      <c r="F3579">
        <v>230.46100000000001</v>
      </c>
      <c r="G3579">
        <v>44665</v>
      </c>
      <c r="H3579">
        <v>44652</v>
      </c>
      <c r="I3579">
        <v>799930.13100000005</v>
      </c>
      <c r="J3579" t="s">
        <v>204</v>
      </c>
      <c r="K3579">
        <v>559.95109170000012</v>
      </c>
    </row>
    <row r="3580" spans="1:11" x14ac:dyDescent="0.2">
      <c r="A3580" t="s">
        <v>252</v>
      </c>
      <c r="B3580" t="s">
        <v>185</v>
      </c>
      <c r="C3580" t="s">
        <v>214</v>
      </c>
      <c r="D3580" t="s">
        <v>200</v>
      </c>
      <c r="E3580">
        <v>185832</v>
      </c>
      <c r="F3580">
        <v>25.829799999999999</v>
      </c>
      <c r="G3580">
        <v>44666</v>
      </c>
      <c r="H3580">
        <v>44652</v>
      </c>
      <c r="I3580">
        <v>4800003.3936000001</v>
      </c>
      <c r="J3580" t="s">
        <v>215</v>
      </c>
      <c r="K3580">
        <v>4320.0030542400009</v>
      </c>
    </row>
    <row r="3581" spans="1:11" x14ac:dyDescent="0.2">
      <c r="A3581" t="s">
        <v>252</v>
      </c>
      <c r="B3581" t="s">
        <v>185</v>
      </c>
      <c r="C3581" t="s">
        <v>194</v>
      </c>
      <c r="D3581" t="s">
        <v>200</v>
      </c>
      <c r="E3581">
        <v>51004</v>
      </c>
      <c r="F3581">
        <v>45.094900000000003</v>
      </c>
      <c r="G3581">
        <v>44666</v>
      </c>
      <c r="H3581">
        <v>44652</v>
      </c>
      <c r="I3581">
        <v>2300020.2796</v>
      </c>
      <c r="J3581" t="s">
        <v>188</v>
      </c>
      <c r="K3581">
        <v>1610.0141957200001</v>
      </c>
    </row>
    <row r="3582" spans="1:11" x14ac:dyDescent="0.2">
      <c r="A3582" t="s">
        <v>252</v>
      </c>
      <c r="B3582" t="s">
        <v>185</v>
      </c>
      <c r="C3582" t="s">
        <v>112</v>
      </c>
      <c r="D3582" t="s">
        <v>190</v>
      </c>
      <c r="E3582">
        <v>150814</v>
      </c>
      <c r="F3582">
        <v>37.795000000000002</v>
      </c>
      <c r="G3582">
        <v>44668</v>
      </c>
      <c r="H3582">
        <v>44652</v>
      </c>
      <c r="I3582">
        <v>5700015.1299999999</v>
      </c>
      <c r="J3582" t="s">
        <v>188</v>
      </c>
      <c r="K3582">
        <v>3990.0105909999997</v>
      </c>
    </row>
    <row r="3583" spans="1:11" x14ac:dyDescent="0.2">
      <c r="A3583" t="s">
        <v>252</v>
      </c>
      <c r="B3583" t="s">
        <v>185</v>
      </c>
      <c r="C3583" t="s">
        <v>230</v>
      </c>
      <c r="D3583" t="s">
        <v>187</v>
      </c>
      <c r="E3583">
        <v>81848</v>
      </c>
      <c r="F3583">
        <v>116.06870000000001</v>
      </c>
      <c r="G3583">
        <v>44668</v>
      </c>
      <c r="H3583">
        <v>44652</v>
      </c>
      <c r="I3583">
        <v>9499990.9576000012</v>
      </c>
      <c r="J3583" t="s">
        <v>188</v>
      </c>
      <c r="K3583">
        <v>6649.9936703200019</v>
      </c>
    </row>
    <row r="3584" spans="1:11" x14ac:dyDescent="0.2">
      <c r="A3584" t="s">
        <v>252</v>
      </c>
      <c r="B3584" t="s">
        <v>198</v>
      </c>
      <c r="C3584" t="s">
        <v>213</v>
      </c>
      <c r="D3584" t="s">
        <v>190</v>
      </c>
      <c r="E3584">
        <v>106276</v>
      </c>
      <c r="F3584">
        <v>71.512100000000004</v>
      </c>
      <c r="G3584">
        <v>44668</v>
      </c>
      <c r="H3584">
        <v>44652</v>
      </c>
      <c r="I3584">
        <v>7600019.9396000002</v>
      </c>
      <c r="J3584" t="s">
        <v>188</v>
      </c>
      <c r="K3584">
        <v>5320.0139577200007</v>
      </c>
    </row>
    <row r="3585" spans="1:11" x14ac:dyDescent="0.2">
      <c r="A3585" t="s">
        <v>252</v>
      </c>
      <c r="B3585" t="s">
        <v>198</v>
      </c>
      <c r="C3585" t="s">
        <v>229</v>
      </c>
      <c r="D3585" t="s">
        <v>187</v>
      </c>
      <c r="E3585">
        <v>36491</v>
      </c>
      <c r="F3585">
        <v>112.3569</v>
      </c>
      <c r="G3585">
        <v>44668</v>
      </c>
      <c r="H3585">
        <v>44652</v>
      </c>
      <c r="I3585">
        <v>4100015.6379</v>
      </c>
      <c r="J3585" t="s">
        <v>188</v>
      </c>
      <c r="K3585">
        <v>2870.0109465300002</v>
      </c>
    </row>
    <row r="3586" spans="1:11" x14ac:dyDescent="0.2">
      <c r="A3586" t="s">
        <v>252</v>
      </c>
      <c r="B3586" t="s">
        <v>198</v>
      </c>
      <c r="C3586" t="s">
        <v>225</v>
      </c>
      <c r="D3586" t="s">
        <v>190</v>
      </c>
      <c r="E3586">
        <v>107480</v>
      </c>
      <c r="F3586">
        <v>82.806299999999993</v>
      </c>
      <c r="G3586">
        <v>44672</v>
      </c>
      <c r="H3586">
        <v>44652</v>
      </c>
      <c r="I3586">
        <v>8900021.1239999998</v>
      </c>
      <c r="J3586" t="s">
        <v>188</v>
      </c>
      <c r="K3586">
        <v>6230.0147868000004</v>
      </c>
    </row>
    <row r="3587" spans="1:11" x14ac:dyDescent="0.2">
      <c r="A3587" t="s">
        <v>252</v>
      </c>
      <c r="B3587" t="s">
        <v>198</v>
      </c>
      <c r="C3587" t="s">
        <v>246</v>
      </c>
      <c r="D3587" t="s">
        <v>190</v>
      </c>
      <c r="E3587">
        <v>50427</v>
      </c>
      <c r="F3587">
        <v>136.83019999999999</v>
      </c>
      <c r="G3587">
        <v>44672</v>
      </c>
      <c r="H3587">
        <v>44652</v>
      </c>
      <c r="I3587">
        <v>6899936.4953999994</v>
      </c>
      <c r="J3587" t="s">
        <v>204</v>
      </c>
      <c r="K3587">
        <v>4829.9555467800001</v>
      </c>
    </row>
    <row r="3588" spans="1:11" x14ac:dyDescent="0.2">
      <c r="A3588" t="s">
        <v>252</v>
      </c>
      <c r="B3588" t="s">
        <v>198</v>
      </c>
      <c r="C3588" t="s">
        <v>230</v>
      </c>
      <c r="D3588" t="s">
        <v>200</v>
      </c>
      <c r="E3588">
        <v>18941</v>
      </c>
      <c r="F3588">
        <v>126.70950000000001</v>
      </c>
      <c r="G3588">
        <v>44674</v>
      </c>
      <c r="H3588">
        <v>44652</v>
      </c>
      <c r="I3588">
        <v>2400004.6395</v>
      </c>
      <c r="J3588" t="s">
        <v>188</v>
      </c>
      <c r="K3588">
        <v>1680.00324765</v>
      </c>
    </row>
    <row r="3589" spans="1:11" x14ac:dyDescent="0.2">
      <c r="A3589" t="s">
        <v>252</v>
      </c>
      <c r="B3589" t="s">
        <v>198</v>
      </c>
      <c r="C3589" t="s">
        <v>195</v>
      </c>
      <c r="D3589" t="s">
        <v>190</v>
      </c>
      <c r="E3589">
        <v>30590</v>
      </c>
      <c r="F3589">
        <v>120.9541</v>
      </c>
      <c r="G3589">
        <v>44674</v>
      </c>
      <c r="H3589">
        <v>44652</v>
      </c>
      <c r="I3589">
        <v>3699985.9189999998</v>
      </c>
      <c r="J3589" t="s">
        <v>196</v>
      </c>
      <c r="K3589">
        <v>3329.9873271000001</v>
      </c>
    </row>
    <row r="3590" spans="1:11" x14ac:dyDescent="0.2">
      <c r="A3590" t="s">
        <v>252</v>
      </c>
      <c r="B3590" t="s">
        <v>185</v>
      </c>
      <c r="C3590" t="s">
        <v>221</v>
      </c>
      <c r="D3590" t="s">
        <v>190</v>
      </c>
      <c r="E3590">
        <v>107696</v>
      </c>
      <c r="F3590">
        <v>37.1417</v>
      </c>
      <c r="G3590">
        <v>44675</v>
      </c>
      <c r="H3590">
        <v>44652</v>
      </c>
      <c r="I3590">
        <v>4000012.5232000002</v>
      </c>
      <c r="J3590" t="s">
        <v>207</v>
      </c>
      <c r="K3590">
        <v>2800.0087662400001</v>
      </c>
    </row>
    <row r="3591" spans="1:11" x14ac:dyDescent="0.2">
      <c r="A3591" t="s">
        <v>252</v>
      </c>
      <c r="B3591" t="s">
        <v>198</v>
      </c>
      <c r="C3591" t="s">
        <v>217</v>
      </c>
      <c r="D3591" t="s">
        <v>190</v>
      </c>
      <c r="E3591">
        <v>80636</v>
      </c>
      <c r="F3591">
        <v>8.6809999999999992</v>
      </c>
      <c r="G3591">
        <v>44676</v>
      </c>
      <c r="H3591">
        <v>44652</v>
      </c>
      <c r="I3591">
        <v>700001.11599999992</v>
      </c>
      <c r="J3591" t="s">
        <v>215</v>
      </c>
      <c r="K3591">
        <v>630.00100440000006</v>
      </c>
    </row>
    <row r="3592" spans="1:11" x14ac:dyDescent="0.2">
      <c r="A3592" t="s">
        <v>252</v>
      </c>
      <c r="B3592" t="s">
        <v>185</v>
      </c>
      <c r="C3592" t="s">
        <v>225</v>
      </c>
      <c r="D3592" t="s">
        <v>190</v>
      </c>
      <c r="E3592">
        <v>97120</v>
      </c>
      <c r="F3592">
        <v>88.550700000000006</v>
      </c>
      <c r="G3592">
        <v>44679</v>
      </c>
      <c r="H3592">
        <v>44652</v>
      </c>
      <c r="I3592">
        <v>8600043.9840000011</v>
      </c>
      <c r="J3592" t="s">
        <v>188</v>
      </c>
      <c r="K3592">
        <v>6020.0307888000016</v>
      </c>
    </row>
    <row r="3593" spans="1:11" x14ac:dyDescent="0.2">
      <c r="A3593" t="s">
        <v>252</v>
      </c>
      <c r="B3593" t="s">
        <v>185</v>
      </c>
      <c r="C3593" t="s">
        <v>229</v>
      </c>
      <c r="D3593" t="s">
        <v>190</v>
      </c>
      <c r="E3593">
        <v>78086</v>
      </c>
      <c r="F3593">
        <v>101.1703</v>
      </c>
      <c r="G3593">
        <v>44679</v>
      </c>
      <c r="H3593">
        <v>44652</v>
      </c>
      <c r="I3593">
        <v>7899984.0457999995</v>
      </c>
      <c r="J3593" t="s">
        <v>188</v>
      </c>
      <c r="K3593">
        <v>5529.9888320599994</v>
      </c>
    </row>
    <row r="3594" spans="1:11" x14ac:dyDescent="0.2">
      <c r="A3594" t="s">
        <v>252</v>
      </c>
      <c r="B3594" t="s">
        <v>185</v>
      </c>
      <c r="C3594" t="s">
        <v>186</v>
      </c>
      <c r="D3594" t="s">
        <v>187</v>
      </c>
      <c r="E3594">
        <v>377013</v>
      </c>
      <c r="F3594">
        <v>20.9542</v>
      </c>
      <c r="G3594">
        <v>44680</v>
      </c>
      <c r="H3594">
        <v>44652</v>
      </c>
      <c r="I3594">
        <v>7900005.8046000004</v>
      </c>
      <c r="J3594" t="s">
        <v>188</v>
      </c>
      <c r="K3594">
        <v>5530.0040632200007</v>
      </c>
    </row>
    <row r="3595" spans="1:11" x14ac:dyDescent="0.2">
      <c r="A3595" t="s">
        <v>252</v>
      </c>
      <c r="B3595" t="s">
        <v>198</v>
      </c>
      <c r="C3595" t="s">
        <v>203</v>
      </c>
      <c r="D3595" t="s">
        <v>192</v>
      </c>
      <c r="E3595">
        <v>8764</v>
      </c>
      <c r="F3595">
        <v>114.1074</v>
      </c>
      <c r="G3595">
        <v>44680</v>
      </c>
      <c r="H3595">
        <v>44652</v>
      </c>
      <c r="I3595">
        <v>1000037.2535999999</v>
      </c>
      <c r="J3595" t="s">
        <v>204</v>
      </c>
      <c r="K3595">
        <v>700.02607752000006</v>
      </c>
    </row>
    <row r="3596" spans="1:11" x14ac:dyDescent="0.2">
      <c r="A3596" t="s">
        <v>252</v>
      </c>
      <c r="B3596" t="s">
        <v>185</v>
      </c>
      <c r="C3596" t="s">
        <v>194</v>
      </c>
      <c r="D3596" t="s">
        <v>192</v>
      </c>
      <c r="E3596">
        <v>182007</v>
      </c>
      <c r="F3596">
        <v>47.250999999999998</v>
      </c>
      <c r="G3596">
        <v>44680</v>
      </c>
      <c r="H3596">
        <v>44652</v>
      </c>
      <c r="I3596">
        <v>8600012.7569999993</v>
      </c>
      <c r="J3596" t="s">
        <v>188</v>
      </c>
      <c r="K3596">
        <v>6020.0089299000001</v>
      </c>
    </row>
    <row r="3597" spans="1:11" x14ac:dyDescent="0.2">
      <c r="A3597" t="s">
        <v>252</v>
      </c>
      <c r="B3597" t="s">
        <v>198</v>
      </c>
      <c r="C3597" t="s">
        <v>217</v>
      </c>
      <c r="D3597" t="s">
        <v>200</v>
      </c>
      <c r="E3597">
        <v>985761</v>
      </c>
      <c r="F3597">
        <v>9.1300000000000008</v>
      </c>
      <c r="G3597">
        <v>44680</v>
      </c>
      <c r="H3597">
        <v>44652</v>
      </c>
      <c r="I3597">
        <v>8999997.9300000016</v>
      </c>
      <c r="J3597" t="s">
        <v>215</v>
      </c>
      <c r="K3597">
        <v>8099.9981370000023</v>
      </c>
    </row>
    <row r="3598" spans="1:11" x14ac:dyDescent="0.2">
      <c r="A3598" t="s">
        <v>252</v>
      </c>
      <c r="B3598" t="s">
        <v>185</v>
      </c>
      <c r="C3598" t="s">
        <v>244</v>
      </c>
      <c r="D3598" t="s">
        <v>190</v>
      </c>
      <c r="E3598">
        <v>224276</v>
      </c>
      <c r="F3598">
        <v>26.306899999999999</v>
      </c>
      <c r="G3598">
        <v>44682</v>
      </c>
      <c r="H3598">
        <v>44682</v>
      </c>
      <c r="I3598">
        <v>5900006.3043999998</v>
      </c>
      <c r="J3598" t="s">
        <v>207</v>
      </c>
      <c r="K3598">
        <v>4130.0044130800006</v>
      </c>
    </row>
    <row r="3599" spans="1:11" x14ac:dyDescent="0.2">
      <c r="A3599" t="s">
        <v>252</v>
      </c>
      <c r="B3599" t="s">
        <v>185</v>
      </c>
      <c r="C3599" t="s">
        <v>224</v>
      </c>
      <c r="D3599" t="s">
        <v>190</v>
      </c>
      <c r="E3599">
        <v>17867</v>
      </c>
      <c r="F3599">
        <v>184.70240000000001</v>
      </c>
      <c r="G3599">
        <v>44683</v>
      </c>
      <c r="H3599">
        <v>44682</v>
      </c>
      <c r="I3599">
        <v>3300077.7808000003</v>
      </c>
      <c r="J3599" t="s">
        <v>204</v>
      </c>
      <c r="K3599">
        <v>2310.0544465600005</v>
      </c>
    </row>
    <row r="3600" spans="1:11" x14ac:dyDescent="0.2">
      <c r="A3600" t="s">
        <v>252</v>
      </c>
      <c r="B3600" t="s">
        <v>198</v>
      </c>
      <c r="C3600" t="s">
        <v>240</v>
      </c>
      <c r="D3600" t="s">
        <v>200</v>
      </c>
      <c r="E3600">
        <v>270396</v>
      </c>
      <c r="F3600">
        <v>6.6569000000000003</v>
      </c>
      <c r="G3600">
        <v>44686</v>
      </c>
      <c r="H3600">
        <v>44682</v>
      </c>
      <c r="I3600">
        <v>1799999.1324</v>
      </c>
      <c r="J3600" t="s">
        <v>241</v>
      </c>
      <c r="K3600">
        <v>1619.9992191600002</v>
      </c>
    </row>
    <row r="3601" spans="1:11" x14ac:dyDescent="0.2">
      <c r="A3601" t="s">
        <v>252</v>
      </c>
      <c r="B3601" t="s">
        <v>185</v>
      </c>
      <c r="C3601" t="s">
        <v>230</v>
      </c>
      <c r="D3601" t="s">
        <v>190</v>
      </c>
      <c r="E3601">
        <v>20368</v>
      </c>
      <c r="F3601">
        <v>122.7413</v>
      </c>
      <c r="G3601">
        <v>44686</v>
      </c>
      <c r="H3601">
        <v>44682</v>
      </c>
      <c r="I3601">
        <v>2499994.7983999997</v>
      </c>
      <c r="J3601" t="s">
        <v>188</v>
      </c>
      <c r="K3601">
        <v>1749.9963588799999</v>
      </c>
    </row>
    <row r="3602" spans="1:11" x14ac:dyDescent="0.2">
      <c r="A3602" t="s">
        <v>252</v>
      </c>
      <c r="B3602" t="s">
        <v>185</v>
      </c>
      <c r="C3602" t="s">
        <v>195</v>
      </c>
      <c r="D3602" t="s">
        <v>190</v>
      </c>
      <c r="E3602">
        <v>51767</v>
      </c>
      <c r="F3602">
        <v>112.04</v>
      </c>
      <c r="G3602">
        <v>44686</v>
      </c>
      <c r="H3602">
        <v>44682</v>
      </c>
      <c r="I3602">
        <v>5799974.6800000006</v>
      </c>
      <c r="J3602" t="s">
        <v>196</v>
      </c>
      <c r="K3602">
        <v>5219.9772120000007</v>
      </c>
    </row>
    <row r="3603" spans="1:11" x14ac:dyDescent="0.2">
      <c r="A3603" t="s">
        <v>252</v>
      </c>
      <c r="B3603" t="s">
        <v>185</v>
      </c>
      <c r="C3603" t="s">
        <v>197</v>
      </c>
      <c r="D3603" t="s">
        <v>192</v>
      </c>
      <c r="E3603">
        <v>59671</v>
      </c>
      <c r="F3603">
        <v>162.5583</v>
      </c>
      <c r="G3603">
        <v>44686</v>
      </c>
      <c r="H3603">
        <v>44682</v>
      </c>
      <c r="I3603">
        <v>9700016.3192999996</v>
      </c>
      <c r="J3603" t="s">
        <v>188</v>
      </c>
      <c r="K3603">
        <v>6790.01142351</v>
      </c>
    </row>
    <row r="3604" spans="1:11" x14ac:dyDescent="0.2">
      <c r="A3604" t="s">
        <v>252</v>
      </c>
      <c r="B3604" t="s">
        <v>185</v>
      </c>
      <c r="C3604" t="s">
        <v>186</v>
      </c>
      <c r="D3604" t="s">
        <v>192</v>
      </c>
      <c r="E3604">
        <v>76515</v>
      </c>
      <c r="F3604">
        <v>22.218</v>
      </c>
      <c r="G3604">
        <v>44686</v>
      </c>
      <c r="H3604">
        <v>44682</v>
      </c>
      <c r="I3604">
        <v>1700010.27</v>
      </c>
      <c r="J3604" t="s">
        <v>188</v>
      </c>
      <c r="K3604">
        <v>1190.0071890000002</v>
      </c>
    </row>
    <row r="3605" spans="1:11" x14ac:dyDescent="0.2">
      <c r="A3605" t="s">
        <v>252</v>
      </c>
      <c r="B3605" t="s">
        <v>198</v>
      </c>
      <c r="C3605" t="s">
        <v>195</v>
      </c>
      <c r="D3605" t="s">
        <v>187</v>
      </c>
      <c r="E3605">
        <v>73755</v>
      </c>
      <c r="F3605">
        <v>109.8228</v>
      </c>
      <c r="G3605">
        <v>44686</v>
      </c>
      <c r="H3605">
        <v>44682</v>
      </c>
      <c r="I3605">
        <v>8099980.6140000001</v>
      </c>
      <c r="J3605" t="s">
        <v>196</v>
      </c>
      <c r="K3605">
        <v>7289.9825525999995</v>
      </c>
    </row>
    <row r="3606" spans="1:11" x14ac:dyDescent="0.2">
      <c r="A3606" t="s">
        <v>252</v>
      </c>
      <c r="B3606" t="s">
        <v>185</v>
      </c>
      <c r="C3606" t="s">
        <v>217</v>
      </c>
      <c r="D3606" t="s">
        <v>190</v>
      </c>
      <c r="E3606">
        <v>275284</v>
      </c>
      <c r="F3606">
        <v>8.3550000000000004</v>
      </c>
      <c r="G3606">
        <v>44686</v>
      </c>
      <c r="H3606">
        <v>44682</v>
      </c>
      <c r="I3606">
        <v>2299997.8200000003</v>
      </c>
      <c r="J3606" t="s">
        <v>215</v>
      </c>
      <c r="K3606">
        <v>2069.9980380000002</v>
      </c>
    </row>
    <row r="3607" spans="1:11" x14ac:dyDescent="0.2">
      <c r="A3607" t="s">
        <v>252</v>
      </c>
      <c r="B3607" t="s">
        <v>198</v>
      </c>
      <c r="C3607" t="s">
        <v>219</v>
      </c>
      <c r="D3607" t="s">
        <v>190</v>
      </c>
      <c r="E3607">
        <v>55023</v>
      </c>
      <c r="F3607">
        <v>49.07</v>
      </c>
      <c r="G3607">
        <v>44686</v>
      </c>
      <c r="H3607">
        <v>44682</v>
      </c>
      <c r="I3607">
        <v>2699978.61</v>
      </c>
      <c r="J3607" t="s">
        <v>188</v>
      </c>
      <c r="K3607">
        <v>1889.9850269999999</v>
      </c>
    </row>
    <row r="3608" spans="1:11" x14ac:dyDescent="0.2">
      <c r="A3608" t="s">
        <v>252</v>
      </c>
      <c r="B3608" t="s">
        <v>185</v>
      </c>
      <c r="C3608" t="s">
        <v>217</v>
      </c>
      <c r="D3608" t="s">
        <v>192</v>
      </c>
      <c r="E3608">
        <v>792722</v>
      </c>
      <c r="F3608">
        <v>8.1996000000000002</v>
      </c>
      <c r="G3608">
        <v>44687</v>
      </c>
      <c r="H3608">
        <v>44682</v>
      </c>
      <c r="I3608">
        <v>6500003.3112000003</v>
      </c>
      <c r="J3608" t="s">
        <v>215</v>
      </c>
      <c r="K3608">
        <v>5850.0029800800003</v>
      </c>
    </row>
    <row r="3609" spans="1:11" x14ac:dyDescent="0.2">
      <c r="A3609" t="s">
        <v>252</v>
      </c>
      <c r="B3609" t="s">
        <v>198</v>
      </c>
      <c r="C3609" t="s">
        <v>231</v>
      </c>
      <c r="D3609" t="s">
        <v>192</v>
      </c>
      <c r="E3609">
        <v>408643</v>
      </c>
      <c r="F3609">
        <v>22.268799999999999</v>
      </c>
      <c r="G3609">
        <v>44687</v>
      </c>
      <c r="H3609">
        <v>44682</v>
      </c>
      <c r="I3609">
        <v>9099989.2383999992</v>
      </c>
      <c r="J3609" t="s">
        <v>188</v>
      </c>
      <c r="K3609">
        <v>6369.9924668800004</v>
      </c>
    </row>
    <row r="3610" spans="1:11" x14ac:dyDescent="0.2">
      <c r="A3610" t="s">
        <v>252</v>
      </c>
      <c r="B3610" t="s">
        <v>198</v>
      </c>
      <c r="C3610" t="s">
        <v>231</v>
      </c>
      <c r="D3610" t="s">
        <v>187</v>
      </c>
      <c r="E3610">
        <v>389262</v>
      </c>
      <c r="F3610">
        <v>22.6069</v>
      </c>
      <c r="G3610">
        <v>44689</v>
      </c>
      <c r="H3610">
        <v>44682</v>
      </c>
      <c r="I3610">
        <v>8800007.1077999994</v>
      </c>
      <c r="J3610" t="s">
        <v>188</v>
      </c>
      <c r="K3610">
        <v>6160.0049754599995</v>
      </c>
    </row>
    <row r="3611" spans="1:11" x14ac:dyDescent="0.2">
      <c r="A3611" t="s">
        <v>252</v>
      </c>
      <c r="B3611" t="s">
        <v>185</v>
      </c>
      <c r="C3611" t="s">
        <v>235</v>
      </c>
      <c r="D3611" t="s">
        <v>200</v>
      </c>
      <c r="E3611">
        <v>619688</v>
      </c>
      <c r="F3611">
        <v>13.555199999999999</v>
      </c>
      <c r="G3611">
        <v>44689</v>
      </c>
      <c r="H3611">
        <v>44682</v>
      </c>
      <c r="I3611">
        <v>8399994.7775999997</v>
      </c>
      <c r="J3611" t="s">
        <v>204</v>
      </c>
      <c r="K3611">
        <v>5879.9963443200004</v>
      </c>
    </row>
    <row r="3612" spans="1:11" x14ac:dyDescent="0.2">
      <c r="A3612" t="s">
        <v>252</v>
      </c>
      <c r="B3612" t="s">
        <v>198</v>
      </c>
      <c r="C3612" t="s">
        <v>229</v>
      </c>
      <c r="D3612" t="s">
        <v>192</v>
      </c>
      <c r="E3612">
        <v>61088</v>
      </c>
      <c r="F3612">
        <v>112.9522</v>
      </c>
      <c r="G3612">
        <v>44689</v>
      </c>
      <c r="H3612">
        <v>44682</v>
      </c>
      <c r="I3612">
        <v>6900023.9936000006</v>
      </c>
      <c r="J3612" t="s">
        <v>188</v>
      </c>
      <c r="K3612">
        <v>4830.0167955200004</v>
      </c>
    </row>
    <row r="3613" spans="1:11" x14ac:dyDescent="0.2">
      <c r="A3613" t="s">
        <v>252</v>
      </c>
      <c r="B3613" t="s">
        <v>198</v>
      </c>
      <c r="C3613" t="s">
        <v>220</v>
      </c>
      <c r="D3613" t="s">
        <v>200</v>
      </c>
      <c r="E3613">
        <v>8338</v>
      </c>
      <c r="F3613">
        <v>167.89920000000001</v>
      </c>
      <c r="G3613">
        <v>44690</v>
      </c>
      <c r="H3613">
        <v>44682</v>
      </c>
      <c r="I3613">
        <v>1399943.5296</v>
      </c>
      <c r="J3613" t="s">
        <v>188</v>
      </c>
      <c r="K3613">
        <v>979.9604707200001</v>
      </c>
    </row>
    <row r="3614" spans="1:11" x14ac:dyDescent="0.2">
      <c r="A3614" t="s">
        <v>252</v>
      </c>
      <c r="B3614" t="s">
        <v>185</v>
      </c>
      <c r="C3614" t="s">
        <v>216</v>
      </c>
      <c r="D3614" t="s">
        <v>190</v>
      </c>
      <c r="E3614">
        <v>50534</v>
      </c>
      <c r="F3614">
        <v>15.8308</v>
      </c>
      <c r="G3614">
        <v>44690</v>
      </c>
      <c r="H3614">
        <v>44682</v>
      </c>
      <c r="I3614">
        <v>799993.64720000001</v>
      </c>
      <c r="J3614" t="s">
        <v>215</v>
      </c>
      <c r="K3614">
        <v>719.99428248000004</v>
      </c>
    </row>
    <row r="3615" spans="1:11" x14ac:dyDescent="0.2">
      <c r="A3615" t="s">
        <v>252</v>
      </c>
      <c r="B3615" t="s">
        <v>185</v>
      </c>
      <c r="C3615" t="s">
        <v>235</v>
      </c>
      <c r="D3615" t="s">
        <v>190</v>
      </c>
      <c r="E3615">
        <v>263174</v>
      </c>
      <c r="F3615">
        <v>14.819100000000001</v>
      </c>
      <c r="G3615">
        <v>44693</v>
      </c>
      <c r="H3615">
        <v>44682</v>
      </c>
      <c r="I3615">
        <v>3900001.8234000001</v>
      </c>
      <c r="J3615" t="s">
        <v>204</v>
      </c>
      <c r="K3615">
        <v>2730.0012763800005</v>
      </c>
    </row>
    <row r="3616" spans="1:11" x14ac:dyDescent="0.2">
      <c r="A3616" t="s">
        <v>252</v>
      </c>
      <c r="B3616" t="s">
        <v>185</v>
      </c>
      <c r="C3616" t="s">
        <v>211</v>
      </c>
      <c r="D3616" t="s">
        <v>187</v>
      </c>
      <c r="E3616">
        <v>638289</v>
      </c>
      <c r="F3616">
        <v>14.100199999999999</v>
      </c>
      <c r="G3616">
        <v>44693</v>
      </c>
      <c r="H3616">
        <v>44682</v>
      </c>
      <c r="I3616">
        <v>9000002.5577999987</v>
      </c>
      <c r="J3616" t="s">
        <v>207</v>
      </c>
      <c r="K3616">
        <v>6300.0017904599999</v>
      </c>
    </row>
    <row r="3617" spans="1:11" x14ac:dyDescent="0.2">
      <c r="A3617" t="s">
        <v>252</v>
      </c>
      <c r="B3617" t="s">
        <v>185</v>
      </c>
      <c r="C3617" t="s">
        <v>244</v>
      </c>
      <c r="D3617" t="s">
        <v>192</v>
      </c>
      <c r="E3617">
        <v>39030</v>
      </c>
      <c r="F3617">
        <v>25.621600000000001</v>
      </c>
      <c r="G3617">
        <v>44693</v>
      </c>
      <c r="H3617">
        <v>44682</v>
      </c>
      <c r="I3617">
        <v>1000011.0480000001</v>
      </c>
      <c r="J3617" t="s">
        <v>207</v>
      </c>
      <c r="K3617">
        <v>700.00773360000005</v>
      </c>
    </row>
    <row r="3618" spans="1:11" x14ac:dyDescent="0.2">
      <c r="A3618" t="s">
        <v>252</v>
      </c>
      <c r="B3618" t="s">
        <v>185</v>
      </c>
      <c r="C3618" t="s">
        <v>239</v>
      </c>
      <c r="D3618" t="s">
        <v>187</v>
      </c>
      <c r="E3618">
        <v>37781</v>
      </c>
      <c r="F3618">
        <v>15.8811</v>
      </c>
      <c r="G3618">
        <v>44693</v>
      </c>
      <c r="H3618">
        <v>44682</v>
      </c>
      <c r="I3618">
        <v>600003.83909999998</v>
      </c>
      <c r="J3618" t="s">
        <v>188</v>
      </c>
      <c r="K3618">
        <v>420.00268737000005</v>
      </c>
    </row>
    <row r="3619" spans="1:11" x14ac:dyDescent="0.2">
      <c r="A3619" t="s">
        <v>252</v>
      </c>
      <c r="B3619" t="s">
        <v>198</v>
      </c>
      <c r="C3619" t="s">
        <v>228</v>
      </c>
      <c r="D3619" t="s">
        <v>190</v>
      </c>
      <c r="E3619">
        <v>48685</v>
      </c>
      <c r="F3619">
        <v>30.810400000000001</v>
      </c>
      <c r="G3619">
        <v>44693</v>
      </c>
      <c r="H3619">
        <v>44682</v>
      </c>
      <c r="I3619">
        <v>1500004.324</v>
      </c>
      <c r="J3619" t="s">
        <v>204</v>
      </c>
      <c r="K3619">
        <v>1050.0030268</v>
      </c>
    </row>
    <row r="3620" spans="1:11" x14ac:dyDescent="0.2">
      <c r="A3620" t="s">
        <v>252</v>
      </c>
      <c r="B3620" t="s">
        <v>198</v>
      </c>
      <c r="C3620" t="s">
        <v>234</v>
      </c>
      <c r="D3620" t="s">
        <v>190</v>
      </c>
      <c r="E3620">
        <v>65147</v>
      </c>
      <c r="F3620">
        <v>102.8445</v>
      </c>
      <c r="G3620">
        <v>44693</v>
      </c>
      <c r="H3620">
        <v>44682</v>
      </c>
      <c r="I3620">
        <v>6700010.6414999999</v>
      </c>
      <c r="J3620" t="s">
        <v>204</v>
      </c>
      <c r="K3620">
        <v>4690.0074490500001</v>
      </c>
    </row>
    <row r="3621" spans="1:11" x14ac:dyDescent="0.2">
      <c r="A3621" t="s">
        <v>252</v>
      </c>
      <c r="B3621" t="s">
        <v>198</v>
      </c>
      <c r="C3621" t="s">
        <v>233</v>
      </c>
      <c r="D3621" t="s">
        <v>192</v>
      </c>
      <c r="E3621">
        <v>42959</v>
      </c>
      <c r="F3621">
        <v>88.456500000000005</v>
      </c>
      <c r="G3621">
        <v>44695</v>
      </c>
      <c r="H3621">
        <v>44682</v>
      </c>
      <c r="I3621">
        <v>3800002.7835000004</v>
      </c>
      <c r="J3621" t="s">
        <v>204</v>
      </c>
      <c r="K3621">
        <v>2660.0019484500003</v>
      </c>
    </row>
    <row r="3622" spans="1:11" x14ac:dyDescent="0.2">
      <c r="A3622" t="s">
        <v>252</v>
      </c>
      <c r="B3622" t="s">
        <v>185</v>
      </c>
      <c r="C3622" t="s">
        <v>219</v>
      </c>
      <c r="D3622" t="s">
        <v>190</v>
      </c>
      <c r="E3622">
        <v>35323</v>
      </c>
      <c r="F3622">
        <v>56.620100000000001</v>
      </c>
      <c r="G3622">
        <v>44696</v>
      </c>
      <c r="H3622">
        <v>44682</v>
      </c>
      <c r="I3622">
        <v>1999991.7923000001</v>
      </c>
      <c r="J3622" t="s">
        <v>188</v>
      </c>
      <c r="K3622">
        <v>1399.9942546100001</v>
      </c>
    </row>
    <row r="3623" spans="1:11" x14ac:dyDescent="0.2">
      <c r="A3623" t="s">
        <v>252</v>
      </c>
      <c r="B3623" t="s">
        <v>185</v>
      </c>
      <c r="C3623" t="s">
        <v>186</v>
      </c>
      <c r="D3623" t="s">
        <v>187</v>
      </c>
      <c r="E3623">
        <v>310100</v>
      </c>
      <c r="F3623">
        <v>20.960999999999999</v>
      </c>
      <c r="G3623">
        <v>44696</v>
      </c>
      <c r="H3623">
        <v>44682</v>
      </c>
      <c r="I3623">
        <v>6500006.0999999996</v>
      </c>
      <c r="J3623" t="s">
        <v>188</v>
      </c>
      <c r="K3623">
        <v>4550.0042699999995</v>
      </c>
    </row>
    <row r="3624" spans="1:11" x14ac:dyDescent="0.2">
      <c r="A3624" t="s">
        <v>252</v>
      </c>
      <c r="B3624" t="s">
        <v>198</v>
      </c>
      <c r="C3624" t="s">
        <v>243</v>
      </c>
      <c r="D3624" t="s">
        <v>200</v>
      </c>
      <c r="E3624">
        <v>1566514</v>
      </c>
      <c r="F3624">
        <v>6.3836000000000004</v>
      </c>
      <c r="G3624">
        <v>44696</v>
      </c>
      <c r="H3624">
        <v>44682</v>
      </c>
      <c r="I3624">
        <v>9999998.7704000007</v>
      </c>
      <c r="J3624" t="s">
        <v>215</v>
      </c>
      <c r="K3624">
        <v>8999.9988933600016</v>
      </c>
    </row>
    <row r="3625" spans="1:11" x14ac:dyDescent="0.2">
      <c r="A3625" t="s">
        <v>252</v>
      </c>
      <c r="B3625" t="s">
        <v>185</v>
      </c>
      <c r="C3625" t="s">
        <v>216</v>
      </c>
      <c r="D3625" t="s">
        <v>190</v>
      </c>
      <c r="E3625">
        <v>567974</v>
      </c>
      <c r="F3625">
        <v>17.254300000000001</v>
      </c>
      <c r="G3625">
        <v>44697</v>
      </c>
      <c r="H3625">
        <v>44682</v>
      </c>
      <c r="I3625">
        <v>9799993.7882000003</v>
      </c>
      <c r="J3625" t="s">
        <v>215</v>
      </c>
      <c r="K3625">
        <v>8819.9944093800004</v>
      </c>
    </row>
    <row r="3626" spans="1:11" x14ac:dyDescent="0.2">
      <c r="A3626" t="s">
        <v>252</v>
      </c>
      <c r="B3626" t="s">
        <v>185</v>
      </c>
      <c r="C3626" t="s">
        <v>238</v>
      </c>
      <c r="D3626" t="s">
        <v>200</v>
      </c>
      <c r="E3626">
        <v>20914</v>
      </c>
      <c r="F3626">
        <v>239.07509999999999</v>
      </c>
      <c r="G3626">
        <v>44700</v>
      </c>
      <c r="H3626">
        <v>44682</v>
      </c>
      <c r="I3626">
        <v>5000016.6414000001</v>
      </c>
      <c r="J3626" t="s">
        <v>204</v>
      </c>
      <c r="K3626">
        <v>3500.0116489800002</v>
      </c>
    </row>
    <row r="3627" spans="1:11" x14ac:dyDescent="0.2">
      <c r="A3627" t="s">
        <v>252</v>
      </c>
      <c r="B3627" t="s">
        <v>185</v>
      </c>
      <c r="C3627" t="s">
        <v>197</v>
      </c>
      <c r="D3627" t="s">
        <v>187</v>
      </c>
      <c r="E3627">
        <v>17468</v>
      </c>
      <c r="F3627">
        <v>166.01419999999999</v>
      </c>
      <c r="G3627">
        <v>44700</v>
      </c>
      <c r="H3627">
        <v>44682</v>
      </c>
      <c r="I3627">
        <v>2899936.0455999998</v>
      </c>
      <c r="J3627" t="s">
        <v>188</v>
      </c>
      <c r="K3627">
        <v>2029.95523192</v>
      </c>
    </row>
    <row r="3628" spans="1:11" x14ac:dyDescent="0.2">
      <c r="A3628" t="s">
        <v>252</v>
      </c>
      <c r="B3628" t="s">
        <v>185</v>
      </c>
      <c r="C3628" t="s">
        <v>243</v>
      </c>
      <c r="D3628" t="s">
        <v>190</v>
      </c>
      <c r="E3628">
        <v>980011</v>
      </c>
      <c r="F3628">
        <v>5.9183000000000003</v>
      </c>
      <c r="G3628">
        <v>44700</v>
      </c>
      <c r="H3628">
        <v>44682</v>
      </c>
      <c r="I3628">
        <v>5799999.1013000002</v>
      </c>
      <c r="J3628" t="s">
        <v>215</v>
      </c>
      <c r="K3628">
        <v>5219.9991911700008</v>
      </c>
    </row>
    <row r="3629" spans="1:11" x14ac:dyDescent="0.2">
      <c r="A3629" t="s">
        <v>252</v>
      </c>
      <c r="B3629" t="s">
        <v>198</v>
      </c>
      <c r="C3629" t="s">
        <v>242</v>
      </c>
      <c r="D3629" t="s">
        <v>200</v>
      </c>
      <c r="E3629">
        <v>5395</v>
      </c>
      <c r="F3629">
        <v>259.50619999999998</v>
      </c>
      <c r="G3629">
        <v>44700</v>
      </c>
      <c r="H3629">
        <v>44682</v>
      </c>
      <c r="I3629">
        <v>1400035.9489999998</v>
      </c>
      <c r="J3629" t="s">
        <v>207</v>
      </c>
      <c r="K3629">
        <v>980.02516429999991</v>
      </c>
    </row>
    <row r="3630" spans="1:11" x14ac:dyDescent="0.2">
      <c r="A3630" t="s">
        <v>252</v>
      </c>
      <c r="B3630" t="s">
        <v>185</v>
      </c>
      <c r="C3630" t="s">
        <v>221</v>
      </c>
      <c r="D3630" t="s">
        <v>187</v>
      </c>
      <c r="E3630">
        <v>239383</v>
      </c>
      <c r="F3630">
        <v>35.507899999999999</v>
      </c>
      <c r="G3630">
        <v>44700</v>
      </c>
      <c r="H3630">
        <v>44682</v>
      </c>
      <c r="I3630">
        <v>8499987.6257000007</v>
      </c>
      <c r="J3630" t="s">
        <v>207</v>
      </c>
      <c r="K3630">
        <v>5949.9913379900008</v>
      </c>
    </row>
    <row r="3631" spans="1:11" x14ac:dyDescent="0.2">
      <c r="A3631" t="s">
        <v>252</v>
      </c>
      <c r="B3631" t="s">
        <v>185</v>
      </c>
      <c r="C3631" t="s">
        <v>225</v>
      </c>
      <c r="D3631" t="s">
        <v>192</v>
      </c>
      <c r="E3631">
        <v>36728</v>
      </c>
      <c r="F3631">
        <v>95.294799999999995</v>
      </c>
      <c r="G3631">
        <v>44701</v>
      </c>
      <c r="H3631">
        <v>44682</v>
      </c>
      <c r="I3631">
        <v>3499987.4143999997</v>
      </c>
      <c r="J3631" t="s">
        <v>188</v>
      </c>
      <c r="K3631">
        <v>2449.9911900799998</v>
      </c>
    </row>
    <row r="3632" spans="1:11" x14ac:dyDescent="0.2">
      <c r="A3632" t="s">
        <v>252</v>
      </c>
      <c r="B3632" t="s">
        <v>185</v>
      </c>
      <c r="C3632" t="s">
        <v>242</v>
      </c>
      <c r="D3632" t="s">
        <v>192</v>
      </c>
      <c r="E3632">
        <v>22651</v>
      </c>
      <c r="F3632">
        <v>242.81379999999999</v>
      </c>
      <c r="G3632">
        <v>44702</v>
      </c>
      <c r="H3632">
        <v>44682</v>
      </c>
      <c r="I3632">
        <v>5499975.3838</v>
      </c>
      <c r="J3632" t="s">
        <v>207</v>
      </c>
      <c r="K3632">
        <v>3849.9827686600001</v>
      </c>
    </row>
    <row r="3633" spans="1:11" x14ac:dyDescent="0.2">
      <c r="A3633" t="s">
        <v>252</v>
      </c>
      <c r="B3633" t="s">
        <v>185</v>
      </c>
      <c r="C3633" t="s">
        <v>208</v>
      </c>
      <c r="D3633" t="s">
        <v>192</v>
      </c>
      <c r="E3633">
        <v>62765</v>
      </c>
      <c r="F3633">
        <v>62.136800000000001</v>
      </c>
      <c r="G3633">
        <v>44702</v>
      </c>
      <c r="H3633">
        <v>44682</v>
      </c>
      <c r="I3633">
        <v>3900016.2519999999</v>
      </c>
      <c r="J3633" t="s">
        <v>188</v>
      </c>
      <c r="K3633">
        <v>2730.0113763999998</v>
      </c>
    </row>
    <row r="3634" spans="1:11" x14ac:dyDescent="0.2">
      <c r="A3634" t="s">
        <v>252</v>
      </c>
      <c r="B3634" t="s">
        <v>198</v>
      </c>
      <c r="C3634" t="s">
        <v>194</v>
      </c>
      <c r="D3634" t="s">
        <v>200</v>
      </c>
      <c r="E3634">
        <v>119568</v>
      </c>
      <c r="F3634">
        <v>49.3444</v>
      </c>
      <c r="G3634">
        <v>44703</v>
      </c>
      <c r="H3634">
        <v>44682</v>
      </c>
      <c r="I3634">
        <v>5900011.2192000002</v>
      </c>
      <c r="J3634" t="s">
        <v>188</v>
      </c>
      <c r="K3634">
        <v>4130.00785344</v>
      </c>
    </row>
    <row r="3635" spans="1:11" x14ac:dyDescent="0.2">
      <c r="A3635" t="s">
        <v>252</v>
      </c>
      <c r="B3635" t="s">
        <v>198</v>
      </c>
      <c r="C3635" t="s">
        <v>191</v>
      </c>
      <c r="D3635" t="s">
        <v>190</v>
      </c>
      <c r="E3635">
        <v>1150141</v>
      </c>
      <c r="F3635">
        <v>6.2601000000000004</v>
      </c>
      <c r="G3635">
        <v>44704</v>
      </c>
      <c r="H3635">
        <v>44682</v>
      </c>
      <c r="I3635">
        <v>7199997.6741000004</v>
      </c>
      <c r="J3635" t="s">
        <v>193</v>
      </c>
      <c r="K3635">
        <v>5759.9981392800009</v>
      </c>
    </row>
    <row r="3636" spans="1:11" x14ac:dyDescent="0.2">
      <c r="A3636" t="s">
        <v>252</v>
      </c>
      <c r="B3636" t="s">
        <v>198</v>
      </c>
      <c r="C3636" t="s">
        <v>236</v>
      </c>
      <c r="D3636" t="s">
        <v>190</v>
      </c>
      <c r="E3636">
        <v>460957</v>
      </c>
      <c r="F3636">
        <v>6.5082000000000004</v>
      </c>
      <c r="G3636">
        <v>44707</v>
      </c>
      <c r="H3636">
        <v>44682</v>
      </c>
      <c r="I3636">
        <v>3000000.3474000003</v>
      </c>
      <c r="J3636" t="s">
        <v>215</v>
      </c>
      <c r="K3636">
        <v>2700.0003126600004</v>
      </c>
    </row>
    <row r="3637" spans="1:11" x14ac:dyDescent="0.2">
      <c r="A3637" t="s">
        <v>252</v>
      </c>
      <c r="B3637" t="s">
        <v>185</v>
      </c>
      <c r="C3637" t="s">
        <v>114</v>
      </c>
      <c r="D3637" t="s">
        <v>192</v>
      </c>
      <c r="E3637">
        <v>482033</v>
      </c>
      <c r="F3637">
        <v>15.1442</v>
      </c>
      <c r="G3637">
        <v>44707</v>
      </c>
      <c r="H3637">
        <v>44682</v>
      </c>
      <c r="I3637">
        <v>7300004.1585999997</v>
      </c>
      <c r="J3637" t="s">
        <v>215</v>
      </c>
      <c r="K3637">
        <v>6570.0037427400002</v>
      </c>
    </row>
    <row r="3638" spans="1:11" x14ac:dyDescent="0.2">
      <c r="A3638" t="s">
        <v>252</v>
      </c>
      <c r="B3638" t="s">
        <v>198</v>
      </c>
      <c r="C3638" t="s">
        <v>226</v>
      </c>
      <c r="D3638" t="s">
        <v>187</v>
      </c>
      <c r="E3638">
        <v>196730</v>
      </c>
      <c r="F3638">
        <v>48.797899999999998</v>
      </c>
      <c r="G3638">
        <v>44708</v>
      </c>
      <c r="H3638">
        <v>44682</v>
      </c>
      <c r="I3638">
        <v>9600010.8670000006</v>
      </c>
      <c r="J3638" t="s">
        <v>188</v>
      </c>
      <c r="K3638">
        <v>6720.0076069000006</v>
      </c>
    </row>
    <row r="3639" spans="1:11" x14ac:dyDescent="0.2">
      <c r="A3639" t="s">
        <v>252</v>
      </c>
      <c r="B3639" t="s">
        <v>198</v>
      </c>
      <c r="C3639" t="s">
        <v>197</v>
      </c>
      <c r="D3639" t="s">
        <v>187</v>
      </c>
      <c r="E3639">
        <v>26350</v>
      </c>
      <c r="F3639">
        <v>159.39439999999999</v>
      </c>
      <c r="G3639">
        <v>44708</v>
      </c>
      <c r="H3639">
        <v>44682</v>
      </c>
      <c r="I3639">
        <v>4200042.4399999995</v>
      </c>
      <c r="J3639" t="s">
        <v>188</v>
      </c>
      <c r="K3639">
        <v>2940.029708</v>
      </c>
    </row>
    <row r="3640" spans="1:11" x14ac:dyDescent="0.2">
      <c r="A3640" t="s">
        <v>252</v>
      </c>
      <c r="B3640" t="s">
        <v>185</v>
      </c>
      <c r="C3640" t="s">
        <v>220</v>
      </c>
      <c r="D3640" t="s">
        <v>212</v>
      </c>
      <c r="E3640">
        <v>59732</v>
      </c>
      <c r="F3640">
        <v>150.67330000000001</v>
      </c>
      <c r="G3640">
        <v>44709</v>
      </c>
      <c r="H3640">
        <v>44682</v>
      </c>
      <c r="I3640">
        <v>9000017.5556000005</v>
      </c>
      <c r="J3640" t="s">
        <v>188</v>
      </c>
      <c r="K3640">
        <v>6300.0122889200002</v>
      </c>
    </row>
    <row r="3641" spans="1:11" x14ac:dyDescent="0.2">
      <c r="A3641" t="s">
        <v>252</v>
      </c>
      <c r="B3641" t="s">
        <v>198</v>
      </c>
      <c r="C3641" t="s">
        <v>216</v>
      </c>
      <c r="D3641" t="s">
        <v>190</v>
      </c>
      <c r="E3641">
        <v>52989</v>
      </c>
      <c r="F3641">
        <v>16.9848</v>
      </c>
      <c r="G3641">
        <v>44709</v>
      </c>
      <c r="H3641">
        <v>44682</v>
      </c>
      <c r="I3641">
        <v>900007.56720000005</v>
      </c>
      <c r="J3641" t="s">
        <v>215</v>
      </c>
      <c r="K3641">
        <v>810.00681048000013</v>
      </c>
    </row>
    <row r="3642" spans="1:11" x14ac:dyDescent="0.2">
      <c r="A3642" t="s">
        <v>252</v>
      </c>
      <c r="B3642" t="s">
        <v>198</v>
      </c>
      <c r="C3642" t="s">
        <v>227</v>
      </c>
      <c r="D3642" t="s">
        <v>190</v>
      </c>
      <c r="E3642">
        <v>21545</v>
      </c>
      <c r="F3642">
        <v>162.45060000000001</v>
      </c>
      <c r="G3642">
        <v>44710</v>
      </c>
      <c r="H3642">
        <v>44682</v>
      </c>
      <c r="I3642">
        <v>3499998.1770000001</v>
      </c>
      <c r="J3642" t="s">
        <v>204</v>
      </c>
      <c r="K3642">
        <v>2449.9987239000002</v>
      </c>
    </row>
    <row r="3643" spans="1:11" x14ac:dyDescent="0.2">
      <c r="A3643" t="s">
        <v>252</v>
      </c>
      <c r="B3643" t="s">
        <v>198</v>
      </c>
      <c r="C3643" t="s">
        <v>237</v>
      </c>
      <c r="D3643" t="s">
        <v>190</v>
      </c>
      <c r="E3643">
        <v>120919</v>
      </c>
      <c r="F3643">
        <v>16.54</v>
      </c>
      <c r="G3643">
        <v>44710</v>
      </c>
      <c r="H3643">
        <v>44682</v>
      </c>
      <c r="I3643">
        <v>2000000.26</v>
      </c>
      <c r="J3643" t="s">
        <v>204</v>
      </c>
      <c r="K3643">
        <v>1400.000182</v>
      </c>
    </row>
    <row r="3644" spans="1:11" x14ac:dyDescent="0.2">
      <c r="A3644" t="s">
        <v>252</v>
      </c>
      <c r="B3644" t="s">
        <v>198</v>
      </c>
      <c r="C3644" t="s">
        <v>213</v>
      </c>
      <c r="D3644" t="s">
        <v>187</v>
      </c>
      <c r="E3644">
        <v>40614</v>
      </c>
      <c r="F3644">
        <v>71.404200000000003</v>
      </c>
      <c r="G3644">
        <v>44710</v>
      </c>
      <c r="H3644">
        <v>44682</v>
      </c>
      <c r="I3644">
        <v>2900010.1788000003</v>
      </c>
      <c r="J3644" t="s">
        <v>188</v>
      </c>
      <c r="K3644">
        <v>2030.0071251600002</v>
      </c>
    </row>
    <row r="3645" spans="1:11" x14ac:dyDescent="0.2">
      <c r="A3645" t="s">
        <v>252</v>
      </c>
      <c r="B3645" t="s">
        <v>198</v>
      </c>
      <c r="C3645" t="s">
        <v>211</v>
      </c>
      <c r="D3645" t="s">
        <v>190</v>
      </c>
      <c r="E3645">
        <v>169792</v>
      </c>
      <c r="F3645">
        <v>13.545999999999999</v>
      </c>
      <c r="G3645">
        <v>44710</v>
      </c>
      <c r="H3645">
        <v>44682</v>
      </c>
      <c r="I3645">
        <v>2300002.432</v>
      </c>
      <c r="J3645" t="s">
        <v>207</v>
      </c>
      <c r="K3645">
        <v>1610.0017024000001</v>
      </c>
    </row>
    <row r="3646" spans="1:11" x14ac:dyDescent="0.2">
      <c r="A3646" t="s">
        <v>252</v>
      </c>
      <c r="B3646" t="s">
        <v>185</v>
      </c>
      <c r="C3646" t="s">
        <v>236</v>
      </c>
      <c r="D3646" t="s">
        <v>190</v>
      </c>
      <c r="E3646">
        <v>995564</v>
      </c>
      <c r="F3646">
        <v>6.8303000000000003</v>
      </c>
      <c r="G3646">
        <v>44711</v>
      </c>
      <c r="H3646">
        <v>44682</v>
      </c>
      <c r="I3646">
        <v>6800000.7892000005</v>
      </c>
      <c r="J3646" t="s">
        <v>215</v>
      </c>
      <c r="K3646">
        <v>6120.0007102800009</v>
      </c>
    </row>
    <row r="3647" spans="1:11" x14ac:dyDescent="0.2">
      <c r="A3647" t="s">
        <v>252</v>
      </c>
      <c r="B3647" t="s">
        <v>198</v>
      </c>
      <c r="C3647" t="s">
        <v>219</v>
      </c>
      <c r="D3647" t="s">
        <v>200</v>
      </c>
      <c r="E3647">
        <v>66142</v>
      </c>
      <c r="F3647">
        <v>57.452500000000001</v>
      </c>
      <c r="G3647">
        <v>44711</v>
      </c>
      <c r="H3647">
        <v>44682</v>
      </c>
      <c r="I3647">
        <v>3800023.2549999999</v>
      </c>
      <c r="J3647" t="s">
        <v>188</v>
      </c>
      <c r="K3647">
        <v>2660.0162785000002</v>
      </c>
    </row>
    <row r="3648" spans="1:11" x14ac:dyDescent="0.2">
      <c r="A3648" t="s">
        <v>252</v>
      </c>
      <c r="B3648" t="s">
        <v>198</v>
      </c>
      <c r="C3648" t="s">
        <v>195</v>
      </c>
      <c r="D3648" t="s">
        <v>190</v>
      </c>
      <c r="E3648">
        <v>8134</v>
      </c>
      <c r="F3648">
        <v>110.6528</v>
      </c>
      <c r="G3648">
        <v>44714</v>
      </c>
      <c r="H3648">
        <v>44713</v>
      </c>
      <c r="I3648">
        <v>900049.87520000001</v>
      </c>
      <c r="J3648" t="s">
        <v>196</v>
      </c>
      <c r="K3648">
        <v>810.04488767999999</v>
      </c>
    </row>
    <row r="3649" spans="1:11" x14ac:dyDescent="0.2">
      <c r="A3649" t="s">
        <v>252</v>
      </c>
      <c r="B3649" t="s">
        <v>185</v>
      </c>
      <c r="C3649" t="s">
        <v>114</v>
      </c>
      <c r="D3649" t="s">
        <v>192</v>
      </c>
      <c r="E3649">
        <v>221487</v>
      </c>
      <c r="F3649">
        <v>13.5448</v>
      </c>
      <c r="G3649">
        <v>44714</v>
      </c>
      <c r="H3649">
        <v>44713</v>
      </c>
      <c r="I3649">
        <v>2999997.1176</v>
      </c>
      <c r="J3649" t="s">
        <v>215</v>
      </c>
      <c r="K3649">
        <v>2699.9974058400003</v>
      </c>
    </row>
    <row r="3650" spans="1:11" x14ac:dyDescent="0.2">
      <c r="A3650" t="s">
        <v>252</v>
      </c>
      <c r="B3650" t="s">
        <v>198</v>
      </c>
      <c r="C3650" t="s">
        <v>222</v>
      </c>
      <c r="D3650" t="s">
        <v>187</v>
      </c>
      <c r="E3650">
        <v>304617</v>
      </c>
      <c r="F3650">
        <v>17.398900000000001</v>
      </c>
      <c r="G3650">
        <v>44714</v>
      </c>
      <c r="H3650">
        <v>44713</v>
      </c>
      <c r="I3650">
        <v>5300000.7213000003</v>
      </c>
      <c r="J3650" t="s">
        <v>193</v>
      </c>
      <c r="K3650">
        <v>4240.0005770400003</v>
      </c>
    </row>
    <row r="3651" spans="1:11" x14ac:dyDescent="0.2">
      <c r="A3651" t="s">
        <v>252</v>
      </c>
      <c r="B3651" t="s">
        <v>185</v>
      </c>
      <c r="C3651" t="s">
        <v>226</v>
      </c>
      <c r="D3651" t="s">
        <v>190</v>
      </c>
      <c r="E3651">
        <v>11277</v>
      </c>
      <c r="F3651">
        <v>53.204700000000003</v>
      </c>
      <c r="G3651">
        <v>44714</v>
      </c>
      <c r="H3651">
        <v>44713</v>
      </c>
      <c r="I3651">
        <v>599989.40190000006</v>
      </c>
      <c r="J3651" t="s">
        <v>188</v>
      </c>
      <c r="K3651">
        <v>419.99258133000006</v>
      </c>
    </row>
    <row r="3652" spans="1:11" x14ac:dyDescent="0.2">
      <c r="A3652" t="s">
        <v>252</v>
      </c>
      <c r="B3652" t="s">
        <v>198</v>
      </c>
      <c r="C3652" t="s">
        <v>226</v>
      </c>
      <c r="D3652" t="s">
        <v>200</v>
      </c>
      <c r="E3652">
        <v>169114</v>
      </c>
      <c r="F3652">
        <v>47.896799999999999</v>
      </c>
      <c r="G3652">
        <v>44715</v>
      </c>
      <c r="H3652">
        <v>44713</v>
      </c>
      <c r="I3652">
        <v>8100019.4352000002</v>
      </c>
      <c r="J3652" t="s">
        <v>188</v>
      </c>
      <c r="K3652">
        <v>5670.0136046400003</v>
      </c>
    </row>
    <row r="3653" spans="1:11" x14ac:dyDescent="0.2">
      <c r="A3653" t="s">
        <v>252</v>
      </c>
      <c r="B3653" t="s">
        <v>185</v>
      </c>
      <c r="C3653" t="s">
        <v>209</v>
      </c>
      <c r="D3653" t="s">
        <v>190</v>
      </c>
      <c r="E3653">
        <v>330481</v>
      </c>
      <c r="F3653">
        <v>19.668299999999999</v>
      </c>
      <c r="G3653">
        <v>44717</v>
      </c>
      <c r="H3653">
        <v>44713</v>
      </c>
      <c r="I3653">
        <v>6499999.4522999991</v>
      </c>
      <c r="J3653" t="s">
        <v>188</v>
      </c>
      <c r="K3653">
        <v>4549.99961661</v>
      </c>
    </row>
    <row r="3654" spans="1:11" x14ac:dyDescent="0.2">
      <c r="A3654" t="s">
        <v>252</v>
      </c>
      <c r="B3654" t="s">
        <v>198</v>
      </c>
      <c r="C3654" t="s">
        <v>213</v>
      </c>
      <c r="D3654" t="s">
        <v>200</v>
      </c>
      <c r="E3654">
        <v>76804</v>
      </c>
      <c r="F3654">
        <v>67.704400000000007</v>
      </c>
      <c r="G3654">
        <v>44721</v>
      </c>
      <c r="H3654">
        <v>44713</v>
      </c>
      <c r="I3654">
        <v>5199968.7376000006</v>
      </c>
      <c r="J3654" t="s">
        <v>188</v>
      </c>
      <c r="K3654">
        <v>3639.9781163200009</v>
      </c>
    </row>
    <row r="3655" spans="1:11" x14ac:dyDescent="0.2">
      <c r="A3655" t="s">
        <v>252</v>
      </c>
      <c r="B3655" t="s">
        <v>185</v>
      </c>
      <c r="C3655" t="s">
        <v>223</v>
      </c>
      <c r="D3655" t="s">
        <v>200</v>
      </c>
      <c r="E3655">
        <v>60605</v>
      </c>
      <c r="F3655">
        <v>89.101699999999994</v>
      </c>
      <c r="G3655">
        <v>44721</v>
      </c>
      <c r="H3655">
        <v>44713</v>
      </c>
      <c r="I3655">
        <v>5400008.5285</v>
      </c>
      <c r="J3655" t="s">
        <v>204</v>
      </c>
      <c r="K3655">
        <v>3780.0059699500002</v>
      </c>
    </row>
    <row r="3656" spans="1:11" x14ac:dyDescent="0.2">
      <c r="A3656" t="s">
        <v>252</v>
      </c>
      <c r="B3656" t="s">
        <v>198</v>
      </c>
      <c r="C3656" t="s">
        <v>199</v>
      </c>
      <c r="D3656" t="s">
        <v>200</v>
      </c>
      <c r="E3656">
        <v>740367</v>
      </c>
      <c r="F3656">
        <v>2.9714999999999998</v>
      </c>
      <c r="G3656">
        <v>44721</v>
      </c>
      <c r="H3656">
        <v>44713</v>
      </c>
      <c r="I3656">
        <v>2200000.5404999997</v>
      </c>
      <c r="J3656" t="s">
        <v>193</v>
      </c>
      <c r="K3656">
        <v>1760.0004323999999</v>
      </c>
    </row>
    <row r="3657" spans="1:11" x14ac:dyDescent="0.2">
      <c r="A3657" t="s">
        <v>252</v>
      </c>
      <c r="B3657" t="s">
        <v>198</v>
      </c>
      <c r="C3657" t="s">
        <v>234</v>
      </c>
      <c r="D3657" t="s">
        <v>187</v>
      </c>
      <c r="E3657">
        <v>26935</v>
      </c>
      <c r="F3657">
        <v>103.9525</v>
      </c>
      <c r="G3657">
        <v>44721</v>
      </c>
      <c r="H3657">
        <v>44713</v>
      </c>
      <c r="I3657">
        <v>2799960.5874999999</v>
      </c>
      <c r="J3657" t="s">
        <v>204</v>
      </c>
      <c r="K3657">
        <v>1959.9724112500003</v>
      </c>
    </row>
    <row r="3658" spans="1:11" x14ac:dyDescent="0.2">
      <c r="A3658" t="s">
        <v>252</v>
      </c>
      <c r="B3658" t="s">
        <v>198</v>
      </c>
      <c r="C3658" t="s">
        <v>206</v>
      </c>
      <c r="D3658" t="s">
        <v>190</v>
      </c>
      <c r="E3658">
        <v>95941</v>
      </c>
      <c r="F3658">
        <v>92.764899999999997</v>
      </c>
      <c r="G3658">
        <v>44721</v>
      </c>
      <c r="H3658">
        <v>44713</v>
      </c>
      <c r="I3658">
        <v>8899957.2708999999</v>
      </c>
      <c r="J3658" t="s">
        <v>207</v>
      </c>
      <c r="K3658">
        <v>6229.970089630001</v>
      </c>
    </row>
    <row r="3659" spans="1:11" x14ac:dyDescent="0.2">
      <c r="A3659" t="s">
        <v>252</v>
      </c>
      <c r="B3659" t="s">
        <v>185</v>
      </c>
      <c r="C3659" t="s">
        <v>246</v>
      </c>
      <c r="D3659" t="s">
        <v>187</v>
      </c>
      <c r="E3659">
        <v>18485</v>
      </c>
      <c r="F3659">
        <v>135.2456</v>
      </c>
      <c r="G3659">
        <v>44722</v>
      </c>
      <c r="H3659">
        <v>44713</v>
      </c>
      <c r="I3659">
        <v>2500014.9159999997</v>
      </c>
      <c r="J3659" t="s">
        <v>204</v>
      </c>
      <c r="K3659">
        <v>1750.0104411999998</v>
      </c>
    </row>
    <row r="3660" spans="1:11" x14ac:dyDescent="0.2">
      <c r="A3660" t="s">
        <v>252</v>
      </c>
      <c r="B3660" t="s">
        <v>185</v>
      </c>
      <c r="C3660" t="s">
        <v>195</v>
      </c>
      <c r="D3660" t="s">
        <v>190</v>
      </c>
      <c r="E3660">
        <v>25361</v>
      </c>
      <c r="F3660">
        <v>118.29349999999999</v>
      </c>
      <c r="G3660">
        <v>44724</v>
      </c>
      <c r="H3660">
        <v>44713</v>
      </c>
      <c r="I3660">
        <v>3000041.4534999998</v>
      </c>
      <c r="J3660" t="s">
        <v>196</v>
      </c>
      <c r="K3660">
        <v>2700.0373081499997</v>
      </c>
    </row>
    <row r="3661" spans="1:11" x14ac:dyDescent="0.2">
      <c r="A3661" t="s">
        <v>252</v>
      </c>
      <c r="B3661" t="s">
        <v>198</v>
      </c>
      <c r="C3661" t="s">
        <v>114</v>
      </c>
      <c r="D3661" t="s">
        <v>192</v>
      </c>
      <c r="E3661">
        <v>605468</v>
      </c>
      <c r="F3661">
        <v>14.5342</v>
      </c>
      <c r="G3661">
        <v>44724</v>
      </c>
      <c r="H3661">
        <v>44713</v>
      </c>
      <c r="I3661">
        <v>8799993.0055999998</v>
      </c>
      <c r="J3661" t="s">
        <v>215</v>
      </c>
      <c r="K3661">
        <v>7919.9937050400003</v>
      </c>
    </row>
    <row r="3662" spans="1:11" x14ac:dyDescent="0.2">
      <c r="A3662" t="s">
        <v>252</v>
      </c>
      <c r="B3662" t="s">
        <v>185</v>
      </c>
      <c r="C3662" t="s">
        <v>112</v>
      </c>
      <c r="D3662" t="s">
        <v>190</v>
      </c>
      <c r="E3662">
        <v>129475</v>
      </c>
      <c r="F3662">
        <v>40.162300000000002</v>
      </c>
      <c r="G3662">
        <v>44728</v>
      </c>
      <c r="H3662">
        <v>44713</v>
      </c>
      <c r="I3662">
        <v>5200013.7925000004</v>
      </c>
      <c r="J3662" t="s">
        <v>188</v>
      </c>
      <c r="K3662">
        <v>3640.0096547500002</v>
      </c>
    </row>
    <row r="3663" spans="1:11" x14ac:dyDescent="0.2">
      <c r="A3663" t="s">
        <v>252</v>
      </c>
      <c r="B3663" t="s">
        <v>198</v>
      </c>
      <c r="C3663" t="s">
        <v>214</v>
      </c>
      <c r="D3663" t="s">
        <v>187</v>
      </c>
      <c r="E3663">
        <v>91074</v>
      </c>
      <c r="F3663">
        <v>27.450299999999999</v>
      </c>
      <c r="G3663">
        <v>44728</v>
      </c>
      <c r="H3663">
        <v>44713</v>
      </c>
      <c r="I3663">
        <v>2500008.6222000001</v>
      </c>
      <c r="J3663" t="s">
        <v>215</v>
      </c>
      <c r="K3663">
        <v>2250.0077599800002</v>
      </c>
    </row>
    <row r="3664" spans="1:11" x14ac:dyDescent="0.2">
      <c r="A3664" t="s">
        <v>252</v>
      </c>
      <c r="B3664" t="s">
        <v>198</v>
      </c>
      <c r="C3664" t="s">
        <v>197</v>
      </c>
      <c r="D3664" t="s">
        <v>190</v>
      </c>
      <c r="E3664">
        <v>30469</v>
      </c>
      <c r="F3664">
        <v>164.09970000000001</v>
      </c>
      <c r="G3664">
        <v>44728</v>
      </c>
      <c r="H3664">
        <v>44713</v>
      </c>
      <c r="I3664">
        <v>4999953.7593</v>
      </c>
      <c r="J3664" t="s">
        <v>188</v>
      </c>
      <c r="K3664">
        <v>3499.96763151</v>
      </c>
    </row>
    <row r="3665" spans="1:11" x14ac:dyDescent="0.2">
      <c r="A3665" t="s">
        <v>252</v>
      </c>
      <c r="B3665" t="s">
        <v>185</v>
      </c>
      <c r="C3665" t="s">
        <v>112</v>
      </c>
      <c r="D3665" t="s">
        <v>190</v>
      </c>
      <c r="E3665">
        <v>237450</v>
      </c>
      <c r="F3665">
        <v>38.323799999999999</v>
      </c>
      <c r="G3665">
        <v>44728</v>
      </c>
      <c r="H3665">
        <v>44713</v>
      </c>
      <c r="I3665">
        <v>9099986.3100000005</v>
      </c>
      <c r="J3665" t="s">
        <v>188</v>
      </c>
      <c r="K3665">
        <v>6369.9904170000009</v>
      </c>
    </row>
    <row r="3666" spans="1:11" x14ac:dyDescent="0.2">
      <c r="A3666" t="s">
        <v>252</v>
      </c>
      <c r="B3666" t="s">
        <v>185</v>
      </c>
      <c r="C3666" t="s">
        <v>191</v>
      </c>
      <c r="D3666" t="s">
        <v>190</v>
      </c>
      <c r="E3666">
        <v>586491</v>
      </c>
      <c r="F3666">
        <v>6.1382000000000003</v>
      </c>
      <c r="G3666">
        <v>44729</v>
      </c>
      <c r="H3666">
        <v>44713</v>
      </c>
      <c r="I3666">
        <v>3599999.0562</v>
      </c>
      <c r="J3666" t="s">
        <v>193</v>
      </c>
      <c r="K3666">
        <v>2879.9992449599999</v>
      </c>
    </row>
    <row r="3667" spans="1:11" x14ac:dyDescent="0.2">
      <c r="A3667" t="s">
        <v>252</v>
      </c>
      <c r="B3667" t="s">
        <v>198</v>
      </c>
      <c r="C3667" t="s">
        <v>235</v>
      </c>
      <c r="D3667" t="s">
        <v>190</v>
      </c>
      <c r="E3667">
        <v>265581</v>
      </c>
      <c r="F3667">
        <v>14.684799999999999</v>
      </c>
      <c r="G3667">
        <v>44729</v>
      </c>
      <c r="H3667">
        <v>44713</v>
      </c>
      <c r="I3667">
        <v>3900003.8687999998</v>
      </c>
      <c r="J3667" t="s">
        <v>204</v>
      </c>
      <c r="K3667">
        <v>2730.0027081600001</v>
      </c>
    </row>
    <row r="3668" spans="1:11" x14ac:dyDescent="0.2">
      <c r="A3668" t="s">
        <v>252</v>
      </c>
      <c r="B3668" t="s">
        <v>185</v>
      </c>
      <c r="C3668" t="s">
        <v>230</v>
      </c>
      <c r="D3668" t="s">
        <v>190</v>
      </c>
      <c r="E3668">
        <v>78402</v>
      </c>
      <c r="F3668">
        <v>126.27249999999999</v>
      </c>
      <c r="G3668">
        <v>44730</v>
      </c>
      <c r="H3668">
        <v>44713</v>
      </c>
      <c r="I3668">
        <v>9900016.5449999999</v>
      </c>
      <c r="J3668" t="s">
        <v>188</v>
      </c>
      <c r="K3668">
        <v>6930.0115814999999</v>
      </c>
    </row>
    <row r="3669" spans="1:11" x14ac:dyDescent="0.2">
      <c r="A3669" t="s">
        <v>252</v>
      </c>
      <c r="B3669" t="s">
        <v>185</v>
      </c>
      <c r="C3669" t="s">
        <v>210</v>
      </c>
      <c r="D3669" t="s">
        <v>190</v>
      </c>
      <c r="E3669">
        <v>194070</v>
      </c>
      <c r="F3669">
        <v>29.886099999999999</v>
      </c>
      <c r="G3669">
        <v>44730</v>
      </c>
      <c r="H3669">
        <v>44713</v>
      </c>
      <c r="I3669">
        <v>5799995.4270000001</v>
      </c>
      <c r="J3669" t="s">
        <v>204</v>
      </c>
      <c r="K3669">
        <v>4059.9967989000002</v>
      </c>
    </row>
    <row r="3670" spans="1:11" x14ac:dyDescent="0.2">
      <c r="A3670" t="s">
        <v>252</v>
      </c>
      <c r="B3670" t="s">
        <v>185</v>
      </c>
      <c r="C3670" t="s">
        <v>224</v>
      </c>
      <c r="D3670" t="s">
        <v>190</v>
      </c>
      <c r="E3670">
        <v>47560</v>
      </c>
      <c r="F3670">
        <v>180.8254</v>
      </c>
      <c r="G3670">
        <v>44730</v>
      </c>
      <c r="H3670">
        <v>44713</v>
      </c>
      <c r="I3670">
        <v>8600056.0240000002</v>
      </c>
      <c r="J3670" t="s">
        <v>204</v>
      </c>
      <c r="K3670">
        <v>6020.0392167999998</v>
      </c>
    </row>
    <row r="3671" spans="1:11" x14ac:dyDescent="0.2">
      <c r="A3671" t="s">
        <v>252</v>
      </c>
      <c r="B3671" t="s">
        <v>198</v>
      </c>
      <c r="C3671" t="s">
        <v>235</v>
      </c>
      <c r="D3671" t="s">
        <v>200</v>
      </c>
      <c r="E3671">
        <v>587510</v>
      </c>
      <c r="F3671">
        <v>15.318899999999999</v>
      </c>
      <c r="G3671">
        <v>44730</v>
      </c>
      <c r="H3671">
        <v>44713</v>
      </c>
      <c r="I3671">
        <v>9000006.9389999993</v>
      </c>
      <c r="J3671" t="s">
        <v>204</v>
      </c>
      <c r="K3671">
        <v>6300.0048573000004</v>
      </c>
    </row>
    <row r="3672" spans="1:11" x14ac:dyDescent="0.2">
      <c r="A3672" t="s">
        <v>252</v>
      </c>
      <c r="B3672" t="s">
        <v>185</v>
      </c>
      <c r="C3672" t="s">
        <v>220</v>
      </c>
      <c r="D3672" t="s">
        <v>192</v>
      </c>
      <c r="E3672">
        <v>41335</v>
      </c>
      <c r="F3672">
        <v>171.7672</v>
      </c>
      <c r="G3672">
        <v>44731</v>
      </c>
      <c r="H3672">
        <v>44713</v>
      </c>
      <c r="I3672">
        <v>7099997.2120000003</v>
      </c>
      <c r="J3672" t="s">
        <v>188</v>
      </c>
      <c r="K3672">
        <v>4969.9980484000007</v>
      </c>
    </row>
    <row r="3673" spans="1:11" x14ac:dyDescent="0.2">
      <c r="A3673" t="s">
        <v>252</v>
      </c>
      <c r="B3673" t="s">
        <v>198</v>
      </c>
      <c r="C3673" t="s">
        <v>219</v>
      </c>
      <c r="D3673" t="s">
        <v>192</v>
      </c>
      <c r="E3673">
        <v>180804</v>
      </c>
      <c r="F3673">
        <v>54.202300000000001</v>
      </c>
      <c r="G3673">
        <v>44731</v>
      </c>
      <c r="H3673">
        <v>44713</v>
      </c>
      <c r="I3673">
        <v>9799992.6491999999</v>
      </c>
      <c r="J3673" t="s">
        <v>188</v>
      </c>
      <c r="K3673">
        <v>6859.9948544400013</v>
      </c>
    </row>
    <row r="3674" spans="1:11" x14ac:dyDescent="0.2">
      <c r="A3674" t="s">
        <v>252</v>
      </c>
      <c r="B3674" t="s">
        <v>198</v>
      </c>
      <c r="C3674" t="s">
        <v>224</v>
      </c>
      <c r="D3674" t="s">
        <v>192</v>
      </c>
      <c r="E3674">
        <v>23910</v>
      </c>
      <c r="F3674">
        <v>188.20830000000001</v>
      </c>
      <c r="G3674">
        <v>44731</v>
      </c>
      <c r="H3674">
        <v>44713</v>
      </c>
      <c r="I3674">
        <v>4500060.4529999997</v>
      </c>
      <c r="J3674" t="s">
        <v>204</v>
      </c>
      <c r="K3674">
        <v>3150.0423170999998</v>
      </c>
    </row>
    <row r="3675" spans="1:11" x14ac:dyDescent="0.2">
      <c r="A3675" t="s">
        <v>252</v>
      </c>
      <c r="B3675" t="s">
        <v>185</v>
      </c>
      <c r="C3675" t="s">
        <v>234</v>
      </c>
      <c r="D3675" t="s">
        <v>187</v>
      </c>
      <c r="E3675">
        <v>8450</v>
      </c>
      <c r="F3675">
        <v>94.679299999999998</v>
      </c>
      <c r="G3675">
        <v>44731</v>
      </c>
      <c r="H3675">
        <v>44713</v>
      </c>
      <c r="I3675">
        <v>800040.08499999996</v>
      </c>
      <c r="J3675" t="s">
        <v>204</v>
      </c>
      <c r="K3675">
        <v>560.02805950000004</v>
      </c>
    </row>
    <row r="3676" spans="1:11" x14ac:dyDescent="0.2">
      <c r="A3676" t="s">
        <v>252</v>
      </c>
      <c r="B3676" t="s">
        <v>185</v>
      </c>
      <c r="C3676" t="s">
        <v>208</v>
      </c>
      <c r="D3676" t="s">
        <v>187</v>
      </c>
      <c r="E3676">
        <v>31555</v>
      </c>
      <c r="F3676">
        <v>66.549700000000001</v>
      </c>
      <c r="G3676">
        <v>44731</v>
      </c>
      <c r="H3676">
        <v>44713</v>
      </c>
      <c r="I3676">
        <v>2099975.7834999999</v>
      </c>
      <c r="J3676" t="s">
        <v>188</v>
      </c>
      <c r="K3676">
        <v>1469.9830484499998</v>
      </c>
    </row>
    <row r="3677" spans="1:11" x14ac:dyDescent="0.2">
      <c r="A3677" t="s">
        <v>252</v>
      </c>
      <c r="B3677" t="s">
        <v>185</v>
      </c>
      <c r="C3677" t="s">
        <v>240</v>
      </c>
      <c r="D3677" t="s">
        <v>200</v>
      </c>
      <c r="E3677">
        <v>957892</v>
      </c>
      <c r="F3677">
        <v>7.7252999999999998</v>
      </c>
      <c r="G3677">
        <v>44732</v>
      </c>
      <c r="H3677">
        <v>44713</v>
      </c>
      <c r="I3677">
        <v>7400003.0675999997</v>
      </c>
      <c r="J3677" t="s">
        <v>241</v>
      </c>
      <c r="K3677">
        <v>6660.0027608399996</v>
      </c>
    </row>
    <row r="3678" spans="1:11" x14ac:dyDescent="0.2">
      <c r="A3678" t="s">
        <v>252</v>
      </c>
      <c r="B3678" t="s">
        <v>198</v>
      </c>
      <c r="C3678" t="s">
        <v>223</v>
      </c>
      <c r="D3678" t="s">
        <v>212</v>
      </c>
      <c r="E3678">
        <v>88076</v>
      </c>
      <c r="F3678">
        <v>93.101600000000005</v>
      </c>
      <c r="G3678">
        <v>44735</v>
      </c>
      <c r="H3678">
        <v>44713</v>
      </c>
      <c r="I3678">
        <v>8200016.5216000006</v>
      </c>
      <c r="J3678" t="s">
        <v>204</v>
      </c>
      <c r="K3678">
        <v>5740.0115651200003</v>
      </c>
    </row>
    <row r="3679" spans="1:11" x14ac:dyDescent="0.2">
      <c r="A3679" t="s">
        <v>252</v>
      </c>
      <c r="B3679" t="s">
        <v>198</v>
      </c>
      <c r="C3679" t="s">
        <v>186</v>
      </c>
      <c r="D3679" t="s">
        <v>200</v>
      </c>
      <c r="E3679">
        <v>357017</v>
      </c>
      <c r="F3679">
        <v>20.7273</v>
      </c>
      <c r="G3679">
        <v>44735</v>
      </c>
      <c r="H3679">
        <v>44713</v>
      </c>
      <c r="I3679">
        <v>7399998.4640999995</v>
      </c>
      <c r="J3679" t="s">
        <v>188</v>
      </c>
      <c r="K3679">
        <v>5179.9989248699994</v>
      </c>
    </row>
    <row r="3680" spans="1:11" x14ac:dyDescent="0.2">
      <c r="A3680" t="s">
        <v>252</v>
      </c>
      <c r="B3680" t="s">
        <v>198</v>
      </c>
      <c r="C3680" t="s">
        <v>201</v>
      </c>
      <c r="D3680" t="s">
        <v>187</v>
      </c>
      <c r="E3680">
        <v>112705</v>
      </c>
      <c r="F3680">
        <v>39.04</v>
      </c>
      <c r="G3680">
        <v>44735</v>
      </c>
      <c r="H3680">
        <v>44713</v>
      </c>
      <c r="I3680">
        <v>4400003.2</v>
      </c>
      <c r="J3680" t="s">
        <v>188</v>
      </c>
      <c r="K3680">
        <v>3080.0022400000003</v>
      </c>
    </row>
    <row r="3681" spans="1:11" x14ac:dyDescent="0.2">
      <c r="A3681" t="s">
        <v>252</v>
      </c>
      <c r="B3681" t="s">
        <v>185</v>
      </c>
      <c r="C3681" t="s">
        <v>240</v>
      </c>
      <c r="D3681" t="s">
        <v>200</v>
      </c>
      <c r="E3681">
        <v>808332</v>
      </c>
      <c r="F3681">
        <v>7.5464000000000002</v>
      </c>
      <c r="G3681">
        <v>44736</v>
      </c>
      <c r="H3681">
        <v>44713</v>
      </c>
      <c r="I3681">
        <v>6099996.6047999999</v>
      </c>
      <c r="J3681" t="s">
        <v>241</v>
      </c>
      <c r="K3681">
        <v>5489.9969443199998</v>
      </c>
    </row>
    <row r="3682" spans="1:11" x14ac:dyDescent="0.2">
      <c r="A3682" t="s">
        <v>252</v>
      </c>
      <c r="B3682" t="s">
        <v>198</v>
      </c>
      <c r="C3682" t="s">
        <v>244</v>
      </c>
      <c r="D3682" t="s">
        <v>190</v>
      </c>
      <c r="E3682">
        <v>251756</v>
      </c>
      <c r="F3682">
        <v>26.215900000000001</v>
      </c>
      <c r="G3682">
        <v>44737</v>
      </c>
      <c r="H3682">
        <v>44713</v>
      </c>
      <c r="I3682">
        <v>6600010.1204000004</v>
      </c>
      <c r="J3682" t="s">
        <v>207</v>
      </c>
      <c r="K3682">
        <v>4620.0070842800005</v>
      </c>
    </row>
    <row r="3683" spans="1:11" x14ac:dyDescent="0.2">
      <c r="A3683" t="s">
        <v>252</v>
      </c>
      <c r="B3683" t="s">
        <v>185</v>
      </c>
      <c r="C3683" t="s">
        <v>197</v>
      </c>
      <c r="D3683" t="s">
        <v>200</v>
      </c>
      <c r="E3683">
        <v>51625</v>
      </c>
      <c r="F3683">
        <v>154.965</v>
      </c>
      <c r="G3683">
        <v>44738</v>
      </c>
      <c r="H3683">
        <v>44713</v>
      </c>
      <c r="I3683">
        <v>8000068.125</v>
      </c>
      <c r="J3683" t="s">
        <v>188</v>
      </c>
      <c r="K3683">
        <v>5600.0476875000004</v>
      </c>
    </row>
    <row r="3684" spans="1:11" x14ac:dyDescent="0.2">
      <c r="A3684" t="s">
        <v>252</v>
      </c>
      <c r="B3684" t="s">
        <v>198</v>
      </c>
      <c r="C3684" t="s">
        <v>201</v>
      </c>
      <c r="D3684" t="s">
        <v>190</v>
      </c>
      <c r="E3684">
        <v>60525</v>
      </c>
      <c r="F3684">
        <v>41.305300000000003</v>
      </c>
      <c r="G3684">
        <v>44742</v>
      </c>
      <c r="H3684">
        <v>44713</v>
      </c>
      <c r="I3684">
        <v>2500003.2825000002</v>
      </c>
      <c r="J3684" t="s">
        <v>188</v>
      </c>
      <c r="K3684">
        <v>1750.0022977500005</v>
      </c>
    </row>
    <row r="3685" spans="1:11" x14ac:dyDescent="0.2">
      <c r="A3685" t="s">
        <v>252</v>
      </c>
      <c r="B3685" t="s">
        <v>185</v>
      </c>
      <c r="C3685" t="s">
        <v>222</v>
      </c>
      <c r="D3685" t="s">
        <v>200</v>
      </c>
      <c r="E3685">
        <v>242535</v>
      </c>
      <c r="F3685">
        <v>15.2555</v>
      </c>
      <c r="G3685">
        <v>44742</v>
      </c>
      <c r="H3685">
        <v>44713</v>
      </c>
      <c r="I3685">
        <v>3699992.6924999999</v>
      </c>
      <c r="J3685" t="s">
        <v>193</v>
      </c>
      <c r="K3685">
        <v>2959.994154</v>
      </c>
    </row>
    <row r="3686" spans="1:11" x14ac:dyDescent="0.2">
      <c r="A3686" t="s">
        <v>252</v>
      </c>
      <c r="B3686" t="s">
        <v>185</v>
      </c>
      <c r="C3686" t="s">
        <v>229</v>
      </c>
      <c r="D3686" t="s">
        <v>187</v>
      </c>
      <c r="E3686">
        <v>40736</v>
      </c>
      <c r="F3686">
        <v>105.55719999999999</v>
      </c>
      <c r="G3686">
        <v>44742</v>
      </c>
      <c r="H3686">
        <v>44713</v>
      </c>
      <c r="I3686">
        <v>4299978.0992000001</v>
      </c>
      <c r="J3686" t="s">
        <v>188</v>
      </c>
      <c r="K3686">
        <v>3009.9846694400003</v>
      </c>
    </row>
    <row r="3687" spans="1:11" x14ac:dyDescent="0.2">
      <c r="A3687" t="s">
        <v>252</v>
      </c>
      <c r="B3687" t="s">
        <v>185</v>
      </c>
      <c r="C3687" t="s">
        <v>238</v>
      </c>
      <c r="D3687" t="s">
        <v>190</v>
      </c>
      <c r="E3687">
        <v>24090</v>
      </c>
      <c r="F3687">
        <v>240.7664</v>
      </c>
      <c r="G3687">
        <v>44742</v>
      </c>
      <c r="H3687">
        <v>44713</v>
      </c>
      <c r="I3687">
        <v>5800062.5760000004</v>
      </c>
      <c r="J3687" t="s">
        <v>204</v>
      </c>
      <c r="K3687">
        <v>4060.0438032000006</v>
      </c>
    </row>
    <row r="3688" spans="1:11" x14ac:dyDescent="0.2">
      <c r="A3688" t="s">
        <v>252</v>
      </c>
      <c r="B3688" t="s">
        <v>185</v>
      </c>
      <c r="C3688" t="s">
        <v>209</v>
      </c>
      <c r="D3688" t="s">
        <v>192</v>
      </c>
      <c r="E3688">
        <v>465174</v>
      </c>
      <c r="F3688">
        <v>18.4877</v>
      </c>
      <c r="G3688">
        <v>44743</v>
      </c>
      <c r="H3688">
        <v>44743</v>
      </c>
      <c r="I3688">
        <v>8599997.3597999997</v>
      </c>
      <c r="J3688" t="s">
        <v>188</v>
      </c>
      <c r="K3688">
        <v>6019.9981518600007</v>
      </c>
    </row>
    <row r="3689" spans="1:11" x14ac:dyDescent="0.2">
      <c r="A3689" t="s">
        <v>252</v>
      </c>
      <c r="B3689" t="s">
        <v>198</v>
      </c>
      <c r="C3689" t="s">
        <v>201</v>
      </c>
      <c r="D3689" t="s">
        <v>192</v>
      </c>
      <c r="E3689">
        <v>185553</v>
      </c>
      <c r="F3689">
        <v>39.341799999999999</v>
      </c>
      <c r="G3689">
        <v>44743</v>
      </c>
      <c r="H3689">
        <v>44743</v>
      </c>
      <c r="I3689">
        <v>7299989.0153999999</v>
      </c>
      <c r="J3689" t="s">
        <v>188</v>
      </c>
      <c r="K3689">
        <v>5109.9923107800005</v>
      </c>
    </row>
    <row r="3690" spans="1:11" x14ac:dyDescent="0.2">
      <c r="A3690" t="s">
        <v>252</v>
      </c>
      <c r="B3690" t="s">
        <v>198</v>
      </c>
      <c r="C3690" t="s">
        <v>232</v>
      </c>
      <c r="D3690" t="s">
        <v>190</v>
      </c>
      <c r="E3690">
        <v>202163</v>
      </c>
      <c r="F3690">
        <v>23.743200000000002</v>
      </c>
      <c r="G3690">
        <v>44743</v>
      </c>
      <c r="H3690">
        <v>44743</v>
      </c>
      <c r="I3690">
        <v>4799996.5416000001</v>
      </c>
      <c r="J3690" t="s">
        <v>204</v>
      </c>
      <c r="K3690">
        <v>3359.99757912</v>
      </c>
    </row>
    <row r="3691" spans="1:11" x14ac:dyDescent="0.2">
      <c r="A3691" t="s">
        <v>252</v>
      </c>
      <c r="B3691" t="s">
        <v>185</v>
      </c>
      <c r="C3691" t="s">
        <v>245</v>
      </c>
      <c r="D3691" t="s">
        <v>192</v>
      </c>
      <c r="E3691">
        <v>162657</v>
      </c>
      <c r="F3691">
        <v>54.101700000000001</v>
      </c>
      <c r="G3691">
        <v>44744</v>
      </c>
      <c r="H3691">
        <v>44743</v>
      </c>
      <c r="I3691">
        <v>8800020.2169000003</v>
      </c>
      <c r="J3691" t="s">
        <v>188</v>
      </c>
      <c r="K3691">
        <v>6160.0141518300006</v>
      </c>
    </row>
    <row r="3692" spans="1:11" x14ac:dyDescent="0.2">
      <c r="A3692" t="s">
        <v>252</v>
      </c>
      <c r="B3692" t="s">
        <v>185</v>
      </c>
      <c r="C3692" t="s">
        <v>221</v>
      </c>
      <c r="D3692" t="s">
        <v>190</v>
      </c>
      <c r="E3692">
        <v>81110</v>
      </c>
      <c r="F3692">
        <v>39.452399999999997</v>
      </c>
      <c r="G3692">
        <v>44744</v>
      </c>
      <c r="H3692">
        <v>44743</v>
      </c>
      <c r="I3692">
        <v>3199984.1639999999</v>
      </c>
      <c r="J3692" t="s">
        <v>207</v>
      </c>
      <c r="K3692">
        <v>2239.9889147999997</v>
      </c>
    </row>
    <row r="3693" spans="1:11" x14ac:dyDescent="0.2">
      <c r="A3693" t="s">
        <v>252</v>
      </c>
      <c r="B3693" t="s">
        <v>185</v>
      </c>
      <c r="C3693" t="s">
        <v>211</v>
      </c>
      <c r="D3693" t="s">
        <v>190</v>
      </c>
      <c r="E3693">
        <v>71971</v>
      </c>
      <c r="F3693">
        <v>13.894500000000001</v>
      </c>
      <c r="G3693">
        <v>44745</v>
      </c>
      <c r="H3693">
        <v>44743</v>
      </c>
      <c r="I3693">
        <v>1000001.0595000001</v>
      </c>
      <c r="J3693" t="s">
        <v>207</v>
      </c>
      <c r="K3693">
        <v>700.00074165000001</v>
      </c>
    </row>
    <row r="3694" spans="1:11" x14ac:dyDescent="0.2">
      <c r="A3694" t="s">
        <v>252</v>
      </c>
      <c r="B3694" t="s">
        <v>198</v>
      </c>
      <c r="C3694" t="s">
        <v>112</v>
      </c>
      <c r="D3694" t="s">
        <v>190</v>
      </c>
      <c r="E3694">
        <v>29265</v>
      </c>
      <c r="F3694">
        <v>41.005099999999999</v>
      </c>
      <c r="G3694">
        <v>44745</v>
      </c>
      <c r="H3694">
        <v>44743</v>
      </c>
      <c r="I3694">
        <v>1200014.2515</v>
      </c>
      <c r="J3694" t="s">
        <v>188</v>
      </c>
      <c r="K3694">
        <v>840.00997605000009</v>
      </c>
    </row>
    <row r="3695" spans="1:11" x14ac:dyDescent="0.2">
      <c r="A3695" t="s">
        <v>252</v>
      </c>
      <c r="B3695" t="s">
        <v>198</v>
      </c>
      <c r="C3695" t="s">
        <v>214</v>
      </c>
      <c r="D3695" t="s">
        <v>192</v>
      </c>
      <c r="E3695">
        <v>228045</v>
      </c>
      <c r="F3695">
        <v>28.941600000000001</v>
      </c>
      <c r="G3695">
        <v>44746</v>
      </c>
      <c r="H3695">
        <v>44743</v>
      </c>
      <c r="I3695">
        <v>6599987.1720000003</v>
      </c>
      <c r="J3695" t="s">
        <v>215</v>
      </c>
      <c r="K3695">
        <v>5939.9884548</v>
      </c>
    </row>
    <row r="3696" spans="1:11" x14ac:dyDescent="0.2">
      <c r="A3696" t="s">
        <v>252</v>
      </c>
      <c r="B3696" t="s">
        <v>198</v>
      </c>
      <c r="C3696" t="s">
        <v>223</v>
      </c>
      <c r="D3696" t="s">
        <v>190</v>
      </c>
      <c r="E3696">
        <v>92587</v>
      </c>
      <c r="F3696">
        <v>84.2453</v>
      </c>
      <c r="G3696">
        <v>44746</v>
      </c>
      <c r="H3696">
        <v>44743</v>
      </c>
      <c r="I3696">
        <v>7800019.5910999998</v>
      </c>
      <c r="J3696" t="s">
        <v>204</v>
      </c>
      <c r="K3696">
        <v>5460.0137137700003</v>
      </c>
    </row>
    <row r="3697" spans="1:11" x14ac:dyDescent="0.2">
      <c r="A3697" t="s">
        <v>252</v>
      </c>
      <c r="B3697" t="s">
        <v>185</v>
      </c>
      <c r="C3697" t="s">
        <v>225</v>
      </c>
      <c r="D3697" t="s">
        <v>190</v>
      </c>
      <c r="E3697">
        <v>8703</v>
      </c>
      <c r="F3697">
        <v>91.927099999999996</v>
      </c>
      <c r="G3697">
        <v>44749</v>
      </c>
      <c r="H3697">
        <v>44743</v>
      </c>
      <c r="I3697">
        <v>800041.55129999993</v>
      </c>
      <c r="J3697" t="s">
        <v>188</v>
      </c>
      <c r="K3697">
        <v>560.02908590999994</v>
      </c>
    </row>
    <row r="3698" spans="1:11" x14ac:dyDescent="0.2">
      <c r="A3698" t="s">
        <v>252</v>
      </c>
      <c r="B3698" t="s">
        <v>198</v>
      </c>
      <c r="C3698" t="s">
        <v>246</v>
      </c>
      <c r="D3698" t="s">
        <v>187</v>
      </c>
      <c r="E3698">
        <v>20112</v>
      </c>
      <c r="F3698">
        <v>139.22030000000001</v>
      </c>
      <c r="G3698">
        <v>44749</v>
      </c>
      <c r="H3698">
        <v>44743</v>
      </c>
      <c r="I3698">
        <v>2799998.6736000003</v>
      </c>
      <c r="J3698" t="s">
        <v>204</v>
      </c>
      <c r="K3698">
        <v>1959.9990715200004</v>
      </c>
    </row>
    <row r="3699" spans="1:11" x14ac:dyDescent="0.2">
      <c r="A3699" t="s">
        <v>252</v>
      </c>
      <c r="B3699" t="s">
        <v>198</v>
      </c>
      <c r="C3699" t="s">
        <v>114</v>
      </c>
      <c r="D3699" t="s">
        <v>190</v>
      </c>
      <c r="E3699">
        <v>177061</v>
      </c>
      <c r="F3699">
        <v>14.684200000000001</v>
      </c>
      <c r="G3699">
        <v>44749</v>
      </c>
      <c r="H3699">
        <v>44743</v>
      </c>
      <c r="I3699">
        <v>2599999.1362000001</v>
      </c>
      <c r="J3699" t="s">
        <v>215</v>
      </c>
      <c r="K3699">
        <v>2339.9992225800002</v>
      </c>
    </row>
    <row r="3700" spans="1:11" x14ac:dyDescent="0.2">
      <c r="A3700" t="s">
        <v>252</v>
      </c>
      <c r="B3700" t="s">
        <v>185</v>
      </c>
      <c r="C3700" t="s">
        <v>240</v>
      </c>
      <c r="D3700" t="s">
        <v>190</v>
      </c>
      <c r="E3700">
        <v>836587</v>
      </c>
      <c r="F3700">
        <v>7.5305999999999997</v>
      </c>
      <c r="G3700">
        <v>44749</v>
      </c>
      <c r="H3700">
        <v>44743</v>
      </c>
      <c r="I3700">
        <v>6300002.0621999996</v>
      </c>
      <c r="J3700" t="s">
        <v>241</v>
      </c>
      <c r="K3700">
        <v>5670.0018559800001</v>
      </c>
    </row>
    <row r="3701" spans="1:11" x14ac:dyDescent="0.2">
      <c r="A3701" t="s">
        <v>252</v>
      </c>
      <c r="B3701" t="s">
        <v>198</v>
      </c>
      <c r="C3701" t="s">
        <v>217</v>
      </c>
      <c r="D3701" t="s">
        <v>190</v>
      </c>
      <c r="E3701">
        <v>353275</v>
      </c>
      <c r="F3701">
        <v>9.0580999999999996</v>
      </c>
      <c r="G3701">
        <v>44750</v>
      </c>
      <c r="H3701">
        <v>44743</v>
      </c>
      <c r="I3701">
        <v>3200000.2774999999</v>
      </c>
      <c r="J3701" t="s">
        <v>215</v>
      </c>
      <c r="K3701">
        <v>2880.00024975</v>
      </c>
    </row>
    <row r="3702" spans="1:11" x14ac:dyDescent="0.2">
      <c r="A3702" t="s">
        <v>252</v>
      </c>
      <c r="B3702" t="s">
        <v>185</v>
      </c>
      <c r="C3702" t="s">
        <v>237</v>
      </c>
      <c r="D3702" t="s">
        <v>190</v>
      </c>
      <c r="E3702">
        <v>491058</v>
      </c>
      <c r="F3702">
        <v>16.495000000000001</v>
      </c>
      <c r="G3702">
        <v>44750</v>
      </c>
      <c r="H3702">
        <v>44743</v>
      </c>
      <c r="I3702">
        <v>8100001.7100000009</v>
      </c>
      <c r="J3702" t="s">
        <v>204</v>
      </c>
      <c r="K3702">
        <v>5670.0011970000005</v>
      </c>
    </row>
    <row r="3703" spans="1:11" x14ac:dyDescent="0.2">
      <c r="A3703" t="s">
        <v>252</v>
      </c>
      <c r="B3703" t="s">
        <v>198</v>
      </c>
      <c r="C3703" t="s">
        <v>244</v>
      </c>
      <c r="D3703" t="s">
        <v>187</v>
      </c>
      <c r="E3703">
        <v>35811</v>
      </c>
      <c r="F3703">
        <v>25.131699999999999</v>
      </c>
      <c r="G3703">
        <v>44751</v>
      </c>
      <c r="H3703">
        <v>44743</v>
      </c>
      <c r="I3703">
        <v>899991.30869999994</v>
      </c>
      <c r="J3703" t="s">
        <v>207</v>
      </c>
      <c r="K3703">
        <v>629.99391608999997</v>
      </c>
    </row>
    <row r="3704" spans="1:11" x14ac:dyDescent="0.2">
      <c r="A3704" t="s">
        <v>252</v>
      </c>
      <c r="B3704" t="s">
        <v>198</v>
      </c>
      <c r="C3704" t="s">
        <v>220</v>
      </c>
      <c r="D3704" t="s">
        <v>190</v>
      </c>
      <c r="E3704">
        <v>44960</v>
      </c>
      <c r="F3704">
        <v>157.9177</v>
      </c>
      <c r="G3704">
        <v>44751</v>
      </c>
      <c r="H3704">
        <v>44743</v>
      </c>
      <c r="I3704">
        <v>7099979.7919999994</v>
      </c>
      <c r="J3704" t="s">
        <v>188</v>
      </c>
      <c r="K3704">
        <v>4969.9858543999999</v>
      </c>
    </row>
    <row r="3705" spans="1:11" x14ac:dyDescent="0.2">
      <c r="A3705" t="s">
        <v>252</v>
      </c>
      <c r="B3705" t="s">
        <v>198</v>
      </c>
      <c r="C3705" t="s">
        <v>234</v>
      </c>
      <c r="D3705" t="s">
        <v>187</v>
      </c>
      <c r="E3705">
        <v>81430</v>
      </c>
      <c r="F3705">
        <v>95.787300000000002</v>
      </c>
      <c r="G3705">
        <v>44751</v>
      </c>
      <c r="H3705">
        <v>44743</v>
      </c>
      <c r="I3705">
        <v>7799959.8390000006</v>
      </c>
      <c r="J3705" t="s">
        <v>204</v>
      </c>
      <c r="K3705">
        <v>5459.9718873000002</v>
      </c>
    </row>
    <row r="3706" spans="1:11" x14ac:dyDescent="0.2">
      <c r="A3706" t="s">
        <v>252</v>
      </c>
      <c r="B3706" t="s">
        <v>185</v>
      </c>
      <c r="C3706" t="s">
        <v>218</v>
      </c>
      <c r="D3706" t="s">
        <v>187</v>
      </c>
      <c r="E3706">
        <v>106100</v>
      </c>
      <c r="F3706">
        <v>63.1479</v>
      </c>
      <c r="G3706">
        <v>44751</v>
      </c>
      <c r="H3706">
        <v>44743</v>
      </c>
      <c r="I3706">
        <v>6699992.1900000004</v>
      </c>
      <c r="J3706" t="s">
        <v>204</v>
      </c>
      <c r="K3706">
        <v>4689.994533000001</v>
      </c>
    </row>
    <row r="3707" spans="1:11" x14ac:dyDescent="0.2">
      <c r="A3707" t="s">
        <v>252</v>
      </c>
      <c r="B3707" t="s">
        <v>198</v>
      </c>
      <c r="C3707" t="s">
        <v>218</v>
      </c>
      <c r="D3707" t="s">
        <v>190</v>
      </c>
      <c r="E3707">
        <v>23286</v>
      </c>
      <c r="F3707">
        <v>64.417299999999997</v>
      </c>
      <c r="G3707">
        <v>44751</v>
      </c>
      <c r="H3707">
        <v>44743</v>
      </c>
      <c r="I3707">
        <v>1500021.2478</v>
      </c>
      <c r="J3707" t="s">
        <v>204</v>
      </c>
      <c r="K3707">
        <v>1050.01487346</v>
      </c>
    </row>
    <row r="3708" spans="1:11" x14ac:dyDescent="0.2">
      <c r="A3708" t="s">
        <v>252</v>
      </c>
      <c r="B3708" t="s">
        <v>185</v>
      </c>
      <c r="C3708" t="s">
        <v>224</v>
      </c>
      <c r="D3708" t="s">
        <v>200</v>
      </c>
      <c r="E3708">
        <v>40878</v>
      </c>
      <c r="F3708">
        <v>178.58090000000001</v>
      </c>
      <c r="G3708">
        <v>44751</v>
      </c>
      <c r="H3708">
        <v>44743</v>
      </c>
      <c r="I3708">
        <v>7300030.0302000009</v>
      </c>
      <c r="J3708" t="s">
        <v>204</v>
      </c>
      <c r="K3708">
        <v>5110.0210211400008</v>
      </c>
    </row>
    <row r="3709" spans="1:11" x14ac:dyDescent="0.2">
      <c r="A3709" t="s">
        <v>252</v>
      </c>
      <c r="B3709" t="s">
        <v>198</v>
      </c>
      <c r="C3709" t="s">
        <v>191</v>
      </c>
      <c r="D3709" t="s">
        <v>192</v>
      </c>
      <c r="E3709">
        <v>1471431</v>
      </c>
      <c r="F3709">
        <v>6.4562999999999997</v>
      </c>
      <c r="G3709">
        <v>44751</v>
      </c>
      <c r="H3709">
        <v>44743</v>
      </c>
      <c r="I3709">
        <v>9499999.9652999993</v>
      </c>
      <c r="J3709" t="s">
        <v>193</v>
      </c>
      <c r="K3709">
        <v>7599.9999722399998</v>
      </c>
    </row>
    <row r="3710" spans="1:11" x14ac:dyDescent="0.2">
      <c r="A3710" t="s">
        <v>252</v>
      </c>
      <c r="B3710" t="s">
        <v>185</v>
      </c>
      <c r="C3710" t="s">
        <v>225</v>
      </c>
      <c r="D3710" t="s">
        <v>187</v>
      </c>
      <c r="E3710">
        <v>92962</v>
      </c>
      <c r="F3710">
        <v>84.981300000000005</v>
      </c>
      <c r="G3710">
        <v>44751</v>
      </c>
      <c r="H3710">
        <v>44743</v>
      </c>
      <c r="I3710">
        <v>7900031.6106000002</v>
      </c>
      <c r="J3710" t="s">
        <v>188</v>
      </c>
      <c r="K3710">
        <v>5530.0221274200003</v>
      </c>
    </row>
    <row r="3711" spans="1:11" x14ac:dyDescent="0.2">
      <c r="A3711" t="s">
        <v>252</v>
      </c>
      <c r="B3711" t="s">
        <v>198</v>
      </c>
      <c r="C3711" t="s">
        <v>220</v>
      </c>
      <c r="D3711" t="s">
        <v>190</v>
      </c>
      <c r="E3711">
        <v>18619</v>
      </c>
      <c r="F3711">
        <v>177.2415</v>
      </c>
      <c r="G3711">
        <v>44752</v>
      </c>
      <c r="H3711">
        <v>44743</v>
      </c>
      <c r="I3711">
        <v>3300059.4885</v>
      </c>
      <c r="J3711" t="s">
        <v>188</v>
      </c>
      <c r="K3711">
        <v>2310.0416419500002</v>
      </c>
    </row>
    <row r="3712" spans="1:11" x14ac:dyDescent="0.2">
      <c r="A3712" t="s">
        <v>252</v>
      </c>
      <c r="B3712" t="s">
        <v>185</v>
      </c>
      <c r="C3712" t="s">
        <v>224</v>
      </c>
      <c r="D3712" t="s">
        <v>187</v>
      </c>
      <c r="E3712">
        <v>48692</v>
      </c>
      <c r="F3712">
        <v>193.04990000000001</v>
      </c>
      <c r="G3712">
        <v>44752</v>
      </c>
      <c r="H3712">
        <v>44743</v>
      </c>
      <c r="I3712">
        <v>9399985.730800001</v>
      </c>
      <c r="J3712" t="s">
        <v>204</v>
      </c>
      <c r="K3712">
        <v>6579.9900115600012</v>
      </c>
    </row>
    <row r="3713" spans="1:11" x14ac:dyDescent="0.2">
      <c r="A3713" t="s">
        <v>252</v>
      </c>
      <c r="B3713" t="s">
        <v>185</v>
      </c>
      <c r="C3713" t="s">
        <v>232</v>
      </c>
      <c r="D3713" t="s">
        <v>200</v>
      </c>
      <c r="E3713">
        <v>194030</v>
      </c>
      <c r="F3713">
        <v>24.222999999999999</v>
      </c>
      <c r="G3713">
        <v>44753</v>
      </c>
      <c r="H3713">
        <v>44743</v>
      </c>
      <c r="I3713">
        <v>4699988.6899999995</v>
      </c>
      <c r="J3713" t="s">
        <v>204</v>
      </c>
      <c r="K3713">
        <v>3289.9920830000001</v>
      </c>
    </row>
    <row r="3714" spans="1:11" x14ac:dyDescent="0.2">
      <c r="A3714" t="s">
        <v>252</v>
      </c>
      <c r="B3714" t="s">
        <v>185</v>
      </c>
      <c r="C3714" t="s">
        <v>112</v>
      </c>
      <c r="D3714" t="s">
        <v>192</v>
      </c>
      <c r="E3714">
        <v>146043</v>
      </c>
      <c r="F3714">
        <v>43.822800000000001</v>
      </c>
      <c r="G3714">
        <v>44753</v>
      </c>
      <c r="H3714">
        <v>44743</v>
      </c>
      <c r="I3714">
        <v>6400013.1804</v>
      </c>
      <c r="J3714" t="s">
        <v>188</v>
      </c>
      <c r="K3714">
        <v>4480.0092262799999</v>
      </c>
    </row>
    <row r="3715" spans="1:11" x14ac:dyDescent="0.2">
      <c r="A3715" t="s">
        <v>252</v>
      </c>
      <c r="B3715" t="s">
        <v>198</v>
      </c>
      <c r="C3715" t="s">
        <v>205</v>
      </c>
      <c r="D3715" t="s">
        <v>190</v>
      </c>
      <c r="E3715">
        <v>316518</v>
      </c>
      <c r="F3715">
        <v>19.272200000000002</v>
      </c>
      <c r="G3715">
        <v>44753</v>
      </c>
      <c r="H3715">
        <v>44743</v>
      </c>
      <c r="I3715">
        <v>6099998.1996000009</v>
      </c>
      <c r="J3715" t="s">
        <v>193</v>
      </c>
      <c r="K3715">
        <v>4879.9985596800007</v>
      </c>
    </row>
    <row r="3716" spans="1:11" x14ac:dyDescent="0.2">
      <c r="A3716" t="s">
        <v>252</v>
      </c>
      <c r="B3716" t="s">
        <v>185</v>
      </c>
      <c r="C3716" t="s">
        <v>226</v>
      </c>
      <c r="D3716" t="s">
        <v>187</v>
      </c>
      <c r="E3716">
        <v>111830</v>
      </c>
      <c r="F3716">
        <v>50.970100000000002</v>
      </c>
      <c r="G3716">
        <v>44756</v>
      </c>
      <c r="H3716">
        <v>44743</v>
      </c>
      <c r="I3716">
        <v>5699986.2829999998</v>
      </c>
      <c r="J3716" t="s">
        <v>188</v>
      </c>
      <c r="K3716">
        <v>3989.9903981000002</v>
      </c>
    </row>
    <row r="3717" spans="1:11" x14ac:dyDescent="0.2">
      <c r="A3717" t="s">
        <v>252</v>
      </c>
      <c r="B3717" t="s">
        <v>198</v>
      </c>
      <c r="C3717" t="s">
        <v>231</v>
      </c>
      <c r="D3717" t="s">
        <v>200</v>
      </c>
      <c r="E3717">
        <v>297549</v>
      </c>
      <c r="F3717">
        <v>22.853400000000001</v>
      </c>
      <c r="G3717">
        <v>44756</v>
      </c>
      <c r="H3717">
        <v>44743</v>
      </c>
      <c r="I3717">
        <v>6800006.3166000005</v>
      </c>
      <c r="J3717" t="s">
        <v>188</v>
      </c>
      <c r="K3717">
        <v>4760.0044216200004</v>
      </c>
    </row>
    <row r="3718" spans="1:11" x14ac:dyDescent="0.2">
      <c r="A3718" t="s">
        <v>252</v>
      </c>
      <c r="B3718" t="s">
        <v>198</v>
      </c>
      <c r="C3718" t="s">
        <v>245</v>
      </c>
      <c r="D3718" t="s">
        <v>187</v>
      </c>
      <c r="E3718">
        <v>132853</v>
      </c>
      <c r="F3718">
        <v>55.700699999999998</v>
      </c>
      <c r="G3718">
        <v>44756</v>
      </c>
      <c r="H3718">
        <v>44743</v>
      </c>
      <c r="I3718">
        <v>7400005.0970999999</v>
      </c>
      <c r="J3718" t="s">
        <v>188</v>
      </c>
      <c r="K3718">
        <v>5180.0035679700004</v>
      </c>
    </row>
    <row r="3719" spans="1:11" x14ac:dyDescent="0.2">
      <c r="A3719" t="s">
        <v>252</v>
      </c>
      <c r="B3719" t="s">
        <v>198</v>
      </c>
      <c r="C3719" t="s">
        <v>229</v>
      </c>
      <c r="D3719" t="s">
        <v>187</v>
      </c>
      <c r="E3719">
        <v>6279</v>
      </c>
      <c r="F3719">
        <v>95.561300000000003</v>
      </c>
      <c r="G3719">
        <v>44756</v>
      </c>
      <c r="H3719">
        <v>44743</v>
      </c>
      <c r="I3719">
        <v>600029.40269999998</v>
      </c>
      <c r="J3719" t="s">
        <v>188</v>
      </c>
      <c r="K3719">
        <v>420.02058189000007</v>
      </c>
    </row>
    <row r="3720" spans="1:11" x14ac:dyDescent="0.2">
      <c r="A3720" t="s">
        <v>252</v>
      </c>
      <c r="B3720" t="s">
        <v>198</v>
      </c>
      <c r="C3720" t="s">
        <v>238</v>
      </c>
      <c r="D3720" t="s">
        <v>190</v>
      </c>
      <c r="E3720">
        <v>28762</v>
      </c>
      <c r="F3720">
        <v>229.46879999999999</v>
      </c>
      <c r="G3720">
        <v>44757</v>
      </c>
      <c r="H3720">
        <v>44743</v>
      </c>
      <c r="I3720">
        <v>6599981.6255999999</v>
      </c>
      <c r="J3720" t="s">
        <v>204</v>
      </c>
      <c r="K3720">
        <v>4619.9871379199994</v>
      </c>
    </row>
    <row r="3721" spans="1:11" x14ac:dyDescent="0.2">
      <c r="A3721" t="s">
        <v>252</v>
      </c>
      <c r="B3721" t="s">
        <v>198</v>
      </c>
      <c r="C3721" t="s">
        <v>205</v>
      </c>
      <c r="D3721" t="s">
        <v>190</v>
      </c>
      <c r="E3721">
        <v>273360</v>
      </c>
      <c r="F3721">
        <v>19.754200000000001</v>
      </c>
      <c r="G3721">
        <v>44758</v>
      </c>
      <c r="H3721">
        <v>44743</v>
      </c>
      <c r="I3721">
        <v>5400008.1120000007</v>
      </c>
      <c r="J3721" t="s">
        <v>193</v>
      </c>
      <c r="K3721">
        <v>4320.0064896000004</v>
      </c>
    </row>
    <row r="3722" spans="1:11" x14ac:dyDescent="0.2">
      <c r="A3722" t="s">
        <v>252</v>
      </c>
      <c r="B3722" t="s">
        <v>185</v>
      </c>
      <c r="C3722" t="s">
        <v>209</v>
      </c>
      <c r="D3722" t="s">
        <v>190</v>
      </c>
      <c r="E3722">
        <v>163541</v>
      </c>
      <c r="F3722">
        <v>21.401399999999999</v>
      </c>
      <c r="G3722">
        <v>44758</v>
      </c>
      <c r="H3722">
        <v>44743</v>
      </c>
      <c r="I3722">
        <v>3500006.3573999996</v>
      </c>
      <c r="J3722" t="s">
        <v>188</v>
      </c>
      <c r="K3722">
        <v>2450.0044501799998</v>
      </c>
    </row>
    <row r="3723" spans="1:11" x14ac:dyDescent="0.2">
      <c r="A3723" t="s">
        <v>252</v>
      </c>
      <c r="B3723" t="s">
        <v>185</v>
      </c>
      <c r="C3723" t="s">
        <v>220</v>
      </c>
      <c r="D3723" t="s">
        <v>190</v>
      </c>
      <c r="E3723">
        <v>37008</v>
      </c>
      <c r="F3723">
        <v>159.4255</v>
      </c>
      <c r="G3723">
        <v>44759</v>
      </c>
      <c r="H3723">
        <v>44743</v>
      </c>
      <c r="I3723">
        <v>5900018.9040000001</v>
      </c>
      <c r="J3723" t="s">
        <v>188</v>
      </c>
      <c r="K3723">
        <v>4130.0132328</v>
      </c>
    </row>
    <row r="3724" spans="1:11" x14ac:dyDescent="0.2">
      <c r="A3724" t="s">
        <v>252</v>
      </c>
      <c r="B3724" t="s">
        <v>198</v>
      </c>
      <c r="C3724" t="s">
        <v>237</v>
      </c>
      <c r="D3724" t="s">
        <v>190</v>
      </c>
      <c r="E3724">
        <v>562708</v>
      </c>
      <c r="F3724">
        <v>17.593499999999999</v>
      </c>
      <c r="G3724">
        <v>44760</v>
      </c>
      <c r="H3724">
        <v>44743</v>
      </c>
      <c r="I3724">
        <v>9900003.1979999989</v>
      </c>
      <c r="J3724" t="s">
        <v>204</v>
      </c>
      <c r="K3724">
        <v>6930.0022385999991</v>
      </c>
    </row>
    <row r="3725" spans="1:11" x14ac:dyDescent="0.2">
      <c r="A3725" t="s">
        <v>252</v>
      </c>
      <c r="B3725" t="s">
        <v>185</v>
      </c>
      <c r="C3725" t="s">
        <v>232</v>
      </c>
      <c r="D3725" t="s">
        <v>200</v>
      </c>
      <c r="E3725">
        <v>203933</v>
      </c>
      <c r="F3725">
        <v>24.517800000000001</v>
      </c>
      <c r="G3725">
        <v>44763</v>
      </c>
      <c r="H3725">
        <v>44743</v>
      </c>
      <c r="I3725">
        <v>4999988.5074000005</v>
      </c>
      <c r="J3725" t="s">
        <v>204</v>
      </c>
      <c r="K3725">
        <v>3499.9919551800008</v>
      </c>
    </row>
    <row r="3726" spans="1:11" x14ac:dyDescent="0.2">
      <c r="A3726" t="s">
        <v>252</v>
      </c>
      <c r="B3726" t="s">
        <v>198</v>
      </c>
      <c r="C3726" t="s">
        <v>220</v>
      </c>
      <c r="D3726" t="s">
        <v>190</v>
      </c>
      <c r="E3726">
        <v>54768</v>
      </c>
      <c r="F3726">
        <v>167.9811</v>
      </c>
      <c r="G3726">
        <v>44763</v>
      </c>
      <c r="H3726">
        <v>44743</v>
      </c>
      <c r="I3726">
        <v>9199988.8848000001</v>
      </c>
      <c r="J3726" t="s">
        <v>188</v>
      </c>
      <c r="K3726">
        <v>6439.9922193600005</v>
      </c>
    </row>
    <row r="3727" spans="1:11" x14ac:dyDescent="0.2">
      <c r="A3727" t="s">
        <v>252</v>
      </c>
      <c r="B3727" t="s">
        <v>185</v>
      </c>
      <c r="C3727" t="s">
        <v>225</v>
      </c>
      <c r="D3727" t="s">
        <v>190</v>
      </c>
      <c r="E3727">
        <v>18943</v>
      </c>
      <c r="F3727">
        <v>89.743399999999994</v>
      </c>
      <c r="G3727">
        <v>44764</v>
      </c>
      <c r="H3727">
        <v>44743</v>
      </c>
      <c r="I3727">
        <v>1700009.2261999999</v>
      </c>
      <c r="J3727" t="s">
        <v>188</v>
      </c>
      <c r="K3727">
        <v>1190.0064583400001</v>
      </c>
    </row>
    <row r="3728" spans="1:11" x14ac:dyDescent="0.2">
      <c r="A3728" t="s">
        <v>252</v>
      </c>
      <c r="B3728" t="s">
        <v>185</v>
      </c>
      <c r="C3728" t="s">
        <v>229</v>
      </c>
      <c r="D3728" t="s">
        <v>192</v>
      </c>
      <c r="E3728">
        <v>24512</v>
      </c>
      <c r="F3728">
        <v>106.069</v>
      </c>
      <c r="G3728">
        <v>44765</v>
      </c>
      <c r="H3728">
        <v>44743</v>
      </c>
      <c r="I3728">
        <v>2599963.3280000002</v>
      </c>
      <c r="J3728" t="s">
        <v>188</v>
      </c>
      <c r="K3728">
        <v>1819.9743296000001</v>
      </c>
    </row>
    <row r="3729" spans="1:11" x14ac:dyDescent="0.2">
      <c r="A3729" t="s">
        <v>252</v>
      </c>
      <c r="B3729" t="s">
        <v>185</v>
      </c>
      <c r="C3729" t="s">
        <v>223</v>
      </c>
      <c r="D3729" t="s">
        <v>192</v>
      </c>
      <c r="E3729">
        <v>91314</v>
      </c>
      <c r="F3729">
        <v>86.515100000000004</v>
      </c>
      <c r="G3729">
        <v>44766</v>
      </c>
      <c r="H3729">
        <v>44743</v>
      </c>
      <c r="I3729">
        <v>7900039.8414000003</v>
      </c>
      <c r="J3729" t="s">
        <v>204</v>
      </c>
      <c r="K3729">
        <v>5530.0278889800011</v>
      </c>
    </row>
    <row r="3730" spans="1:11" x14ac:dyDescent="0.2">
      <c r="A3730" t="s">
        <v>252</v>
      </c>
      <c r="B3730" t="s">
        <v>198</v>
      </c>
      <c r="C3730" t="s">
        <v>240</v>
      </c>
      <c r="D3730" t="s">
        <v>190</v>
      </c>
      <c r="E3730">
        <v>1078689</v>
      </c>
      <c r="F3730">
        <v>7.2309999999999999</v>
      </c>
      <c r="G3730">
        <v>44767</v>
      </c>
      <c r="H3730">
        <v>44743</v>
      </c>
      <c r="I3730">
        <v>7800000.159</v>
      </c>
      <c r="J3730" t="s">
        <v>241</v>
      </c>
      <c r="K3730">
        <v>7020.0001431000001</v>
      </c>
    </row>
    <row r="3731" spans="1:11" x14ac:dyDescent="0.2">
      <c r="A3731" t="s">
        <v>252</v>
      </c>
      <c r="B3731" t="s">
        <v>185</v>
      </c>
      <c r="C3731" t="s">
        <v>195</v>
      </c>
      <c r="D3731" t="s">
        <v>187</v>
      </c>
      <c r="E3731">
        <v>66091</v>
      </c>
      <c r="F3731">
        <v>119.53279999999999</v>
      </c>
      <c r="G3731">
        <v>44767</v>
      </c>
      <c r="H3731">
        <v>44743</v>
      </c>
      <c r="I3731">
        <v>7900042.2847999996</v>
      </c>
      <c r="J3731" t="s">
        <v>196</v>
      </c>
      <c r="K3731">
        <v>7110.0380563199997</v>
      </c>
    </row>
    <row r="3732" spans="1:11" x14ac:dyDescent="0.2">
      <c r="A3732" t="s">
        <v>252</v>
      </c>
      <c r="B3732" t="s">
        <v>198</v>
      </c>
      <c r="C3732" t="s">
        <v>225</v>
      </c>
      <c r="D3732" t="s">
        <v>190</v>
      </c>
      <c r="E3732">
        <v>12851</v>
      </c>
      <c r="F3732">
        <v>85.595200000000006</v>
      </c>
      <c r="G3732">
        <v>44767</v>
      </c>
      <c r="H3732">
        <v>44743</v>
      </c>
      <c r="I3732">
        <v>1099983.9152000002</v>
      </c>
      <c r="J3732" t="s">
        <v>188</v>
      </c>
      <c r="K3732">
        <v>769.98874064000006</v>
      </c>
    </row>
    <row r="3733" spans="1:11" x14ac:dyDescent="0.2">
      <c r="A3733" t="s">
        <v>252</v>
      </c>
      <c r="B3733" t="s">
        <v>185</v>
      </c>
      <c r="C3733" t="s">
        <v>229</v>
      </c>
      <c r="D3733" t="s">
        <v>192</v>
      </c>
      <c r="E3733">
        <v>97979</v>
      </c>
      <c r="F3733">
        <v>100.0213</v>
      </c>
      <c r="G3733">
        <v>44770</v>
      </c>
      <c r="H3733">
        <v>44743</v>
      </c>
      <c r="I3733">
        <v>9799986.9527000003</v>
      </c>
      <c r="J3733" t="s">
        <v>188</v>
      </c>
      <c r="K3733">
        <v>6859.9908668899998</v>
      </c>
    </row>
    <row r="3734" spans="1:11" x14ac:dyDescent="0.2">
      <c r="A3734" t="s">
        <v>252</v>
      </c>
      <c r="B3734" t="s">
        <v>198</v>
      </c>
      <c r="C3734" t="s">
        <v>213</v>
      </c>
      <c r="D3734" t="s">
        <v>187</v>
      </c>
      <c r="E3734">
        <v>98473</v>
      </c>
      <c r="F3734">
        <v>74.132199999999997</v>
      </c>
      <c r="G3734">
        <v>44770</v>
      </c>
      <c r="H3734">
        <v>44743</v>
      </c>
      <c r="I3734">
        <v>7300020.1305999998</v>
      </c>
      <c r="J3734" t="s">
        <v>188</v>
      </c>
      <c r="K3734">
        <v>5110.0140914200001</v>
      </c>
    </row>
    <row r="3735" spans="1:11" x14ac:dyDescent="0.2">
      <c r="A3735" t="s">
        <v>252</v>
      </c>
      <c r="B3735" t="s">
        <v>198</v>
      </c>
      <c r="C3735" t="s">
        <v>226</v>
      </c>
      <c r="D3735" t="s">
        <v>187</v>
      </c>
      <c r="E3735">
        <v>175783</v>
      </c>
      <c r="F3735">
        <v>48.3551</v>
      </c>
      <c r="G3735">
        <v>44770</v>
      </c>
      <c r="H3735">
        <v>44743</v>
      </c>
      <c r="I3735">
        <v>8500004.543300001</v>
      </c>
      <c r="J3735" t="s">
        <v>188</v>
      </c>
      <c r="K3735">
        <v>5950.003180310001</v>
      </c>
    </row>
    <row r="3736" spans="1:11" x14ac:dyDescent="0.2">
      <c r="A3736" t="s">
        <v>252</v>
      </c>
      <c r="B3736" t="s">
        <v>198</v>
      </c>
      <c r="C3736" t="s">
        <v>235</v>
      </c>
      <c r="D3736" t="s">
        <v>200</v>
      </c>
      <c r="E3736">
        <v>340637</v>
      </c>
      <c r="F3736">
        <v>15.265499999999999</v>
      </c>
      <c r="G3736">
        <v>44770</v>
      </c>
      <c r="H3736">
        <v>44743</v>
      </c>
      <c r="I3736">
        <v>5199994.1234999998</v>
      </c>
      <c r="J3736" t="s">
        <v>204</v>
      </c>
      <c r="K3736">
        <v>3639.9958864500004</v>
      </c>
    </row>
    <row r="3737" spans="1:11" x14ac:dyDescent="0.2">
      <c r="A3737" t="s">
        <v>252</v>
      </c>
      <c r="B3737" t="s">
        <v>198</v>
      </c>
      <c r="C3737" t="s">
        <v>216</v>
      </c>
      <c r="D3737" t="s">
        <v>190</v>
      </c>
      <c r="E3737">
        <v>206561</v>
      </c>
      <c r="F3737">
        <v>15.975899999999999</v>
      </c>
      <c r="G3737">
        <v>44771</v>
      </c>
      <c r="H3737">
        <v>44743</v>
      </c>
      <c r="I3737">
        <v>3299997.8799000001</v>
      </c>
      <c r="J3737" t="s">
        <v>215</v>
      </c>
      <c r="K3737">
        <v>2969.9980919100003</v>
      </c>
    </row>
    <row r="3738" spans="1:11" x14ac:dyDescent="0.2">
      <c r="A3738" t="s">
        <v>252</v>
      </c>
      <c r="B3738" t="s">
        <v>198</v>
      </c>
      <c r="C3738" t="s">
        <v>219</v>
      </c>
      <c r="D3738" t="s">
        <v>200</v>
      </c>
      <c r="E3738">
        <v>146688</v>
      </c>
      <c r="F3738">
        <v>48.402000000000001</v>
      </c>
      <c r="G3738">
        <v>44771</v>
      </c>
      <c r="H3738">
        <v>44743</v>
      </c>
      <c r="I3738">
        <v>7099992.5760000004</v>
      </c>
      <c r="J3738" t="s">
        <v>188</v>
      </c>
      <c r="K3738">
        <v>4969.9948032000011</v>
      </c>
    </row>
    <row r="3739" spans="1:11" x14ac:dyDescent="0.2">
      <c r="A3739" t="s">
        <v>252</v>
      </c>
      <c r="B3739" t="s">
        <v>185</v>
      </c>
      <c r="C3739" t="s">
        <v>229</v>
      </c>
      <c r="D3739" t="s">
        <v>190</v>
      </c>
      <c r="E3739">
        <v>31103</v>
      </c>
      <c r="F3739">
        <v>102.88330000000001</v>
      </c>
      <c r="G3739">
        <v>44771</v>
      </c>
      <c r="H3739">
        <v>44743</v>
      </c>
      <c r="I3739">
        <v>3199979.2799</v>
      </c>
      <c r="J3739" t="s">
        <v>188</v>
      </c>
      <c r="K3739">
        <v>2239.9854959300001</v>
      </c>
    </row>
    <row r="3740" spans="1:11" x14ac:dyDescent="0.2">
      <c r="A3740" t="s">
        <v>252</v>
      </c>
      <c r="B3740" t="s">
        <v>185</v>
      </c>
      <c r="C3740" t="s">
        <v>236</v>
      </c>
      <c r="D3740" t="s">
        <v>192</v>
      </c>
      <c r="E3740">
        <v>984700</v>
      </c>
      <c r="F3740">
        <v>6.8041</v>
      </c>
      <c r="G3740">
        <v>44772</v>
      </c>
      <c r="H3740">
        <v>44743</v>
      </c>
      <c r="I3740">
        <v>6699997.2700000005</v>
      </c>
      <c r="J3740" t="s">
        <v>215</v>
      </c>
      <c r="K3740">
        <v>6029.9975430000013</v>
      </c>
    </row>
    <row r="3741" spans="1:11" x14ac:dyDescent="0.2">
      <c r="A3741" t="s">
        <v>252</v>
      </c>
      <c r="B3741" t="s">
        <v>185</v>
      </c>
      <c r="C3741" t="s">
        <v>201</v>
      </c>
      <c r="D3741" t="s">
        <v>212</v>
      </c>
      <c r="E3741">
        <v>218171</v>
      </c>
      <c r="F3741">
        <v>39.876899999999999</v>
      </c>
      <c r="G3741">
        <v>44773</v>
      </c>
      <c r="H3741">
        <v>44743</v>
      </c>
      <c r="I3741">
        <v>8699983.1499000005</v>
      </c>
      <c r="J3741" t="s">
        <v>188</v>
      </c>
      <c r="K3741">
        <v>6089.9882049300004</v>
      </c>
    </row>
    <row r="3742" spans="1:11" x14ac:dyDescent="0.2">
      <c r="A3742" t="s">
        <v>252</v>
      </c>
      <c r="B3742" t="s">
        <v>185</v>
      </c>
      <c r="C3742" t="s">
        <v>208</v>
      </c>
      <c r="D3742" t="s">
        <v>187</v>
      </c>
      <c r="E3742">
        <v>109665</v>
      </c>
      <c r="F3742">
        <v>58.3596</v>
      </c>
      <c r="G3742">
        <v>44777</v>
      </c>
      <c r="H3742">
        <v>44774</v>
      </c>
      <c r="I3742">
        <v>6400005.534</v>
      </c>
      <c r="J3742" t="s">
        <v>188</v>
      </c>
      <c r="K3742">
        <v>4480.0038738000003</v>
      </c>
    </row>
    <row r="3743" spans="1:11" x14ac:dyDescent="0.2">
      <c r="A3743" t="s">
        <v>252</v>
      </c>
      <c r="B3743" t="s">
        <v>198</v>
      </c>
      <c r="C3743" t="s">
        <v>219</v>
      </c>
      <c r="D3743" t="s">
        <v>190</v>
      </c>
      <c r="E3743">
        <v>121133</v>
      </c>
      <c r="F3743">
        <v>52.834400000000002</v>
      </c>
      <c r="G3743">
        <v>44777</v>
      </c>
      <c r="H3743">
        <v>44774</v>
      </c>
      <c r="I3743">
        <v>6399989.3752000006</v>
      </c>
      <c r="J3743" t="s">
        <v>188</v>
      </c>
      <c r="K3743">
        <v>4479.99256264</v>
      </c>
    </row>
    <row r="3744" spans="1:11" x14ac:dyDescent="0.2">
      <c r="A3744" t="s">
        <v>252</v>
      </c>
      <c r="B3744" t="s">
        <v>185</v>
      </c>
      <c r="C3744" t="s">
        <v>237</v>
      </c>
      <c r="D3744" t="s">
        <v>187</v>
      </c>
      <c r="E3744">
        <v>493083</v>
      </c>
      <c r="F3744">
        <v>17.846900000000002</v>
      </c>
      <c r="G3744">
        <v>44777</v>
      </c>
      <c r="H3744">
        <v>44774</v>
      </c>
      <c r="I3744">
        <v>8800002.9927000012</v>
      </c>
      <c r="J3744" t="s">
        <v>204</v>
      </c>
      <c r="K3744">
        <v>6160.002094890001</v>
      </c>
    </row>
    <row r="3745" spans="1:11" x14ac:dyDescent="0.2">
      <c r="A3745" t="s">
        <v>252</v>
      </c>
      <c r="B3745" t="s">
        <v>198</v>
      </c>
      <c r="C3745" t="s">
        <v>240</v>
      </c>
      <c r="D3745" t="s">
        <v>200</v>
      </c>
      <c r="E3745">
        <v>148967</v>
      </c>
      <c r="F3745">
        <v>6.7129000000000003</v>
      </c>
      <c r="G3745">
        <v>44777</v>
      </c>
      <c r="H3745">
        <v>44774</v>
      </c>
      <c r="I3745">
        <v>1000000.5743000001</v>
      </c>
      <c r="J3745" t="s">
        <v>241</v>
      </c>
      <c r="K3745">
        <v>900.00051687000007</v>
      </c>
    </row>
    <row r="3746" spans="1:11" x14ac:dyDescent="0.2">
      <c r="A3746" t="s">
        <v>252</v>
      </c>
      <c r="B3746" t="s">
        <v>185</v>
      </c>
      <c r="C3746" t="s">
        <v>195</v>
      </c>
      <c r="D3746" t="s">
        <v>190</v>
      </c>
      <c r="E3746">
        <v>39208</v>
      </c>
      <c r="F3746">
        <v>112.22190000000001</v>
      </c>
      <c r="G3746">
        <v>44777</v>
      </c>
      <c r="H3746">
        <v>44774</v>
      </c>
      <c r="I3746">
        <v>4399996.2552000005</v>
      </c>
      <c r="J3746" t="s">
        <v>196</v>
      </c>
      <c r="K3746">
        <v>3959.9966296800003</v>
      </c>
    </row>
    <row r="3747" spans="1:11" x14ac:dyDescent="0.2">
      <c r="A3747" t="s">
        <v>252</v>
      </c>
      <c r="B3747" t="s">
        <v>185</v>
      </c>
      <c r="C3747" t="s">
        <v>219</v>
      </c>
      <c r="D3747" t="s">
        <v>190</v>
      </c>
      <c r="E3747">
        <v>88171</v>
      </c>
      <c r="F3747">
        <v>51.037100000000002</v>
      </c>
      <c r="G3747">
        <v>44780</v>
      </c>
      <c r="H3747">
        <v>44774</v>
      </c>
      <c r="I3747">
        <v>4499992.1441000002</v>
      </c>
      <c r="J3747" t="s">
        <v>188</v>
      </c>
      <c r="K3747">
        <v>3149.9945008700001</v>
      </c>
    </row>
    <row r="3748" spans="1:11" x14ac:dyDescent="0.2">
      <c r="A3748" t="s">
        <v>252</v>
      </c>
      <c r="B3748" t="s">
        <v>198</v>
      </c>
      <c r="C3748" t="s">
        <v>114</v>
      </c>
      <c r="D3748" t="s">
        <v>190</v>
      </c>
      <c r="E3748">
        <v>275047</v>
      </c>
      <c r="F3748">
        <v>13.815799999999999</v>
      </c>
      <c r="G3748">
        <v>44780</v>
      </c>
      <c r="H3748">
        <v>44774</v>
      </c>
      <c r="I3748">
        <v>3799994.3425999996</v>
      </c>
      <c r="J3748" t="s">
        <v>215</v>
      </c>
      <c r="K3748">
        <v>3419.9949083399997</v>
      </c>
    </row>
    <row r="3749" spans="1:11" x14ac:dyDescent="0.2">
      <c r="A3749" t="s">
        <v>252</v>
      </c>
      <c r="B3749" t="s">
        <v>185</v>
      </c>
      <c r="C3749" t="s">
        <v>186</v>
      </c>
      <c r="D3749" t="s">
        <v>190</v>
      </c>
      <c r="E3749">
        <v>446850</v>
      </c>
      <c r="F3749">
        <v>21.7075</v>
      </c>
      <c r="G3749">
        <v>44781</v>
      </c>
      <c r="H3749">
        <v>44774</v>
      </c>
      <c r="I3749">
        <v>9699996.375</v>
      </c>
      <c r="J3749" t="s">
        <v>188</v>
      </c>
      <c r="K3749">
        <v>6789.9974625000004</v>
      </c>
    </row>
    <row r="3750" spans="1:11" x14ac:dyDescent="0.2">
      <c r="A3750" t="s">
        <v>252</v>
      </c>
      <c r="B3750" t="s">
        <v>198</v>
      </c>
      <c r="C3750" t="s">
        <v>216</v>
      </c>
      <c r="D3750" t="s">
        <v>190</v>
      </c>
      <c r="E3750">
        <v>242300</v>
      </c>
      <c r="F3750">
        <v>17.746600000000001</v>
      </c>
      <c r="G3750">
        <v>44784</v>
      </c>
      <c r="H3750">
        <v>44774</v>
      </c>
      <c r="I3750">
        <v>4300001.1800000006</v>
      </c>
      <c r="J3750" t="s">
        <v>215</v>
      </c>
      <c r="K3750">
        <v>3870.0010620000007</v>
      </c>
    </row>
    <row r="3751" spans="1:11" x14ac:dyDescent="0.2">
      <c r="A3751" t="s">
        <v>252</v>
      </c>
      <c r="B3751" t="s">
        <v>198</v>
      </c>
      <c r="C3751" t="s">
        <v>217</v>
      </c>
      <c r="D3751" t="s">
        <v>192</v>
      </c>
      <c r="E3751">
        <v>679334</v>
      </c>
      <c r="F3751">
        <v>9.5681999999999992</v>
      </c>
      <c r="G3751">
        <v>44784</v>
      </c>
      <c r="H3751">
        <v>44774</v>
      </c>
      <c r="I3751">
        <v>6500003.5787999993</v>
      </c>
      <c r="J3751" t="s">
        <v>215</v>
      </c>
      <c r="K3751">
        <v>5850.0032209199999</v>
      </c>
    </row>
    <row r="3752" spans="1:11" x14ac:dyDescent="0.2">
      <c r="A3752" t="s">
        <v>252</v>
      </c>
      <c r="B3752" t="s">
        <v>185</v>
      </c>
      <c r="C3752" t="s">
        <v>237</v>
      </c>
      <c r="D3752" t="s">
        <v>190</v>
      </c>
      <c r="E3752">
        <v>341413</v>
      </c>
      <c r="F3752">
        <v>17.866900000000001</v>
      </c>
      <c r="G3752">
        <v>44784</v>
      </c>
      <c r="H3752">
        <v>44774</v>
      </c>
      <c r="I3752">
        <v>6099991.9297000002</v>
      </c>
      <c r="J3752" t="s">
        <v>204</v>
      </c>
      <c r="K3752">
        <v>4269.9943507899998</v>
      </c>
    </row>
    <row r="3753" spans="1:11" x14ac:dyDescent="0.2">
      <c r="A3753" t="s">
        <v>252</v>
      </c>
      <c r="B3753" t="s">
        <v>198</v>
      </c>
      <c r="C3753" t="s">
        <v>186</v>
      </c>
      <c r="D3753" t="s">
        <v>187</v>
      </c>
      <c r="E3753">
        <v>340457</v>
      </c>
      <c r="F3753">
        <v>23.497800000000002</v>
      </c>
      <c r="G3753">
        <v>44785</v>
      </c>
      <c r="H3753">
        <v>44774</v>
      </c>
      <c r="I3753">
        <v>7999990.4946000008</v>
      </c>
      <c r="J3753" t="s">
        <v>188</v>
      </c>
      <c r="K3753">
        <v>5599.9933462200015</v>
      </c>
    </row>
    <row r="3754" spans="1:11" x14ac:dyDescent="0.2">
      <c r="A3754" t="s">
        <v>252</v>
      </c>
      <c r="B3754" t="s">
        <v>198</v>
      </c>
      <c r="C3754" t="s">
        <v>228</v>
      </c>
      <c r="D3754" t="s">
        <v>192</v>
      </c>
      <c r="E3754">
        <v>326804</v>
      </c>
      <c r="F3754">
        <v>29.6814</v>
      </c>
      <c r="G3754">
        <v>44786</v>
      </c>
      <c r="H3754">
        <v>44774</v>
      </c>
      <c r="I3754">
        <v>9700000.2456</v>
      </c>
      <c r="J3754" t="s">
        <v>204</v>
      </c>
      <c r="K3754">
        <v>6790.00017192</v>
      </c>
    </row>
    <row r="3755" spans="1:11" x14ac:dyDescent="0.2">
      <c r="A3755" t="s">
        <v>252</v>
      </c>
      <c r="B3755" t="s">
        <v>198</v>
      </c>
      <c r="C3755" t="s">
        <v>206</v>
      </c>
      <c r="D3755" t="s">
        <v>200</v>
      </c>
      <c r="E3755">
        <v>103342</v>
      </c>
      <c r="F3755">
        <v>89.992199999999997</v>
      </c>
      <c r="G3755">
        <v>44786</v>
      </c>
      <c r="H3755">
        <v>44774</v>
      </c>
      <c r="I3755">
        <v>9299973.9323999994</v>
      </c>
      <c r="J3755" t="s">
        <v>207</v>
      </c>
      <c r="K3755">
        <v>6509.9817526799998</v>
      </c>
    </row>
    <row r="3756" spans="1:11" x14ac:dyDescent="0.2">
      <c r="A3756" t="s">
        <v>252</v>
      </c>
      <c r="B3756" t="s">
        <v>198</v>
      </c>
      <c r="C3756" t="s">
        <v>205</v>
      </c>
      <c r="D3756" t="s">
        <v>192</v>
      </c>
      <c r="E3756">
        <v>127266</v>
      </c>
      <c r="F3756">
        <v>18.8582</v>
      </c>
      <c r="G3756">
        <v>44787</v>
      </c>
      <c r="H3756">
        <v>44774</v>
      </c>
      <c r="I3756">
        <v>2400007.6812</v>
      </c>
      <c r="J3756" t="s">
        <v>193</v>
      </c>
      <c r="K3756">
        <v>1920.00614496</v>
      </c>
    </row>
    <row r="3757" spans="1:11" x14ac:dyDescent="0.2">
      <c r="A3757" t="s">
        <v>252</v>
      </c>
      <c r="B3757" t="s">
        <v>185</v>
      </c>
      <c r="C3757" t="s">
        <v>240</v>
      </c>
      <c r="D3757" t="s">
        <v>200</v>
      </c>
      <c r="E3757">
        <v>1163467</v>
      </c>
      <c r="F3757">
        <v>7.5636000000000001</v>
      </c>
      <c r="G3757">
        <v>44791</v>
      </c>
      <c r="H3757">
        <v>44774</v>
      </c>
      <c r="I3757">
        <v>8799999.0011999998</v>
      </c>
      <c r="J3757" t="s">
        <v>241</v>
      </c>
      <c r="K3757">
        <v>7919.9991010800004</v>
      </c>
    </row>
    <row r="3758" spans="1:11" x14ac:dyDescent="0.2">
      <c r="A3758" t="s">
        <v>252</v>
      </c>
      <c r="B3758" t="s">
        <v>185</v>
      </c>
      <c r="C3758" t="s">
        <v>217</v>
      </c>
      <c r="D3758" t="s">
        <v>187</v>
      </c>
      <c r="E3758">
        <v>67144</v>
      </c>
      <c r="F3758">
        <v>8.9359999999999999</v>
      </c>
      <c r="G3758">
        <v>44791</v>
      </c>
      <c r="H3758">
        <v>44774</v>
      </c>
      <c r="I3758">
        <v>599998.78399999999</v>
      </c>
      <c r="J3758" t="s">
        <v>215</v>
      </c>
      <c r="K3758">
        <v>539.99890560000006</v>
      </c>
    </row>
    <row r="3759" spans="1:11" x14ac:dyDescent="0.2">
      <c r="A3759" t="s">
        <v>252</v>
      </c>
      <c r="B3759" t="s">
        <v>198</v>
      </c>
      <c r="C3759" t="s">
        <v>219</v>
      </c>
      <c r="D3759" t="s">
        <v>190</v>
      </c>
      <c r="E3759">
        <v>164672</v>
      </c>
      <c r="F3759">
        <v>51.0105</v>
      </c>
      <c r="G3759">
        <v>44791</v>
      </c>
      <c r="H3759">
        <v>44774</v>
      </c>
      <c r="I3759">
        <v>8400001.0559999999</v>
      </c>
      <c r="J3759" t="s">
        <v>188</v>
      </c>
      <c r="K3759">
        <v>5880.0007391999998</v>
      </c>
    </row>
    <row r="3760" spans="1:11" x14ac:dyDescent="0.2">
      <c r="A3760" t="s">
        <v>252</v>
      </c>
      <c r="B3760" t="s">
        <v>198</v>
      </c>
      <c r="C3760" t="s">
        <v>189</v>
      </c>
      <c r="D3760" t="s">
        <v>200</v>
      </c>
      <c r="E3760">
        <v>108420</v>
      </c>
      <c r="F3760">
        <v>31.3596</v>
      </c>
      <c r="G3760">
        <v>44791</v>
      </c>
      <c r="H3760">
        <v>44774</v>
      </c>
      <c r="I3760">
        <v>3400007.8319999999</v>
      </c>
      <c r="J3760" t="s">
        <v>188</v>
      </c>
      <c r="K3760">
        <v>2380.0054824000003</v>
      </c>
    </row>
    <row r="3761" spans="1:11" x14ac:dyDescent="0.2">
      <c r="A3761" t="s">
        <v>252</v>
      </c>
      <c r="B3761" t="s">
        <v>198</v>
      </c>
      <c r="C3761" t="s">
        <v>230</v>
      </c>
      <c r="D3761" t="s">
        <v>192</v>
      </c>
      <c r="E3761">
        <v>27202</v>
      </c>
      <c r="F3761">
        <v>117.63939999999999</v>
      </c>
      <c r="G3761">
        <v>44791</v>
      </c>
      <c r="H3761">
        <v>44774</v>
      </c>
      <c r="I3761">
        <v>3200026.9587999997</v>
      </c>
      <c r="J3761" t="s">
        <v>188</v>
      </c>
      <c r="K3761">
        <v>2240.0188711599999</v>
      </c>
    </row>
    <row r="3762" spans="1:11" x14ac:dyDescent="0.2">
      <c r="A3762" t="s">
        <v>252</v>
      </c>
      <c r="B3762" t="s">
        <v>185</v>
      </c>
      <c r="C3762" t="s">
        <v>208</v>
      </c>
      <c r="D3762" t="s">
        <v>200</v>
      </c>
      <c r="E3762">
        <v>109684</v>
      </c>
      <c r="F3762">
        <v>63.819699999999997</v>
      </c>
      <c r="G3762">
        <v>44792</v>
      </c>
      <c r="H3762">
        <v>44774</v>
      </c>
      <c r="I3762">
        <v>6999999.9748</v>
      </c>
      <c r="J3762" t="s">
        <v>188</v>
      </c>
      <c r="K3762">
        <v>4899.9999823600001</v>
      </c>
    </row>
    <row r="3763" spans="1:11" x14ac:dyDescent="0.2">
      <c r="A3763" t="s">
        <v>252</v>
      </c>
      <c r="B3763" t="s">
        <v>198</v>
      </c>
      <c r="C3763" t="s">
        <v>191</v>
      </c>
      <c r="D3763" t="s">
        <v>200</v>
      </c>
      <c r="E3763">
        <v>1589229</v>
      </c>
      <c r="F3763">
        <v>5.6002000000000001</v>
      </c>
      <c r="G3763">
        <v>44792</v>
      </c>
      <c r="H3763">
        <v>44774</v>
      </c>
      <c r="I3763">
        <v>8900000.2457999997</v>
      </c>
      <c r="J3763" t="s">
        <v>193</v>
      </c>
      <c r="K3763">
        <v>7120.0001966400005</v>
      </c>
    </row>
    <row r="3764" spans="1:11" x14ac:dyDescent="0.2">
      <c r="A3764" t="s">
        <v>252</v>
      </c>
      <c r="B3764" t="s">
        <v>185</v>
      </c>
      <c r="C3764" t="s">
        <v>199</v>
      </c>
      <c r="D3764" t="s">
        <v>192</v>
      </c>
      <c r="E3764">
        <v>1251070</v>
      </c>
      <c r="F3764">
        <v>3.0373999999999999</v>
      </c>
      <c r="G3764">
        <v>44794</v>
      </c>
      <c r="H3764">
        <v>44774</v>
      </c>
      <c r="I3764">
        <v>3800000.0179999997</v>
      </c>
      <c r="J3764" t="s">
        <v>193</v>
      </c>
      <c r="K3764">
        <v>3040.0000144000001</v>
      </c>
    </row>
    <row r="3765" spans="1:11" x14ac:dyDescent="0.2">
      <c r="A3765" t="s">
        <v>252</v>
      </c>
      <c r="B3765" t="s">
        <v>198</v>
      </c>
      <c r="C3765" t="s">
        <v>195</v>
      </c>
      <c r="D3765" t="s">
        <v>190</v>
      </c>
      <c r="E3765">
        <v>54240</v>
      </c>
      <c r="F3765">
        <v>121.68170000000001</v>
      </c>
      <c r="G3765">
        <v>44798</v>
      </c>
      <c r="H3765">
        <v>44774</v>
      </c>
      <c r="I3765">
        <v>6600015.4080000008</v>
      </c>
      <c r="J3765" t="s">
        <v>196</v>
      </c>
      <c r="K3765">
        <v>5940.0138672000012</v>
      </c>
    </row>
    <row r="3766" spans="1:11" x14ac:dyDescent="0.2">
      <c r="A3766" t="s">
        <v>252</v>
      </c>
      <c r="B3766" t="s">
        <v>185</v>
      </c>
      <c r="C3766" t="s">
        <v>232</v>
      </c>
      <c r="D3766" t="s">
        <v>190</v>
      </c>
      <c r="E3766">
        <v>74557</v>
      </c>
      <c r="F3766">
        <v>22.801300000000001</v>
      </c>
      <c r="G3766">
        <v>44798</v>
      </c>
      <c r="H3766">
        <v>44774</v>
      </c>
      <c r="I3766">
        <v>1699996.5241</v>
      </c>
      <c r="J3766" t="s">
        <v>204</v>
      </c>
      <c r="K3766">
        <v>1189.9975668700001</v>
      </c>
    </row>
    <row r="3767" spans="1:11" x14ac:dyDescent="0.2">
      <c r="A3767" t="s">
        <v>252</v>
      </c>
      <c r="B3767" t="s">
        <v>185</v>
      </c>
      <c r="C3767" t="s">
        <v>195</v>
      </c>
      <c r="D3767" t="s">
        <v>200</v>
      </c>
      <c r="E3767">
        <v>58556</v>
      </c>
      <c r="F3767">
        <v>119.5442</v>
      </c>
      <c r="G3767">
        <v>44798</v>
      </c>
      <c r="H3767">
        <v>44774</v>
      </c>
      <c r="I3767">
        <v>7000030.1752000004</v>
      </c>
      <c r="J3767" t="s">
        <v>196</v>
      </c>
      <c r="K3767">
        <v>6300.0271576800005</v>
      </c>
    </row>
    <row r="3768" spans="1:11" x14ac:dyDescent="0.2">
      <c r="A3768" t="s">
        <v>252</v>
      </c>
      <c r="B3768" t="s">
        <v>185</v>
      </c>
      <c r="C3768" t="s">
        <v>112</v>
      </c>
      <c r="D3768" t="s">
        <v>200</v>
      </c>
      <c r="E3768">
        <v>28142</v>
      </c>
      <c r="F3768">
        <v>39.088099999999997</v>
      </c>
      <c r="G3768">
        <v>44798</v>
      </c>
      <c r="H3768">
        <v>44774</v>
      </c>
      <c r="I3768">
        <v>1100017.3101999999</v>
      </c>
      <c r="J3768" t="s">
        <v>188</v>
      </c>
      <c r="K3768">
        <v>770.01211713999999</v>
      </c>
    </row>
    <row r="3769" spans="1:11" x14ac:dyDescent="0.2">
      <c r="A3769" t="s">
        <v>252</v>
      </c>
      <c r="B3769" t="s">
        <v>198</v>
      </c>
      <c r="C3769" t="s">
        <v>199</v>
      </c>
      <c r="D3769" t="s">
        <v>200</v>
      </c>
      <c r="E3769">
        <v>379459</v>
      </c>
      <c r="F3769">
        <v>3.1623999999999999</v>
      </c>
      <c r="G3769">
        <v>44798</v>
      </c>
      <c r="H3769">
        <v>44774</v>
      </c>
      <c r="I3769">
        <v>1200001.1416</v>
      </c>
      <c r="J3769" t="s">
        <v>193</v>
      </c>
      <c r="K3769">
        <v>960.00091328000008</v>
      </c>
    </row>
    <row r="3770" spans="1:11" x14ac:dyDescent="0.2">
      <c r="A3770" t="s">
        <v>252</v>
      </c>
      <c r="B3770" t="s">
        <v>198</v>
      </c>
      <c r="C3770" t="s">
        <v>191</v>
      </c>
      <c r="D3770" t="s">
        <v>192</v>
      </c>
      <c r="E3770">
        <v>1192355</v>
      </c>
      <c r="F3770">
        <v>5.7030000000000003</v>
      </c>
      <c r="G3770">
        <v>44799</v>
      </c>
      <c r="H3770">
        <v>44774</v>
      </c>
      <c r="I3770">
        <v>6800000.5650000004</v>
      </c>
      <c r="J3770" t="s">
        <v>193</v>
      </c>
      <c r="K3770">
        <v>5440.0004520000002</v>
      </c>
    </row>
    <row r="3771" spans="1:11" x14ac:dyDescent="0.2">
      <c r="A3771" t="s">
        <v>252</v>
      </c>
      <c r="B3771" t="s">
        <v>198</v>
      </c>
      <c r="C3771" t="s">
        <v>239</v>
      </c>
      <c r="D3771" t="s">
        <v>190</v>
      </c>
      <c r="E3771">
        <v>290055</v>
      </c>
      <c r="F3771">
        <v>15.5143</v>
      </c>
      <c r="G3771">
        <v>44799</v>
      </c>
      <c r="H3771">
        <v>44774</v>
      </c>
      <c r="I3771">
        <v>4500000.2865000004</v>
      </c>
      <c r="J3771" t="s">
        <v>188</v>
      </c>
      <c r="K3771">
        <v>3150.0002005500005</v>
      </c>
    </row>
    <row r="3772" spans="1:11" x14ac:dyDescent="0.2">
      <c r="A3772" t="s">
        <v>252</v>
      </c>
      <c r="B3772" t="s">
        <v>198</v>
      </c>
      <c r="C3772" t="s">
        <v>114</v>
      </c>
      <c r="D3772" t="s">
        <v>192</v>
      </c>
      <c r="E3772">
        <v>300181</v>
      </c>
      <c r="F3772">
        <v>14.6578</v>
      </c>
      <c r="G3772">
        <v>44800</v>
      </c>
      <c r="H3772">
        <v>44774</v>
      </c>
      <c r="I3772">
        <v>4399993.0618000003</v>
      </c>
      <c r="J3772" t="s">
        <v>215</v>
      </c>
      <c r="K3772">
        <v>3959.9937556200007</v>
      </c>
    </row>
    <row r="3773" spans="1:11" x14ac:dyDescent="0.2">
      <c r="A3773" t="s">
        <v>252</v>
      </c>
      <c r="B3773" t="s">
        <v>198</v>
      </c>
      <c r="C3773" t="s">
        <v>217</v>
      </c>
      <c r="D3773" t="s">
        <v>190</v>
      </c>
      <c r="E3773">
        <v>222673</v>
      </c>
      <c r="F3773">
        <v>8.9817999999999998</v>
      </c>
      <c r="G3773">
        <v>44800</v>
      </c>
      <c r="H3773">
        <v>44774</v>
      </c>
      <c r="I3773">
        <v>2000004.3514</v>
      </c>
      <c r="J3773" t="s">
        <v>215</v>
      </c>
      <c r="K3773">
        <v>1800.0039162600001</v>
      </c>
    </row>
    <row r="3774" spans="1:11" x14ac:dyDescent="0.2">
      <c r="A3774" t="s">
        <v>252</v>
      </c>
      <c r="B3774" t="s">
        <v>198</v>
      </c>
      <c r="C3774" t="s">
        <v>189</v>
      </c>
      <c r="D3774" t="s">
        <v>192</v>
      </c>
      <c r="E3774">
        <v>189248</v>
      </c>
      <c r="F3774">
        <v>29.0624</v>
      </c>
      <c r="G3774">
        <v>44801</v>
      </c>
      <c r="H3774">
        <v>44774</v>
      </c>
      <c r="I3774">
        <v>5500001.0751999998</v>
      </c>
      <c r="J3774" t="s">
        <v>188</v>
      </c>
      <c r="K3774">
        <v>3850.00075264</v>
      </c>
    </row>
    <row r="3775" spans="1:11" x14ac:dyDescent="0.2">
      <c r="A3775" t="s">
        <v>252</v>
      </c>
      <c r="B3775" t="s">
        <v>185</v>
      </c>
      <c r="C3775" t="s">
        <v>216</v>
      </c>
      <c r="D3775" t="s">
        <v>190</v>
      </c>
      <c r="E3775">
        <v>149694</v>
      </c>
      <c r="F3775">
        <v>18.036799999999999</v>
      </c>
      <c r="G3775">
        <v>44801</v>
      </c>
      <c r="H3775">
        <v>44774</v>
      </c>
      <c r="I3775">
        <v>2700000.7391999997</v>
      </c>
      <c r="J3775" t="s">
        <v>215</v>
      </c>
      <c r="K3775">
        <v>2430.0006652799998</v>
      </c>
    </row>
    <row r="3776" spans="1:11" x14ac:dyDescent="0.2">
      <c r="A3776" t="s">
        <v>252</v>
      </c>
      <c r="B3776" t="s">
        <v>198</v>
      </c>
      <c r="C3776" t="s">
        <v>191</v>
      </c>
      <c r="D3776" t="s">
        <v>192</v>
      </c>
      <c r="E3776">
        <v>413639</v>
      </c>
      <c r="F3776">
        <v>5.5603999999999996</v>
      </c>
      <c r="G3776">
        <v>44802</v>
      </c>
      <c r="H3776">
        <v>44774</v>
      </c>
      <c r="I3776">
        <v>2299998.2955999998</v>
      </c>
      <c r="J3776" t="s">
        <v>193</v>
      </c>
      <c r="K3776">
        <v>1839.99863648</v>
      </c>
    </row>
    <row r="3777" spans="1:11" x14ac:dyDescent="0.2">
      <c r="A3777" t="s">
        <v>252</v>
      </c>
      <c r="B3777" t="s">
        <v>185</v>
      </c>
      <c r="C3777" t="s">
        <v>220</v>
      </c>
      <c r="D3777" t="s">
        <v>190</v>
      </c>
      <c r="E3777">
        <v>42215</v>
      </c>
      <c r="F3777">
        <v>161.08090000000001</v>
      </c>
      <c r="G3777">
        <v>44802</v>
      </c>
      <c r="H3777">
        <v>44774</v>
      </c>
      <c r="I3777">
        <v>6800030.193500001</v>
      </c>
      <c r="J3777" t="s">
        <v>188</v>
      </c>
      <c r="K3777">
        <v>4760.0211354500016</v>
      </c>
    </row>
    <row r="3778" spans="1:11" x14ac:dyDescent="0.2">
      <c r="A3778" t="s">
        <v>252</v>
      </c>
      <c r="B3778" t="s">
        <v>198</v>
      </c>
      <c r="C3778" t="s">
        <v>114</v>
      </c>
      <c r="D3778" t="s">
        <v>200</v>
      </c>
      <c r="E3778">
        <v>392197</v>
      </c>
      <c r="F3778">
        <v>13.768599999999999</v>
      </c>
      <c r="G3778">
        <v>44802</v>
      </c>
      <c r="H3778">
        <v>44774</v>
      </c>
      <c r="I3778">
        <v>5400003.6141999997</v>
      </c>
      <c r="J3778" t="s">
        <v>215</v>
      </c>
      <c r="K3778">
        <v>4860.0032527799995</v>
      </c>
    </row>
    <row r="3779" spans="1:11" x14ac:dyDescent="0.2">
      <c r="A3779" t="s">
        <v>252</v>
      </c>
      <c r="B3779" t="s">
        <v>185</v>
      </c>
      <c r="C3779" t="s">
        <v>206</v>
      </c>
      <c r="D3779" t="s">
        <v>200</v>
      </c>
      <c r="E3779">
        <v>74536</v>
      </c>
      <c r="F3779">
        <v>104.648</v>
      </c>
      <c r="G3779">
        <v>44805</v>
      </c>
      <c r="H3779">
        <v>44805</v>
      </c>
      <c r="I3779">
        <v>7800043.3279999997</v>
      </c>
      <c r="J3779" t="s">
        <v>207</v>
      </c>
      <c r="K3779">
        <v>5460.0303296000002</v>
      </c>
    </row>
    <row r="3780" spans="1:11" x14ac:dyDescent="0.2">
      <c r="A3780" t="s">
        <v>252</v>
      </c>
      <c r="B3780" t="s">
        <v>185</v>
      </c>
      <c r="C3780" t="s">
        <v>205</v>
      </c>
      <c r="D3780" t="s">
        <v>187</v>
      </c>
      <c r="E3780">
        <v>381245</v>
      </c>
      <c r="F3780">
        <v>17.049399999999999</v>
      </c>
      <c r="G3780">
        <v>44805</v>
      </c>
      <c r="H3780">
        <v>44805</v>
      </c>
      <c r="I3780">
        <v>6499998.5029999996</v>
      </c>
      <c r="J3780" t="s">
        <v>193</v>
      </c>
      <c r="K3780">
        <v>5199.9988023999995</v>
      </c>
    </row>
    <row r="3781" spans="1:11" x14ac:dyDescent="0.2">
      <c r="A3781" t="s">
        <v>252</v>
      </c>
      <c r="B3781" t="s">
        <v>185</v>
      </c>
      <c r="C3781" t="s">
        <v>206</v>
      </c>
      <c r="D3781" t="s">
        <v>190</v>
      </c>
      <c r="E3781">
        <v>17628</v>
      </c>
      <c r="F3781">
        <v>96.436099999999996</v>
      </c>
      <c r="G3781">
        <v>44805</v>
      </c>
      <c r="H3781">
        <v>44805</v>
      </c>
      <c r="I3781">
        <v>1699975.5707999999</v>
      </c>
      <c r="J3781" t="s">
        <v>207</v>
      </c>
      <c r="K3781">
        <v>1189.9828995600001</v>
      </c>
    </row>
    <row r="3782" spans="1:11" x14ac:dyDescent="0.2">
      <c r="A3782" t="s">
        <v>252</v>
      </c>
      <c r="B3782" t="s">
        <v>185</v>
      </c>
      <c r="C3782" t="s">
        <v>221</v>
      </c>
      <c r="D3782" t="s">
        <v>190</v>
      </c>
      <c r="E3782">
        <v>182224</v>
      </c>
      <c r="F3782">
        <v>37.316800000000001</v>
      </c>
      <c r="G3782">
        <v>44805</v>
      </c>
      <c r="H3782">
        <v>44805</v>
      </c>
      <c r="I3782">
        <v>6800016.5631999997</v>
      </c>
      <c r="J3782" t="s">
        <v>207</v>
      </c>
      <c r="K3782">
        <v>4760.0115942400007</v>
      </c>
    </row>
    <row r="3783" spans="1:11" x14ac:dyDescent="0.2">
      <c r="A3783" t="s">
        <v>252</v>
      </c>
      <c r="B3783" t="s">
        <v>185</v>
      </c>
      <c r="C3783" t="s">
        <v>246</v>
      </c>
      <c r="D3783" t="s">
        <v>187</v>
      </c>
      <c r="E3783">
        <v>42136</v>
      </c>
      <c r="F3783">
        <v>137.6489</v>
      </c>
      <c r="G3783">
        <v>44806</v>
      </c>
      <c r="H3783">
        <v>44805</v>
      </c>
      <c r="I3783">
        <v>5799974.0504000001</v>
      </c>
      <c r="J3783" t="s">
        <v>204</v>
      </c>
      <c r="K3783">
        <v>4059.9818352799998</v>
      </c>
    </row>
    <row r="3784" spans="1:11" x14ac:dyDescent="0.2">
      <c r="A3784" t="s">
        <v>252</v>
      </c>
      <c r="B3784" t="s">
        <v>185</v>
      </c>
      <c r="C3784" t="s">
        <v>189</v>
      </c>
      <c r="D3784" t="s">
        <v>200</v>
      </c>
      <c r="E3784">
        <v>305814</v>
      </c>
      <c r="F3784">
        <v>27.140699999999999</v>
      </c>
      <c r="G3784">
        <v>44806</v>
      </c>
      <c r="H3784">
        <v>44805</v>
      </c>
      <c r="I3784">
        <v>8300006.0297999997</v>
      </c>
      <c r="J3784" t="s">
        <v>188</v>
      </c>
      <c r="K3784">
        <v>5810.0042208599998</v>
      </c>
    </row>
    <row r="3785" spans="1:11" x14ac:dyDescent="0.2">
      <c r="A3785" t="s">
        <v>252</v>
      </c>
      <c r="B3785" t="s">
        <v>185</v>
      </c>
      <c r="C3785" t="s">
        <v>244</v>
      </c>
      <c r="D3785" t="s">
        <v>192</v>
      </c>
      <c r="E3785">
        <v>258737</v>
      </c>
      <c r="F3785">
        <v>24.735499999999998</v>
      </c>
      <c r="G3785">
        <v>44809</v>
      </c>
      <c r="H3785">
        <v>44805</v>
      </c>
      <c r="I3785">
        <v>6399989.0634999992</v>
      </c>
      <c r="J3785" t="s">
        <v>207</v>
      </c>
      <c r="K3785">
        <v>4479.9923444499991</v>
      </c>
    </row>
    <row r="3786" spans="1:11" x14ac:dyDescent="0.2">
      <c r="A3786" t="s">
        <v>252</v>
      </c>
      <c r="B3786" t="s">
        <v>198</v>
      </c>
      <c r="C3786" t="s">
        <v>243</v>
      </c>
      <c r="D3786" t="s">
        <v>187</v>
      </c>
      <c r="E3786">
        <v>841190</v>
      </c>
      <c r="F3786">
        <v>6.3006000000000002</v>
      </c>
      <c r="G3786">
        <v>44812</v>
      </c>
      <c r="H3786">
        <v>44805</v>
      </c>
      <c r="I3786">
        <v>5300001.7140000006</v>
      </c>
      <c r="J3786" t="s">
        <v>215</v>
      </c>
      <c r="K3786">
        <v>4770.0015426000009</v>
      </c>
    </row>
    <row r="3787" spans="1:11" x14ac:dyDescent="0.2">
      <c r="A3787" t="s">
        <v>252</v>
      </c>
      <c r="B3787" t="s">
        <v>185</v>
      </c>
      <c r="C3787" t="s">
        <v>210</v>
      </c>
      <c r="D3787" t="s">
        <v>187</v>
      </c>
      <c r="E3787">
        <v>32431</v>
      </c>
      <c r="F3787">
        <v>30.834900000000001</v>
      </c>
      <c r="G3787">
        <v>44812</v>
      </c>
      <c r="H3787">
        <v>44805</v>
      </c>
      <c r="I3787">
        <v>1000006.6419</v>
      </c>
      <c r="J3787" t="s">
        <v>204</v>
      </c>
      <c r="K3787">
        <v>700.00464933000001</v>
      </c>
    </row>
    <row r="3788" spans="1:11" x14ac:dyDescent="0.2">
      <c r="A3788" t="s">
        <v>252</v>
      </c>
      <c r="B3788" t="s">
        <v>198</v>
      </c>
      <c r="C3788" t="s">
        <v>233</v>
      </c>
      <c r="D3788" t="s">
        <v>187</v>
      </c>
      <c r="E3788">
        <v>40744</v>
      </c>
      <c r="F3788">
        <v>93.266400000000004</v>
      </c>
      <c r="G3788">
        <v>44812</v>
      </c>
      <c r="H3788">
        <v>44805</v>
      </c>
      <c r="I3788">
        <v>3800046.2016000003</v>
      </c>
      <c r="J3788" t="s">
        <v>204</v>
      </c>
      <c r="K3788">
        <v>2660.0323411200002</v>
      </c>
    </row>
    <row r="3789" spans="1:11" x14ac:dyDescent="0.2">
      <c r="A3789" t="s">
        <v>252</v>
      </c>
      <c r="B3789" t="s">
        <v>185</v>
      </c>
      <c r="C3789" t="s">
        <v>210</v>
      </c>
      <c r="D3789" t="s">
        <v>187</v>
      </c>
      <c r="E3789">
        <v>69410</v>
      </c>
      <c r="F3789">
        <v>31.695599999999999</v>
      </c>
      <c r="G3789">
        <v>44812</v>
      </c>
      <c r="H3789">
        <v>44805</v>
      </c>
      <c r="I3789">
        <v>2199991.5959999999</v>
      </c>
      <c r="J3789" t="s">
        <v>204</v>
      </c>
      <c r="K3789">
        <v>1539.9941171999999</v>
      </c>
    </row>
    <row r="3790" spans="1:11" x14ac:dyDescent="0.2">
      <c r="A3790" t="s">
        <v>252</v>
      </c>
      <c r="B3790" t="s">
        <v>185</v>
      </c>
      <c r="C3790" t="s">
        <v>244</v>
      </c>
      <c r="D3790" t="s">
        <v>190</v>
      </c>
      <c r="E3790">
        <v>378222</v>
      </c>
      <c r="F3790">
        <v>25.910699999999999</v>
      </c>
      <c r="G3790">
        <v>44814</v>
      </c>
      <c r="H3790">
        <v>44805</v>
      </c>
      <c r="I3790">
        <v>9799996.7753999997</v>
      </c>
      <c r="J3790" t="s">
        <v>207</v>
      </c>
      <c r="K3790">
        <v>6859.9977427800004</v>
      </c>
    </row>
    <row r="3791" spans="1:11" x14ac:dyDescent="0.2">
      <c r="A3791" t="s">
        <v>252</v>
      </c>
      <c r="B3791" t="s">
        <v>198</v>
      </c>
      <c r="C3791" t="s">
        <v>194</v>
      </c>
      <c r="D3791" t="s">
        <v>190</v>
      </c>
      <c r="E3791">
        <v>107490</v>
      </c>
      <c r="F3791">
        <v>51.167700000000004</v>
      </c>
      <c r="G3791">
        <v>44816</v>
      </c>
      <c r="H3791">
        <v>44805</v>
      </c>
      <c r="I3791">
        <v>5500016.0730000008</v>
      </c>
      <c r="J3791" t="s">
        <v>188</v>
      </c>
      <c r="K3791">
        <v>3850.0112511000011</v>
      </c>
    </row>
    <row r="3792" spans="1:11" x14ac:dyDescent="0.2">
      <c r="A3792" t="s">
        <v>252</v>
      </c>
      <c r="B3792" t="s">
        <v>198</v>
      </c>
      <c r="C3792" t="s">
        <v>238</v>
      </c>
      <c r="D3792" t="s">
        <v>190</v>
      </c>
      <c r="E3792">
        <v>4505</v>
      </c>
      <c r="F3792">
        <v>244.1489</v>
      </c>
      <c r="G3792">
        <v>44816</v>
      </c>
      <c r="H3792">
        <v>44805</v>
      </c>
      <c r="I3792">
        <v>1099890.7945000001</v>
      </c>
      <c r="J3792" t="s">
        <v>204</v>
      </c>
      <c r="K3792">
        <v>769.92355615000008</v>
      </c>
    </row>
    <row r="3793" spans="1:11" x14ac:dyDescent="0.2">
      <c r="A3793" t="s">
        <v>252</v>
      </c>
      <c r="B3793" t="s">
        <v>185</v>
      </c>
      <c r="C3793" t="s">
        <v>211</v>
      </c>
      <c r="D3793" t="s">
        <v>200</v>
      </c>
      <c r="E3793">
        <v>307200</v>
      </c>
      <c r="F3793">
        <v>13.997400000000001</v>
      </c>
      <c r="G3793">
        <v>44816</v>
      </c>
      <c r="H3793">
        <v>44805</v>
      </c>
      <c r="I3793">
        <v>4300001.2800000003</v>
      </c>
      <c r="J3793" t="s">
        <v>207</v>
      </c>
      <c r="K3793">
        <v>3010.000896</v>
      </c>
    </row>
    <row r="3794" spans="1:11" x14ac:dyDescent="0.2">
      <c r="A3794" t="s">
        <v>252</v>
      </c>
      <c r="B3794" t="s">
        <v>185</v>
      </c>
      <c r="C3794" t="s">
        <v>242</v>
      </c>
      <c r="D3794" t="s">
        <v>192</v>
      </c>
      <c r="E3794">
        <v>7434</v>
      </c>
      <c r="F3794">
        <v>255.5907</v>
      </c>
      <c r="G3794">
        <v>44816</v>
      </c>
      <c r="H3794">
        <v>44805</v>
      </c>
      <c r="I3794">
        <v>1900061.2638000001</v>
      </c>
      <c r="J3794" t="s">
        <v>207</v>
      </c>
      <c r="K3794">
        <v>1330.04288466</v>
      </c>
    </row>
    <row r="3795" spans="1:11" x14ac:dyDescent="0.2">
      <c r="A3795" t="s">
        <v>252</v>
      </c>
      <c r="B3795" t="s">
        <v>185</v>
      </c>
      <c r="C3795" t="s">
        <v>226</v>
      </c>
      <c r="D3795" t="s">
        <v>190</v>
      </c>
      <c r="E3795">
        <v>68326</v>
      </c>
      <c r="F3795">
        <v>51.225299999999997</v>
      </c>
      <c r="G3795">
        <v>44816</v>
      </c>
      <c r="H3795">
        <v>44805</v>
      </c>
      <c r="I3795">
        <v>3500019.8477999996</v>
      </c>
      <c r="J3795" t="s">
        <v>188</v>
      </c>
      <c r="K3795">
        <v>2450.0138934599995</v>
      </c>
    </row>
    <row r="3796" spans="1:11" x14ac:dyDescent="0.2">
      <c r="A3796" t="s">
        <v>252</v>
      </c>
      <c r="B3796" t="s">
        <v>198</v>
      </c>
      <c r="C3796" t="s">
        <v>244</v>
      </c>
      <c r="D3796" t="s">
        <v>190</v>
      </c>
      <c r="E3796">
        <v>282880</v>
      </c>
      <c r="F3796">
        <v>26.513000000000002</v>
      </c>
      <c r="G3796">
        <v>44819</v>
      </c>
      <c r="H3796">
        <v>44805</v>
      </c>
      <c r="I3796">
        <v>7499997.4400000004</v>
      </c>
      <c r="J3796" t="s">
        <v>207</v>
      </c>
      <c r="K3796">
        <v>5249.9982080000009</v>
      </c>
    </row>
    <row r="3797" spans="1:11" x14ac:dyDescent="0.2">
      <c r="A3797" t="s">
        <v>252</v>
      </c>
      <c r="B3797" t="s">
        <v>198</v>
      </c>
      <c r="C3797" t="s">
        <v>235</v>
      </c>
      <c r="D3797" t="s">
        <v>192</v>
      </c>
      <c r="E3797">
        <v>691400</v>
      </c>
      <c r="F3797">
        <v>13.595599999999999</v>
      </c>
      <c r="G3797">
        <v>44819</v>
      </c>
      <c r="H3797">
        <v>44805</v>
      </c>
      <c r="I3797">
        <v>9399997.8399999999</v>
      </c>
      <c r="J3797" t="s">
        <v>204</v>
      </c>
      <c r="K3797">
        <v>6579.9984880000002</v>
      </c>
    </row>
    <row r="3798" spans="1:11" x14ac:dyDescent="0.2">
      <c r="A3798" t="s">
        <v>252</v>
      </c>
      <c r="B3798" t="s">
        <v>185</v>
      </c>
      <c r="C3798" t="s">
        <v>236</v>
      </c>
      <c r="D3798" t="s">
        <v>192</v>
      </c>
      <c r="E3798">
        <v>1084777</v>
      </c>
      <c r="F3798">
        <v>6.0842000000000001</v>
      </c>
      <c r="G3798">
        <v>44819</v>
      </c>
      <c r="H3798">
        <v>44805</v>
      </c>
      <c r="I3798">
        <v>6600000.2234000005</v>
      </c>
      <c r="J3798" t="s">
        <v>215</v>
      </c>
      <c r="K3798">
        <v>5940.0002010600001</v>
      </c>
    </row>
    <row r="3799" spans="1:11" x14ac:dyDescent="0.2">
      <c r="A3799" t="s">
        <v>252</v>
      </c>
      <c r="B3799" t="s">
        <v>185</v>
      </c>
      <c r="C3799" t="s">
        <v>224</v>
      </c>
      <c r="D3799" t="s">
        <v>200</v>
      </c>
      <c r="E3799">
        <v>40980</v>
      </c>
      <c r="F3799">
        <v>183.01429999999999</v>
      </c>
      <c r="G3799">
        <v>44819</v>
      </c>
      <c r="H3799">
        <v>44805</v>
      </c>
      <c r="I3799">
        <v>7499926.0139999995</v>
      </c>
      <c r="J3799" t="s">
        <v>204</v>
      </c>
      <c r="K3799">
        <v>5249.9482097999999</v>
      </c>
    </row>
    <row r="3800" spans="1:11" x14ac:dyDescent="0.2">
      <c r="A3800" t="s">
        <v>252</v>
      </c>
      <c r="B3800" t="s">
        <v>198</v>
      </c>
      <c r="C3800" t="s">
        <v>189</v>
      </c>
      <c r="D3800" t="s">
        <v>190</v>
      </c>
      <c r="E3800">
        <v>81708</v>
      </c>
      <c r="F3800">
        <v>29.372800000000002</v>
      </c>
      <c r="G3800">
        <v>44819</v>
      </c>
      <c r="H3800">
        <v>44805</v>
      </c>
      <c r="I3800">
        <v>2399992.7424000003</v>
      </c>
      <c r="J3800" t="s">
        <v>188</v>
      </c>
      <c r="K3800">
        <v>1679.9949196800001</v>
      </c>
    </row>
    <row r="3801" spans="1:11" x14ac:dyDescent="0.2">
      <c r="A3801" t="s">
        <v>252</v>
      </c>
      <c r="B3801" t="s">
        <v>185</v>
      </c>
      <c r="C3801" t="s">
        <v>186</v>
      </c>
      <c r="D3801" t="s">
        <v>190</v>
      </c>
      <c r="E3801">
        <v>64465</v>
      </c>
      <c r="F3801">
        <v>23.268599999999999</v>
      </c>
      <c r="G3801">
        <v>44819</v>
      </c>
      <c r="H3801">
        <v>44805</v>
      </c>
      <c r="I3801">
        <v>1500010.2989999999</v>
      </c>
      <c r="J3801" t="s">
        <v>188</v>
      </c>
      <c r="K3801">
        <v>1050.0072092999999</v>
      </c>
    </row>
    <row r="3802" spans="1:11" x14ac:dyDescent="0.2">
      <c r="A3802" t="s">
        <v>252</v>
      </c>
      <c r="B3802" t="s">
        <v>198</v>
      </c>
      <c r="C3802" t="s">
        <v>228</v>
      </c>
      <c r="D3802" t="s">
        <v>190</v>
      </c>
      <c r="E3802">
        <v>60586</v>
      </c>
      <c r="F3802">
        <v>28.0595</v>
      </c>
      <c r="G3802">
        <v>44819</v>
      </c>
      <c r="H3802">
        <v>44805</v>
      </c>
      <c r="I3802">
        <v>1700012.8670000001</v>
      </c>
      <c r="J3802" t="s">
        <v>204</v>
      </c>
      <c r="K3802">
        <v>1190.0090069</v>
      </c>
    </row>
    <row r="3803" spans="1:11" x14ac:dyDescent="0.2">
      <c r="A3803" t="s">
        <v>252</v>
      </c>
      <c r="B3803" t="s">
        <v>185</v>
      </c>
      <c r="C3803" t="s">
        <v>246</v>
      </c>
      <c r="D3803" t="s">
        <v>190</v>
      </c>
      <c r="E3803">
        <v>26099</v>
      </c>
      <c r="F3803">
        <v>122.6084</v>
      </c>
      <c r="G3803">
        <v>44821</v>
      </c>
      <c r="H3803">
        <v>44805</v>
      </c>
      <c r="I3803">
        <v>3199956.6316</v>
      </c>
      <c r="J3803" t="s">
        <v>204</v>
      </c>
      <c r="K3803">
        <v>2239.9696421200001</v>
      </c>
    </row>
    <row r="3804" spans="1:11" x14ac:dyDescent="0.2">
      <c r="A3804" t="s">
        <v>252</v>
      </c>
      <c r="B3804" t="s">
        <v>198</v>
      </c>
      <c r="C3804" t="s">
        <v>205</v>
      </c>
      <c r="D3804" t="s">
        <v>190</v>
      </c>
      <c r="E3804">
        <v>62462</v>
      </c>
      <c r="F3804">
        <v>17.610600000000002</v>
      </c>
      <c r="G3804">
        <v>44822</v>
      </c>
      <c r="H3804">
        <v>44805</v>
      </c>
      <c r="I3804">
        <v>1099993.2972000001</v>
      </c>
      <c r="J3804" t="s">
        <v>193</v>
      </c>
      <c r="K3804">
        <v>879.99463776000016</v>
      </c>
    </row>
    <row r="3805" spans="1:11" x14ac:dyDescent="0.2">
      <c r="A3805" t="s">
        <v>252</v>
      </c>
      <c r="B3805" t="s">
        <v>185</v>
      </c>
      <c r="C3805" t="s">
        <v>217</v>
      </c>
      <c r="D3805" t="s">
        <v>190</v>
      </c>
      <c r="E3805">
        <v>645132</v>
      </c>
      <c r="F3805">
        <v>8.8353999999999999</v>
      </c>
      <c r="G3805">
        <v>44823</v>
      </c>
      <c r="H3805">
        <v>44805</v>
      </c>
      <c r="I3805">
        <v>5699999.2728000004</v>
      </c>
      <c r="J3805" t="s">
        <v>215</v>
      </c>
      <c r="K3805">
        <v>5129.9993455200001</v>
      </c>
    </row>
    <row r="3806" spans="1:11" x14ac:dyDescent="0.2">
      <c r="A3806" t="s">
        <v>252</v>
      </c>
      <c r="B3806" t="s">
        <v>185</v>
      </c>
      <c r="C3806" t="s">
        <v>206</v>
      </c>
      <c r="D3806" t="s">
        <v>190</v>
      </c>
      <c r="E3806">
        <v>70531</v>
      </c>
      <c r="F3806">
        <v>104.91849999999999</v>
      </c>
      <c r="G3806">
        <v>44823</v>
      </c>
      <c r="H3806">
        <v>44805</v>
      </c>
      <c r="I3806">
        <v>7400006.7234999994</v>
      </c>
      <c r="J3806" t="s">
        <v>207</v>
      </c>
      <c r="K3806">
        <v>5180.0047064499995</v>
      </c>
    </row>
    <row r="3807" spans="1:11" x14ac:dyDescent="0.2">
      <c r="A3807" t="s">
        <v>252</v>
      </c>
      <c r="B3807" t="s">
        <v>185</v>
      </c>
      <c r="C3807" t="s">
        <v>236</v>
      </c>
      <c r="D3807" t="s">
        <v>190</v>
      </c>
      <c r="E3807">
        <v>991810</v>
      </c>
      <c r="F3807">
        <v>6.6544999999999996</v>
      </c>
      <c r="G3807">
        <v>44826</v>
      </c>
      <c r="H3807">
        <v>44805</v>
      </c>
      <c r="I3807">
        <v>6599999.6449999996</v>
      </c>
      <c r="J3807" t="s">
        <v>215</v>
      </c>
      <c r="K3807">
        <v>5939.9996804999992</v>
      </c>
    </row>
    <row r="3808" spans="1:11" x14ac:dyDescent="0.2">
      <c r="A3808" t="s">
        <v>252</v>
      </c>
      <c r="B3808" t="s">
        <v>185</v>
      </c>
      <c r="C3808" t="s">
        <v>237</v>
      </c>
      <c r="D3808" t="s">
        <v>190</v>
      </c>
      <c r="E3808">
        <v>243531</v>
      </c>
      <c r="F3808">
        <v>16.425000000000001</v>
      </c>
      <c r="G3808">
        <v>44826</v>
      </c>
      <c r="H3808">
        <v>44805</v>
      </c>
      <c r="I3808">
        <v>3999996.6750000003</v>
      </c>
      <c r="J3808" t="s">
        <v>204</v>
      </c>
      <c r="K3808">
        <v>2799.9976725000001</v>
      </c>
    </row>
    <row r="3809" spans="1:11" x14ac:dyDescent="0.2">
      <c r="A3809" t="s">
        <v>252</v>
      </c>
      <c r="B3809" t="s">
        <v>198</v>
      </c>
      <c r="C3809" t="s">
        <v>186</v>
      </c>
      <c r="D3809" t="s">
        <v>200</v>
      </c>
      <c r="E3809">
        <v>81023</v>
      </c>
      <c r="F3809">
        <v>24.6845</v>
      </c>
      <c r="G3809">
        <v>44830</v>
      </c>
      <c r="H3809">
        <v>44805</v>
      </c>
      <c r="I3809">
        <v>2000012.2435000001</v>
      </c>
      <c r="J3809" t="s">
        <v>188</v>
      </c>
      <c r="K3809">
        <v>1400.0085704500002</v>
      </c>
    </row>
    <row r="3810" spans="1:11" x14ac:dyDescent="0.2">
      <c r="A3810" t="s">
        <v>252</v>
      </c>
      <c r="B3810" t="s">
        <v>185</v>
      </c>
      <c r="C3810" t="s">
        <v>229</v>
      </c>
      <c r="D3810" t="s">
        <v>200</v>
      </c>
      <c r="E3810">
        <v>27234</v>
      </c>
      <c r="F3810">
        <v>113.8296</v>
      </c>
      <c r="G3810">
        <v>44833</v>
      </c>
      <c r="H3810">
        <v>44805</v>
      </c>
      <c r="I3810">
        <v>3100035.3264000001</v>
      </c>
      <c r="J3810" t="s">
        <v>188</v>
      </c>
      <c r="K3810">
        <v>2170.0247284800002</v>
      </c>
    </row>
    <row r="3811" spans="1:11" x14ac:dyDescent="0.2">
      <c r="A3811" t="s">
        <v>252</v>
      </c>
      <c r="B3811" t="s">
        <v>185</v>
      </c>
      <c r="C3811" t="s">
        <v>232</v>
      </c>
      <c r="D3811" t="s">
        <v>192</v>
      </c>
      <c r="E3811">
        <v>216112</v>
      </c>
      <c r="F3811">
        <v>23.136099999999999</v>
      </c>
      <c r="G3811">
        <v>44833</v>
      </c>
      <c r="H3811">
        <v>44805</v>
      </c>
      <c r="I3811">
        <v>4999988.8432</v>
      </c>
      <c r="J3811" t="s">
        <v>204</v>
      </c>
      <c r="K3811">
        <v>3499.9921902400006</v>
      </c>
    </row>
    <row r="3812" spans="1:11" x14ac:dyDescent="0.2">
      <c r="A3812" t="s">
        <v>252</v>
      </c>
      <c r="B3812" t="s">
        <v>185</v>
      </c>
      <c r="C3812" t="s">
        <v>231</v>
      </c>
      <c r="D3812" t="s">
        <v>192</v>
      </c>
      <c r="E3812">
        <v>174684</v>
      </c>
      <c r="F3812">
        <v>20.608599999999999</v>
      </c>
      <c r="G3812">
        <v>44834</v>
      </c>
      <c r="H3812">
        <v>44805</v>
      </c>
      <c r="I3812">
        <v>3599992.6823999998</v>
      </c>
      <c r="J3812" t="s">
        <v>188</v>
      </c>
      <c r="K3812">
        <v>2519.9948776800002</v>
      </c>
    </row>
    <row r="3813" spans="1:11" x14ac:dyDescent="0.2">
      <c r="A3813" t="s">
        <v>252</v>
      </c>
      <c r="B3813" t="s">
        <v>185</v>
      </c>
      <c r="C3813" t="s">
        <v>231</v>
      </c>
      <c r="D3813" t="s">
        <v>192</v>
      </c>
      <c r="E3813">
        <v>262970</v>
      </c>
      <c r="F3813">
        <v>22.816299999999998</v>
      </c>
      <c r="G3813">
        <v>44834</v>
      </c>
      <c r="H3813">
        <v>44805</v>
      </c>
      <c r="I3813">
        <v>6000002.4109999994</v>
      </c>
      <c r="J3813" t="s">
        <v>188</v>
      </c>
      <c r="K3813">
        <v>4200.0016876999998</v>
      </c>
    </row>
    <row r="3814" spans="1:11" x14ac:dyDescent="0.2">
      <c r="A3814" t="s">
        <v>252</v>
      </c>
      <c r="B3814" t="s">
        <v>185</v>
      </c>
      <c r="C3814" t="s">
        <v>218</v>
      </c>
      <c r="D3814" t="s">
        <v>187</v>
      </c>
      <c r="E3814">
        <v>52884</v>
      </c>
      <c r="F3814">
        <v>66.183099999999996</v>
      </c>
      <c r="G3814">
        <v>44836</v>
      </c>
      <c r="H3814">
        <v>44835</v>
      </c>
      <c r="I3814">
        <v>3500027.0603999998</v>
      </c>
      <c r="J3814" t="s">
        <v>204</v>
      </c>
      <c r="K3814">
        <v>2450.0189422799999</v>
      </c>
    </row>
    <row r="3815" spans="1:11" x14ac:dyDescent="0.2">
      <c r="A3815" t="s">
        <v>252</v>
      </c>
      <c r="B3815" t="s">
        <v>185</v>
      </c>
      <c r="C3815" t="s">
        <v>240</v>
      </c>
      <c r="D3815" t="s">
        <v>200</v>
      </c>
      <c r="E3815">
        <v>728960</v>
      </c>
      <c r="F3815">
        <v>7.5449999999999999</v>
      </c>
      <c r="G3815">
        <v>44836</v>
      </c>
      <c r="H3815">
        <v>44835</v>
      </c>
      <c r="I3815">
        <v>5500003.2000000002</v>
      </c>
      <c r="J3815" t="s">
        <v>241</v>
      </c>
      <c r="K3815">
        <v>4950.0028800000009</v>
      </c>
    </row>
    <row r="3816" spans="1:11" x14ac:dyDescent="0.2">
      <c r="A3816" t="s">
        <v>252</v>
      </c>
      <c r="B3816" t="s">
        <v>185</v>
      </c>
      <c r="C3816" t="s">
        <v>240</v>
      </c>
      <c r="D3816" t="s">
        <v>190</v>
      </c>
      <c r="E3816">
        <v>158962</v>
      </c>
      <c r="F3816">
        <v>6.9199000000000002</v>
      </c>
      <c r="G3816">
        <v>44837</v>
      </c>
      <c r="H3816">
        <v>44835</v>
      </c>
      <c r="I3816">
        <v>1100001.1438</v>
      </c>
      <c r="J3816" t="s">
        <v>241</v>
      </c>
      <c r="K3816">
        <v>990.00102942000001</v>
      </c>
    </row>
    <row r="3817" spans="1:11" x14ac:dyDescent="0.2">
      <c r="A3817" t="s">
        <v>252</v>
      </c>
      <c r="B3817" t="s">
        <v>198</v>
      </c>
      <c r="C3817" t="s">
        <v>209</v>
      </c>
      <c r="D3817" t="s">
        <v>187</v>
      </c>
      <c r="E3817">
        <v>41296</v>
      </c>
      <c r="F3817">
        <v>19.372199999999999</v>
      </c>
      <c r="G3817">
        <v>44840</v>
      </c>
      <c r="H3817">
        <v>44835</v>
      </c>
      <c r="I3817">
        <v>799994.37119999994</v>
      </c>
      <c r="J3817" t="s">
        <v>188</v>
      </c>
      <c r="K3817">
        <v>559.99605983999993</v>
      </c>
    </row>
    <row r="3818" spans="1:11" x14ac:dyDescent="0.2">
      <c r="A3818" t="s">
        <v>252</v>
      </c>
      <c r="B3818" t="s">
        <v>198</v>
      </c>
      <c r="C3818" t="s">
        <v>217</v>
      </c>
      <c r="D3818" t="s">
        <v>190</v>
      </c>
      <c r="E3818">
        <v>663805</v>
      </c>
      <c r="F3818">
        <v>8.7375000000000007</v>
      </c>
      <c r="G3818">
        <v>44840</v>
      </c>
      <c r="H3818">
        <v>44835</v>
      </c>
      <c r="I3818">
        <v>5799996.1875000009</v>
      </c>
      <c r="J3818" t="s">
        <v>215</v>
      </c>
      <c r="K3818">
        <v>5219.9965687500007</v>
      </c>
    </row>
    <row r="3819" spans="1:11" x14ac:dyDescent="0.2">
      <c r="A3819" t="s">
        <v>252</v>
      </c>
      <c r="B3819" t="s">
        <v>185</v>
      </c>
      <c r="C3819" t="s">
        <v>214</v>
      </c>
      <c r="D3819" t="s">
        <v>200</v>
      </c>
      <c r="E3819">
        <v>367419</v>
      </c>
      <c r="F3819">
        <v>26.944700000000001</v>
      </c>
      <c r="G3819">
        <v>44840</v>
      </c>
      <c r="H3819">
        <v>44835</v>
      </c>
      <c r="I3819">
        <v>9899994.7292999998</v>
      </c>
      <c r="J3819" t="s">
        <v>215</v>
      </c>
      <c r="K3819">
        <v>8909.995256369999</v>
      </c>
    </row>
    <row r="3820" spans="1:11" x14ac:dyDescent="0.2">
      <c r="A3820" t="s">
        <v>252</v>
      </c>
      <c r="B3820" t="s">
        <v>185</v>
      </c>
      <c r="C3820" t="s">
        <v>243</v>
      </c>
      <c r="D3820" t="s">
        <v>190</v>
      </c>
      <c r="E3820">
        <v>494754</v>
      </c>
      <c r="F3820">
        <v>5.8615000000000004</v>
      </c>
      <c r="G3820">
        <v>44841</v>
      </c>
      <c r="H3820">
        <v>44835</v>
      </c>
      <c r="I3820">
        <v>2900000.571</v>
      </c>
      <c r="J3820" t="s">
        <v>215</v>
      </c>
      <c r="K3820">
        <v>2610.0005139</v>
      </c>
    </row>
    <row r="3821" spans="1:11" x14ac:dyDescent="0.2">
      <c r="A3821" t="s">
        <v>252</v>
      </c>
      <c r="B3821" t="s">
        <v>198</v>
      </c>
      <c r="C3821" t="s">
        <v>217</v>
      </c>
      <c r="D3821" t="s">
        <v>200</v>
      </c>
      <c r="E3821">
        <v>1059167</v>
      </c>
      <c r="F3821">
        <v>8.8749000000000002</v>
      </c>
      <c r="G3821">
        <v>44841</v>
      </c>
      <c r="H3821">
        <v>44835</v>
      </c>
      <c r="I3821">
        <v>9400001.2083000001</v>
      </c>
      <c r="J3821" t="s">
        <v>215</v>
      </c>
      <c r="K3821">
        <v>8460.0010874700001</v>
      </c>
    </row>
    <row r="3822" spans="1:11" x14ac:dyDescent="0.2">
      <c r="A3822" t="s">
        <v>252</v>
      </c>
      <c r="B3822" t="s">
        <v>185</v>
      </c>
      <c r="C3822" t="s">
        <v>232</v>
      </c>
      <c r="D3822" t="s">
        <v>192</v>
      </c>
      <c r="E3822">
        <v>357659</v>
      </c>
      <c r="F3822">
        <v>26.561599999999999</v>
      </c>
      <c r="G3822">
        <v>44842</v>
      </c>
      <c r="H3822">
        <v>44835</v>
      </c>
      <c r="I3822">
        <v>9499995.2943999991</v>
      </c>
      <c r="J3822" t="s">
        <v>204</v>
      </c>
      <c r="K3822">
        <v>6649.99670608</v>
      </c>
    </row>
    <row r="3823" spans="1:11" x14ac:dyDescent="0.2">
      <c r="A3823" t="s">
        <v>252</v>
      </c>
      <c r="B3823" t="s">
        <v>185</v>
      </c>
      <c r="C3823" t="s">
        <v>227</v>
      </c>
      <c r="D3823" t="s">
        <v>187</v>
      </c>
      <c r="E3823">
        <v>57704</v>
      </c>
      <c r="F3823">
        <v>152.50219999999999</v>
      </c>
      <c r="G3823">
        <v>44842</v>
      </c>
      <c r="H3823">
        <v>44835</v>
      </c>
      <c r="I3823">
        <v>8799986.9487999994</v>
      </c>
      <c r="J3823" t="s">
        <v>204</v>
      </c>
      <c r="K3823">
        <v>6159.9908641600005</v>
      </c>
    </row>
    <row r="3824" spans="1:11" x14ac:dyDescent="0.2">
      <c r="A3824" t="s">
        <v>252</v>
      </c>
      <c r="B3824" t="s">
        <v>198</v>
      </c>
      <c r="C3824" t="s">
        <v>245</v>
      </c>
      <c r="D3824" t="s">
        <v>190</v>
      </c>
      <c r="E3824">
        <v>45094</v>
      </c>
      <c r="F3824">
        <v>53.221899999999998</v>
      </c>
      <c r="G3824">
        <v>44842</v>
      </c>
      <c r="H3824">
        <v>44835</v>
      </c>
      <c r="I3824">
        <v>2399988.3585999999</v>
      </c>
      <c r="J3824" t="s">
        <v>188</v>
      </c>
      <c r="K3824">
        <v>1679.9918510200002</v>
      </c>
    </row>
    <row r="3825" spans="1:11" x14ac:dyDescent="0.2">
      <c r="A3825" t="s">
        <v>252</v>
      </c>
      <c r="B3825" t="s">
        <v>185</v>
      </c>
      <c r="C3825" t="s">
        <v>222</v>
      </c>
      <c r="D3825" t="s">
        <v>187</v>
      </c>
      <c r="E3825">
        <v>258026</v>
      </c>
      <c r="F3825">
        <v>16.664999999999999</v>
      </c>
      <c r="G3825">
        <v>44844</v>
      </c>
      <c r="H3825">
        <v>44835</v>
      </c>
      <c r="I3825">
        <v>4300003.29</v>
      </c>
      <c r="J3825" t="s">
        <v>193</v>
      </c>
      <c r="K3825">
        <v>3440.0026320000002</v>
      </c>
    </row>
    <row r="3826" spans="1:11" x14ac:dyDescent="0.2">
      <c r="A3826" t="s">
        <v>252</v>
      </c>
      <c r="B3826" t="s">
        <v>198</v>
      </c>
      <c r="C3826" t="s">
        <v>243</v>
      </c>
      <c r="D3826" t="s">
        <v>190</v>
      </c>
      <c r="E3826">
        <v>109112</v>
      </c>
      <c r="F3826">
        <v>6.4154</v>
      </c>
      <c r="G3826">
        <v>44844</v>
      </c>
      <c r="H3826">
        <v>44835</v>
      </c>
      <c r="I3826">
        <v>699997.12479999999</v>
      </c>
      <c r="J3826" t="s">
        <v>215</v>
      </c>
      <c r="K3826">
        <v>629.99741232000008</v>
      </c>
    </row>
    <row r="3827" spans="1:11" x14ac:dyDescent="0.2">
      <c r="A3827" t="s">
        <v>252</v>
      </c>
      <c r="B3827" t="s">
        <v>198</v>
      </c>
      <c r="C3827" t="s">
        <v>186</v>
      </c>
      <c r="D3827" t="s">
        <v>200</v>
      </c>
      <c r="E3827">
        <v>171859</v>
      </c>
      <c r="F3827">
        <v>20.947399999999998</v>
      </c>
      <c r="G3827">
        <v>44844</v>
      </c>
      <c r="H3827">
        <v>44835</v>
      </c>
      <c r="I3827">
        <v>3599999.2165999999</v>
      </c>
      <c r="J3827" t="s">
        <v>188</v>
      </c>
      <c r="K3827">
        <v>2519.9994516199999</v>
      </c>
    </row>
    <row r="3828" spans="1:11" x14ac:dyDescent="0.2">
      <c r="A3828" t="s">
        <v>252</v>
      </c>
      <c r="B3828" t="s">
        <v>198</v>
      </c>
      <c r="C3828" t="s">
        <v>213</v>
      </c>
      <c r="D3828" t="s">
        <v>192</v>
      </c>
      <c r="E3828">
        <v>52769</v>
      </c>
      <c r="F3828">
        <v>75.802099999999996</v>
      </c>
      <c r="G3828">
        <v>44844</v>
      </c>
      <c r="H3828">
        <v>44835</v>
      </c>
      <c r="I3828">
        <v>4000001.0148999998</v>
      </c>
      <c r="J3828" t="s">
        <v>188</v>
      </c>
      <c r="K3828">
        <v>2800.0007104300003</v>
      </c>
    </row>
    <row r="3829" spans="1:11" x14ac:dyDescent="0.2">
      <c r="A3829" t="s">
        <v>252</v>
      </c>
      <c r="B3829" t="s">
        <v>198</v>
      </c>
      <c r="C3829" t="s">
        <v>228</v>
      </c>
      <c r="D3829" t="s">
        <v>200</v>
      </c>
      <c r="E3829">
        <v>97857</v>
      </c>
      <c r="F3829">
        <v>28.613299999999999</v>
      </c>
      <c r="G3829">
        <v>44844</v>
      </c>
      <c r="H3829">
        <v>44835</v>
      </c>
      <c r="I3829">
        <v>2800011.6980999997</v>
      </c>
      <c r="J3829" t="s">
        <v>204</v>
      </c>
      <c r="K3829">
        <v>1960.0081886699998</v>
      </c>
    </row>
    <row r="3830" spans="1:11" x14ac:dyDescent="0.2">
      <c r="A3830" t="s">
        <v>252</v>
      </c>
      <c r="B3830" t="s">
        <v>198</v>
      </c>
      <c r="C3830" t="s">
        <v>218</v>
      </c>
      <c r="D3830" t="s">
        <v>190</v>
      </c>
      <c r="E3830">
        <v>140642</v>
      </c>
      <c r="F3830">
        <v>57.5929</v>
      </c>
      <c r="G3830">
        <v>44847</v>
      </c>
      <c r="H3830">
        <v>44835</v>
      </c>
      <c r="I3830">
        <v>8099980.6418000003</v>
      </c>
      <c r="J3830" t="s">
        <v>204</v>
      </c>
      <c r="K3830">
        <v>5669.98644926</v>
      </c>
    </row>
    <row r="3831" spans="1:11" x14ac:dyDescent="0.2">
      <c r="A3831" t="s">
        <v>252</v>
      </c>
      <c r="B3831" t="s">
        <v>198</v>
      </c>
      <c r="C3831" t="s">
        <v>220</v>
      </c>
      <c r="D3831" t="s">
        <v>192</v>
      </c>
      <c r="E3831">
        <v>63938</v>
      </c>
      <c r="F3831">
        <v>154.83629999999999</v>
      </c>
      <c r="G3831">
        <v>44847</v>
      </c>
      <c r="H3831">
        <v>44835</v>
      </c>
      <c r="I3831">
        <v>9899923.3493999988</v>
      </c>
      <c r="J3831" t="s">
        <v>188</v>
      </c>
      <c r="K3831">
        <v>6929.9463445799993</v>
      </c>
    </row>
    <row r="3832" spans="1:11" x14ac:dyDescent="0.2">
      <c r="A3832" t="s">
        <v>252</v>
      </c>
      <c r="B3832" t="s">
        <v>198</v>
      </c>
      <c r="C3832" t="s">
        <v>203</v>
      </c>
      <c r="D3832" t="s">
        <v>190</v>
      </c>
      <c r="E3832">
        <v>49169</v>
      </c>
      <c r="F3832">
        <v>109.82470000000001</v>
      </c>
      <c r="G3832">
        <v>44848</v>
      </c>
      <c r="H3832">
        <v>44835</v>
      </c>
      <c r="I3832">
        <v>5399970.6743000001</v>
      </c>
      <c r="J3832" t="s">
        <v>204</v>
      </c>
      <c r="K3832">
        <v>3779.9794720100003</v>
      </c>
    </row>
    <row r="3833" spans="1:11" x14ac:dyDescent="0.2">
      <c r="A3833" t="s">
        <v>252</v>
      </c>
      <c r="B3833" t="s">
        <v>198</v>
      </c>
      <c r="C3833" t="s">
        <v>221</v>
      </c>
      <c r="D3833" t="s">
        <v>190</v>
      </c>
      <c r="E3833">
        <v>103877</v>
      </c>
      <c r="F3833">
        <v>36.581600000000002</v>
      </c>
      <c r="G3833">
        <v>44848</v>
      </c>
      <c r="H3833">
        <v>44835</v>
      </c>
      <c r="I3833">
        <v>3799986.8632</v>
      </c>
      <c r="J3833" t="s">
        <v>207</v>
      </c>
      <c r="K3833">
        <v>2659.9908042400002</v>
      </c>
    </row>
    <row r="3834" spans="1:11" x14ac:dyDescent="0.2">
      <c r="A3834" t="s">
        <v>252</v>
      </c>
      <c r="B3834" t="s">
        <v>198</v>
      </c>
      <c r="C3834" t="s">
        <v>214</v>
      </c>
      <c r="D3834" t="s">
        <v>200</v>
      </c>
      <c r="E3834">
        <v>38286</v>
      </c>
      <c r="F3834">
        <v>28.731000000000002</v>
      </c>
      <c r="G3834">
        <v>44848</v>
      </c>
      <c r="H3834">
        <v>44835</v>
      </c>
      <c r="I3834">
        <v>1099995.0660000001</v>
      </c>
      <c r="J3834" t="s">
        <v>215</v>
      </c>
      <c r="K3834">
        <v>989.99555940000005</v>
      </c>
    </row>
    <row r="3835" spans="1:11" x14ac:dyDescent="0.2">
      <c r="A3835" t="s">
        <v>252</v>
      </c>
      <c r="B3835" t="s">
        <v>198</v>
      </c>
      <c r="C3835" t="s">
        <v>189</v>
      </c>
      <c r="D3835" t="s">
        <v>187</v>
      </c>
      <c r="E3835">
        <v>321217</v>
      </c>
      <c r="F3835">
        <v>30.197700000000001</v>
      </c>
      <c r="G3835">
        <v>44849</v>
      </c>
      <c r="H3835">
        <v>44835</v>
      </c>
      <c r="I3835">
        <v>9700014.6009</v>
      </c>
      <c r="J3835" t="s">
        <v>188</v>
      </c>
      <c r="K3835">
        <v>6790.0102206300007</v>
      </c>
    </row>
    <row r="3836" spans="1:11" x14ac:dyDescent="0.2">
      <c r="A3836" t="s">
        <v>252</v>
      </c>
      <c r="B3836" t="s">
        <v>185</v>
      </c>
      <c r="C3836" t="s">
        <v>189</v>
      </c>
      <c r="D3836" t="s">
        <v>200</v>
      </c>
      <c r="E3836">
        <v>158318</v>
      </c>
      <c r="F3836">
        <v>28.4238</v>
      </c>
      <c r="G3836">
        <v>44849</v>
      </c>
      <c r="H3836">
        <v>44835</v>
      </c>
      <c r="I3836">
        <v>4499999.1683999998</v>
      </c>
      <c r="J3836" t="s">
        <v>188</v>
      </c>
      <c r="K3836">
        <v>3149.9994178799998</v>
      </c>
    </row>
    <row r="3837" spans="1:11" x14ac:dyDescent="0.2">
      <c r="A3837" t="s">
        <v>252</v>
      </c>
      <c r="B3837" t="s">
        <v>185</v>
      </c>
      <c r="C3837" t="s">
        <v>194</v>
      </c>
      <c r="D3837" t="s">
        <v>190</v>
      </c>
      <c r="E3837">
        <v>59874</v>
      </c>
      <c r="F3837">
        <v>51.775399999999998</v>
      </c>
      <c r="G3837">
        <v>44850</v>
      </c>
      <c r="H3837">
        <v>44835</v>
      </c>
      <c r="I3837">
        <v>3100000.2996</v>
      </c>
      <c r="J3837" t="s">
        <v>188</v>
      </c>
      <c r="K3837">
        <v>2170.0002097199999</v>
      </c>
    </row>
    <row r="3838" spans="1:11" x14ac:dyDescent="0.2">
      <c r="A3838" t="s">
        <v>252</v>
      </c>
      <c r="B3838" t="s">
        <v>185</v>
      </c>
      <c r="C3838" t="s">
        <v>233</v>
      </c>
      <c r="D3838" t="s">
        <v>192</v>
      </c>
      <c r="E3838">
        <v>65840</v>
      </c>
      <c r="F3838">
        <v>80.497600000000006</v>
      </c>
      <c r="G3838">
        <v>44851</v>
      </c>
      <c r="H3838">
        <v>44835</v>
      </c>
      <c r="I3838">
        <v>5299961.9840000002</v>
      </c>
      <c r="J3838" t="s">
        <v>204</v>
      </c>
      <c r="K3838">
        <v>3709.9733888000005</v>
      </c>
    </row>
    <row r="3839" spans="1:11" x14ac:dyDescent="0.2">
      <c r="A3839" t="s">
        <v>252</v>
      </c>
      <c r="B3839" t="s">
        <v>198</v>
      </c>
      <c r="C3839" t="s">
        <v>214</v>
      </c>
      <c r="D3839" t="s">
        <v>190</v>
      </c>
      <c r="E3839">
        <v>24166</v>
      </c>
      <c r="F3839">
        <v>28.966899999999999</v>
      </c>
      <c r="G3839">
        <v>44851</v>
      </c>
      <c r="H3839">
        <v>44835</v>
      </c>
      <c r="I3839">
        <v>700014.1054</v>
      </c>
      <c r="J3839" t="s">
        <v>215</v>
      </c>
      <c r="K3839">
        <v>630.01269486000001</v>
      </c>
    </row>
    <row r="3840" spans="1:11" x14ac:dyDescent="0.2">
      <c r="A3840" t="s">
        <v>252</v>
      </c>
      <c r="B3840" t="s">
        <v>185</v>
      </c>
      <c r="C3840" t="s">
        <v>237</v>
      </c>
      <c r="D3840" t="s">
        <v>190</v>
      </c>
      <c r="E3840">
        <v>212459</v>
      </c>
      <c r="F3840">
        <v>17.415099999999999</v>
      </c>
      <c r="G3840">
        <v>44851</v>
      </c>
      <c r="H3840">
        <v>44835</v>
      </c>
      <c r="I3840">
        <v>3699994.7308999998</v>
      </c>
      <c r="J3840" t="s">
        <v>204</v>
      </c>
      <c r="K3840">
        <v>2589.99631163</v>
      </c>
    </row>
    <row r="3841" spans="1:11" x14ac:dyDescent="0.2">
      <c r="A3841" t="s">
        <v>252</v>
      </c>
      <c r="B3841" t="s">
        <v>185</v>
      </c>
      <c r="C3841" t="s">
        <v>210</v>
      </c>
      <c r="D3841" t="s">
        <v>190</v>
      </c>
      <c r="E3841">
        <v>245914</v>
      </c>
      <c r="F3841">
        <v>30.091799999999999</v>
      </c>
      <c r="G3841">
        <v>44854</v>
      </c>
      <c r="H3841">
        <v>44835</v>
      </c>
      <c r="I3841">
        <v>7399994.9051999999</v>
      </c>
      <c r="J3841" t="s">
        <v>204</v>
      </c>
      <c r="K3841">
        <v>5179.9964336400008</v>
      </c>
    </row>
    <row r="3842" spans="1:11" x14ac:dyDescent="0.2">
      <c r="A3842" t="s">
        <v>252</v>
      </c>
      <c r="B3842" t="s">
        <v>198</v>
      </c>
      <c r="C3842" t="s">
        <v>237</v>
      </c>
      <c r="D3842" t="s">
        <v>192</v>
      </c>
      <c r="E3842">
        <v>332981</v>
      </c>
      <c r="F3842">
        <v>15.6165</v>
      </c>
      <c r="G3842">
        <v>44854</v>
      </c>
      <c r="H3842">
        <v>44835</v>
      </c>
      <c r="I3842">
        <v>5199997.7865000004</v>
      </c>
      <c r="J3842" t="s">
        <v>204</v>
      </c>
      <c r="K3842">
        <v>3639.9984505500006</v>
      </c>
    </row>
    <row r="3843" spans="1:11" x14ac:dyDescent="0.2">
      <c r="A3843" t="s">
        <v>252</v>
      </c>
      <c r="B3843" t="s">
        <v>185</v>
      </c>
      <c r="C3843" t="s">
        <v>240</v>
      </c>
      <c r="D3843" t="s">
        <v>200</v>
      </c>
      <c r="E3843">
        <v>222354</v>
      </c>
      <c r="F3843">
        <v>6.7460000000000004</v>
      </c>
      <c r="G3843">
        <v>44854</v>
      </c>
      <c r="H3843">
        <v>44835</v>
      </c>
      <c r="I3843">
        <v>1500000.084</v>
      </c>
      <c r="J3843" t="s">
        <v>241</v>
      </c>
      <c r="K3843">
        <v>1350.0000756000002</v>
      </c>
    </row>
    <row r="3844" spans="1:11" x14ac:dyDescent="0.2">
      <c r="A3844" t="s">
        <v>252</v>
      </c>
      <c r="B3844" t="s">
        <v>198</v>
      </c>
      <c r="C3844" t="s">
        <v>189</v>
      </c>
      <c r="D3844" t="s">
        <v>200</v>
      </c>
      <c r="E3844">
        <v>245641</v>
      </c>
      <c r="F3844">
        <v>32.160800000000002</v>
      </c>
      <c r="G3844">
        <v>44854</v>
      </c>
      <c r="H3844">
        <v>44835</v>
      </c>
      <c r="I3844">
        <v>7900011.0728000002</v>
      </c>
      <c r="J3844" t="s">
        <v>188</v>
      </c>
      <c r="K3844">
        <v>5530.0077509600005</v>
      </c>
    </row>
    <row r="3845" spans="1:11" x14ac:dyDescent="0.2">
      <c r="A3845" t="s">
        <v>252</v>
      </c>
      <c r="B3845" t="s">
        <v>185</v>
      </c>
      <c r="C3845" t="s">
        <v>197</v>
      </c>
      <c r="D3845" t="s">
        <v>187</v>
      </c>
      <c r="E3845">
        <v>15649</v>
      </c>
      <c r="F3845">
        <v>166.14400000000001</v>
      </c>
      <c r="G3845">
        <v>44855</v>
      </c>
      <c r="H3845">
        <v>44835</v>
      </c>
      <c r="I3845">
        <v>2599987.4560000002</v>
      </c>
      <c r="J3845" t="s">
        <v>188</v>
      </c>
      <c r="K3845">
        <v>1819.9912192000002</v>
      </c>
    </row>
    <row r="3846" spans="1:11" x14ac:dyDescent="0.2">
      <c r="A3846" t="s">
        <v>252</v>
      </c>
      <c r="B3846" t="s">
        <v>185</v>
      </c>
      <c r="C3846" t="s">
        <v>236</v>
      </c>
      <c r="D3846" t="s">
        <v>187</v>
      </c>
      <c r="E3846">
        <v>204805</v>
      </c>
      <c r="F3846">
        <v>6.3475000000000001</v>
      </c>
      <c r="G3846">
        <v>44861</v>
      </c>
      <c r="H3846">
        <v>44835</v>
      </c>
      <c r="I3846">
        <v>1299999.7375</v>
      </c>
      <c r="J3846" t="s">
        <v>215</v>
      </c>
      <c r="K3846">
        <v>1169.9997637500001</v>
      </c>
    </row>
    <row r="3847" spans="1:11" x14ac:dyDescent="0.2">
      <c r="A3847" t="s">
        <v>252</v>
      </c>
      <c r="B3847" t="s">
        <v>198</v>
      </c>
      <c r="C3847" t="s">
        <v>201</v>
      </c>
      <c r="D3847" t="s">
        <v>190</v>
      </c>
      <c r="E3847">
        <v>158364</v>
      </c>
      <c r="F3847">
        <v>43.570500000000003</v>
      </c>
      <c r="G3847">
        <v>44861</v>
      </c>
      <c r="H3847">
        <v>44835</v>
      </c>
      <c r="I3847">
        <v>6899998.6620000005</v>
      </c>
      <c r="J3847" t="s">
        <v>188</v>
      </c>
      <c r="K3847">
        <v>4829.9990634000005</v>
      </c>
    </row>
    <row r="3848" spans="1:11" x14ac:dyDescent="0.2">
      <c r="A3848" t="s">
        <v>252</v>
      </c>
      <c r="B3848" t="s">
        <v>198</v>
      </c>
      <c r="C3848" t="s">
        <v>232</v>
      </c>
      <c r="D3848" t="s">
        <v>190</v>
      </c>
      <c r="E3848">
        <v>154670</v>
      </c>
      <c r="F3848">
        <v>25.2149</v>
      </c>
      <c r="G3848">
        <v>44861</v>
      </c>
      <c r="H3848">
        <v>44835</v>
      </c>
      <c r="I3848">
        <v>3899988.5830000001</v>
      </c>
      <c r="J3848" t="s">
        <v>204</v>
      </c>
      <c r="K3848">
        <v>2729.9920081</v>
      </c>
    </row>
    <row r="3849" spans="1:11" x14ac:dyDescent="0.2">
      <c r="A3849" t="s">
        <v>252</v>
      </c>
      <c r="B3849" t="s">
        <v>185</v>
      </c>
      <c r="C3849" t="s">
        <v>112</v>
      </c>
      <c r="D3849" t="s">
        <v>187</v>
      </c>
      <c r="E3849">
        <v>77850</v>
      </c>
      <c r="F3849">
        <v>42.389200000000002</v>
      </c>
      <c r="G3849">
        <v>44861</v>
      </c>
      <c r="H3849">
        <v>44835</v>
      </c>
      <c r="I3849">
        <v>3299999.22</v>
      </c>
      <c r="J3849" t="s">
        <v>188</v>
      </c>
      <c r="K3849">
        <v>2309.9994540000002</v>
      </c>
    </row>
    <row r="3850" spans="1:11" x14ac:dyDescent="0.2">
      <c r="A3850" t="s">
        <v>252</v>
      </c>
      <c r="B3850" t="s">
        <v>198</v>
      </c>
      <c r="C3850" t="s">
        <v>197</v>
      </c>
      <c r="D3850" t="s">
        <v>190</v>
      </c>
      <c r="E3850">
        <v>54147</v>
      </c>
      <c r="F3850">
        <v>147.7449</v>
      </c>
      <c r="G3850">
        <v>44861</v>
      </c>
      <c r="H3850">
        <v>44835</v>
      </c>
      <c r="I3850">
        <v>7999943.1003</v>
      </c>
      <c r="J3850" t="s">
        <v>188</v>
      </c>
      <c r="K3850">
        <v>5599.9601702100008</v>
      </c>
    </row>
    <row r="3851" spans="1:11" x14ac:dyDescent="0.2">
      <c r="A3851" t="s">
        <v>252</v>
      </c>
      <c r="B3851" t="s">
        <v>198</v>
      </c>
      <c r="C3851" t="s">
        <v>210</v>
      </c>
      <c r="D3851" t="s">
        <v>190</v>
      </c>
      <c r="E3851">
        <v>63042</v>
      </c>
      <c r="F3851">
        <v>30.1388</v>
      </c>
      <c r="G3851">
        <v>44861</v>
      </c>
      <c r="H3851">
        <v>44835</v>
      </c>
      <c r="I3851">
        <v>1900010.2296</v>
      </c>
      <c r="J3851" t="s">
        <v>204</v>
      </c>
      <c r="K3851">
        <v>1330.00716072</v>
      </c>
    </row>
    <row r="3852" spans="1:11" x14ac:dyDescent="0.2">
      <c r="A3852" t="s">
        <v>252</v>
      </c>
      <c r="B3852" t="s">
        <v>185</v>
      </c>
      <c r="C3852" t="s">
        <v>217</v>
      </c>
      <c r="D3852" t="s">
        <v>187</v>
      </c>
      <c r="E3852">
        <v>382077</v>
      </c>
      <c r="F3852">
        <v>8.6370000000000005</v>
      </c>
      <c r="G3852">
        <v>44862</v>
      </c>
      <c r="H3852">
        <v>44835</v>
      </c>
      <c r="I3852">
        <v>3299999.0490000001</v>
      </c>
      <c r="J3852" t="s">
        <v>215</v>
      </c>
      <c r="K3852">
        <v>2969.9991441000002</v>
      </c>
    </row>
    <row r="3853" spans="1:11" x14ac:dyDescent="0.2">
      <c r="A3853" t="s">
        <v>252</v>
      </c>
      <c r="B3853" t="s">
        <v>198</v>
      </c>
      <c r="C3853" t="s">
        <v>194</v>
      </c>
      <c r="D3853" t="s">
        <v>190</v>
      </c>
      <c r="E3853">
        <v>48707</v>
      </c>
      <c r="F3853">
        <v>51.326900000000002</v>
      </c>
      <c r="G3853">
        <v>44868</v>
      </c>
      <c r="H3853">
        <v>44866</v>
      </c>
      <c r="I3853">
        <v>2499979.3182999999</v>
      </c>
      <c r="J3853" t="s">
        <v>188</v>
      </c>
      <c r="K3853">
        <v>1749.9855228099998</v>
      </c>
    </row>
    <row r="3854" spans="1:11" x14ac:dyDescent="0.2">
      <c r="A3854" t="s">
        <v>252</v>
      </c>
      <c r="B3854" t="s">
        <v>185</v>
      </c>
      <c r="C3854" t="s">
        <v>246</v>
      </c>
      <c r="D3854" t="s">
        <v>200</v>
      </c>
      <c r="E3854">
        <v>58253</v>
      </c>
      <c r="F3854">
        <v>133.89869999999999</v>
      </c>
      <c r="G3854">
        <v>44868</v>
      </c>
      <c r="H3854">
        <v>44866</v>
      </c>
      <c r="I3854">
        <v>7800000.9710999997</v>
      </c>
      <c r="J3854" t="s">
        <v>204</v>
      </c>
      <c r="K3854">
        <v>5460.0006797699998</v>
      </c>
    </row>
    <row r="3855" spans="1:11" x14ac:dyDescent="0.2">
      <c r="A3855" t="s">
        <v>252</v>
      </c>
      <c r="B3855" t="s">
        <v>185</v>
      </c>
      <c r="C3855" t="s">
        <v>186</v>
      </c>
      <c r="D3855" t="s">
        <v>190</v>
      </c>
      <c r="E3855">
        <v>204769</v>
      </c>
      <c r="F3855">
        <v>23.440999999999999</v>
      </c>
      <c r="G3855">
        <v>44868</v>
      </c>
      <c r="H3855">
        <v>44866</v>
      </c>
      <c r="I3855">
        <v>4799990.1289999997</v>
      </c>
      <c r="J3855" t="s">
        <v>188</v>
      </c>
      <c r="K3855">
        <v>3359.9930902999999</v>
      </c>
    </row>
    <row r="3856" spans="1:11" x14ac:dyDescent="0.2">
      <c r="A3856" t="s">
        <v>252</v>
      </c>
      <c r="B3856" t="s">
        <v>198</v>
      </c>
      <c r="C3856" t="s">
        <v>221</v>
      </c>
      <c r="D3856" t="s">
        <v>192</v>
      </c>
      <c r="E3856">
        <v>142434</v>
      </c>
      <c r="F3856">
        <v>42.1248</v>
      </c>
      <c r="G3856">
        <v>44868</v>
      </c>
      <c r="H3856">
        <v>44866</v>
      </c>
      <c r="I3856">
        <v>6000003.7631999999</v>
      </c>
      <c r="J3856" t="s">
        <v>207</v>
      </c>
      <c r="K3856">
        <v>4200.0026342400006</v>
      </c>
    </row>
    <row r="3857" spans="1:11" x14ac:dyDescent="0.2">
      <c r="A3857" t="s">
        <v>252</v>
      </c>
      <c r="B3857" t="s">
        <v>185</v>
      </c>
      <c r="C3857" t="s">
        <v>233</v>
      </c>
      <c r="D3857" t="s">
        <v>190</v>
      </c>
      <c r="E3857">
        <v>61305</v>
      </c>
      <c r="F3857">
        <v>91.3459</v>
      </c>
      <c r="G3857">
        <v>44868</v>
      </c>
      <c r="H3857">
        <v>44866</v>
      </c>
      <c r="I3857">
        <v>5599960.3995000003</v>
      </c>
      <c r="J3857" t="s">
        <v>204</v>
      </c>
      <c r="K3857">
        <v>3919.9722796500005</v>
      </c>
    </row>
    <row r="3858" spans="1:11" x14ac:dyDescent="0.2">
      <c r="A3858" t="s">
        <v>252</v>
      </c>
      <c r="B3858" t="s">
        <v>185</v>
      </c>
      <c r="C3858" t="s">
        <v>237</v>
      </c>
      <c r="D3858" t="s">
        <v>187</v>
      </c>
      <c r="E3858">
        <v>128995</v>
      </c>
      <c r="F3858">
        <v>17.830200000000001</v>
      </c>
      <c r="G3858">
        <v>44868</v>
      </c>
      <c r="H3858">
        <v>44866</v>
      </c>
      <c r="I3858">
        <v>2300006.6490000002</v>
      </c>
      <c r="J3858" t="s">
        <v>204</v>
      </c>
      <c r="K3858">
        <v>1610.0046543000003</v>
      </c>
    </row>
    <row r="3859" spans="1:11" x14ac:dyDescent="0.2">
      <c r="A3859" t="s">
        <v>252</v>
      </c>
      <c r="B3859" t="s">
        <v>198</v>
      </c>
      <c r="C3859" t="s">
        <v>211</v>
      </c>
      <c r="D3859" t="s">
        <v>192</v>
      </c>
      <c r="E3859">
        <v>725175</v>
      </c>
      <c r="F3859">
        <v>12.4108</v>
      </c>
      <c r="G3859">
        <v>44870</v>
      </c>
      <c r="H3859">
        <v>44866</v>
      </c>
      <c r="I3859">
        <v>9000001.8900000006</v>
      </c>
      <c r="J3859" t="s">
        <v>207</v>
      </c>
      <c r="K3859">
        <v>6300.0013230000004</v>
      </c>
    </row>
    <row r="3860" spans="1:11" x14ac:dyDescent="0.2">
      <c r="A3860" t="s">
        <v>252</v>
      </c>
      <c r="B3860" t="s">
        <v>185</v>
      </c>
      <c r="C3860" t="s">
        <v>235</v>
      </c>
      <c r="D3860" t="s">
        <v>192</v>
      </c>
      <c r="E3860">
        <v>675809</v>
      </c>
      <c r="F3860">
        <v>14.2052</v>
      </c>
      <c r="G3860">
        <v>44871</v>
      </c>
      <c r="H3860">
        <v>44866</v>
      </c>
      <c r="I3860">
        <v>9600002.0067999996</v>
      </c>
      <c r="J3860" t="s">
        <v>204</v>
      </c>
      <c r="K3860">
        <v>6720.0014047600007</v>
      </c>
    </row>
    <row r="3861" spans="1:11" x14ac:dyDescent="0.2">
      <c r="A3861" t="s">
        <v>252</v>
      </c>
      <c r="B3861" t="s">
        <v>185</v>
      </c>
      <c r="C3861" t="s">
        <v>246</v>
      </c>
      <c r="D3861" t="s">
        <v>200</v>
      </c>
      <c r="E3861">
        <v>66929</v>
      </c>
      <c r="F3861">
        <v>121.02379999999999</v>
      </c>
      <c r="G3861">
        <v>44872</v>
      </c>
      <c r="H3861">
        <v>44866</v>
      </c>
      <c r="I3861">
        <v>8100001.9101999998</v>
      </c>
      <c r="J3861" t="s">
        <v>204</v>
      </c>
      <c r="K3861">
        <v>5670.00133714</v>
      </c>
    </row>
    <row r="3862" spans="1:11" x14ac:dyDescent="0.2">
      <c r="A3862" t="s">
        <v>252</v>
      </c>
      <c r="B3862" t="s">
        <v>185</v>
      </c>
      <c r="C3862" t="s">
        <v>227</v>
      </c>
      <c r="D3862" t="s">
        <v>187</v>
      </c>
      <c r="E3862">
        <v>12845</v>
      </c>
      <c r="F3862">
        <v>140.13030000000001</v>
      </c>
      <c r="G3862">
        <v>44872</v>
      </c>
      <c r="H3862">
        <v>44866</v>
      </c>
      <c r="I3862">
        <v>1799973.7035000001</v>
      </c>
      <c r="J3862" t="s">
        <v>204</v>
      </c>
      <c r="K3862">
        <v>1259.9815924500001</v>
      </c>
    </row>
    <row r="3863" spans="1:11" x14ac:dyDescent="0.2">
      <c r="A3863" t="s">
        <v>252</v>
      </c>
      <c r="B3863" t="s">
        <v>198</v>
      </c>
      <c r="C3863" t="s">
        <v>210</v>
      </c>
      <c r="D3863" t="s">
        <v>190</v>
      </c>
      <c r="E3863">
        <v>79530</v>
      </c>
      <c r="F3863">
        <v>27.662400000000002</v>
      </c>
      <c r="G3863">
        <v>44872</v>
      </c>
      <c r="H3863">
        <v>44866</v>
      </c>
      <c r="I3863">
        <v>2199990.6720000003</v>
      </c>
      <c r="J3863" t="s">
        <v>204</v>
      </c>
      <c r="K3863">
        <v>1539.9934704000002</v>
      </c>
    </row>
    <row r="3864" spans="1:11" x14ac:dyDescent="0.2">
      <c r="A3864" t="s">
        <v>252</v>
      </c>
      <c r="B3864" t="s">
        <v>185</v>
      </c>
      <c r="C3864" t="s">
        <v>114</v>
      </c>
      <c r="D3864" t="s">
        <v>200</v>
      </c>
      <c r="E3864">
        <v>186484</v>
      </c>
      <c r="F3864">
        <v>13.9422</v>
      </c>
      <c r="G3864">
        <v>44875</v>
      </c>
      <c r="H3864">
        <v>44866</v>
      </c>
      <c r="I3864">
        <v>2599997.2248</v>
      </c>
      <c r="J3864" t="s">
        <v>215</v>
      </c>
      <c r="K3864">
        <v>2339.99750232</v>
      </c>
    </row>
    <row r="3865" spans="1:11" x14ac:dyDescent="0.2">
      <c r="A3865" t="s">
        <v>252</v>
      </c>
      <c r="B3865" t="s">
        <v>185</v>
      </c>
      <c r="C3865" t="s">
        <v>222</v>
      </c>
      <c r="D3865" t="s">
        <v>190</v>
      </c>
      <c r="E3865">
        <v>145923</v>
      </c>
      <c r="F3865">
        <v>17.817599999999999</v>
      </c>
      <c r="G3865">
        <v>44876</v>
      </c>
      <c r="H3865">
        <v>44866</v>
      </c>
      <c r="I3865">
        <v>2599997.6447999999</v>
      </c>
      <c r="J3865" t="s">
        <v>193</v>
      </c>
      <c r="K3865">
        <v>2079.9981158400001</v>
      </c>
    </row>
    <row r="3866" spans="1:11" x14ac:dyDescent="0.2">
      <c r="A3866" t="s">
        <v>252</v>
      </c>
      <c r="B3866" t="s">
        <v>185</v>
      </c>
      <c r="C3866" t="s">
        <v>233</v>
      </c>
      <c r="D3866" t="s">
        <v>190</v>
      </c>
      <c r="E3866">
        <v>24891</v>
      </c>
      <c r="F3866">
        <v>80.350499999999997</v>
      </c>
      <c r="G3866">
        <v>44879</v>
      </c>
      <c r="H3866">
        <v>44866</v>
      </c>
      <c r="I3866">
        <v>2000004.2955</v>
      </c>
      <c r="J3866" t="s">
        <v>204</v>
      </c>
      <c r="K3866">
        <v>1400.0030068500002</v>
      </c>
    </row>
    <row r="3867" spans="1:11" x14ac:dyDescent="0.2">
      <c r="A3867" t="s">
        <v>252</v>
      </c>
      <c r="B3867" t="s">
        <v>198</v>
      </c>
      <c r="C3867" t="s">
        <v>194</v>
      </c>
      <c r="D3867" t="s">
        <v>192</v>
      </c>
      <c r="E3867">
        <v>161320</v>
      </c>
      <c r="F3867">
        <v>44.631799999999998</v>
      </c>
      <c r="G3867">
        <v>44882</v>
      </c>
      <c r="H3867">
        <v>44866</v>
      </c>
      <c r="I3867">
        <v>7200001.9759999998</v>
      </c>
      <c r="J3867" t="s">
        <v>188</v>
      </c>
      <c r="K3867">
        <v>5040.0013832000004</v>
      </c>
    </row>
    <row r="3868" spans="1:11" x14ac:dyDescent="0.2">
      <c r="A3868" t="s">
        <v>252</v>
      </c>
      <c r="B3868" t="s">
        <v>185</v>
      </c>
      <c r="C3868" t="s">
        <v>211</v>
      </c>
      <c r="D3868" t="s">
        <v>192</v>
      </c>
      <c r="E3868">
        <v>170086</v>
      </c>
      <c r="F3868">
        <v>12.3467</v>
      </c>
      <c r="G3868">
        <v>44882</v>
      </c>
      <c r="H3868">
        <v>44866</v>
      </c>
      <c r="I3868">
        <v>2100000.8162000002</v>
      </c>
      <c r="J3868" t="s">
        <v>207</v>
      </c>
      <c r="K3868">
        <v>1470.0005713400003</v>
      </c>
    </row>
    <row r="3869" spans="1:11" x14ac:dyDescent="0.2">
      <c r="A3869" t="s">
        <v>252</v>
      </c>
      <c r="B3869" t="s">
        <v>198</v>
      </c>
      <c r="C3869" t="s">
        <v>189</v>
      </c>
      <c r="D3869" t="s">
        <v>192</v>
      </c>
      <c r="E3869">
        <v>162423</v>
      </c>
      <c r="F3869">
        <v>30.168099999999999</v>
      </c>
      <c r="G3869">
        <v>44884</v>
      </c>
      <c r="H3869">
        <v>44866</v>
      </c>
      <c r="I3869">
        <v>4899993.3063000003</v>
      </c>
      <c r="J3869" t="s">
        <v>188</v>
      </c>
      <c r="K3869">
        <v>3429.9953144100004</v>
      </c>
    </row>
    <row r="3870" spans="1:11" x14ac:dyDescent="0.2">
      <c r="A3870" t="s">
        <v>252</v>
      </c>
      <c r="B3870" t="s">
        <v>198</v>
      </c>
      <c r="C3870" t="s">
        <v>232</v>
      </c>
      <c r="D3870" t="s">
        <v>192</v>
      </c>
      <c r="E3870">
        <v>174133</v>
      </c>
      <c r="F3870">
        <v>26.416599999999999</v>
      </c>
      <c r="G3870">
        <v>44884</v>
      </c>
      <c r="H3870">
        <v>44866</v>
      </c>
      <c r="I3870">
        <v>4600001.8077999996</v>
      </c>
      <c r="J3870" t="s">
        <v>204</v>
      </c>
      <c r="K3870">
        <v>3220.00126546</v>
      </c>
    </row>
    <row r="3871" spans="1:11" x14ac:dyDescent="0.2">
      <c r="A3871" t="s">
        <v>252</v>
      </c>
      <c r="B3871" t="s">
        <v>185</v>
      </c>
      <c r="C3871" t="s">
        <v>232</v>
      </c>
      <c r="D3871" t="s">
        <v>200</v>
      </c>
      <c r="E3871">
        <v>21931</v>
      </c>
      <c r="F3871">
        <v>22.7988</v>
      </c>
      <c r="G3871">
        <v>44884</v>
      </c>
      <c r="H3871">
        <v>44866</v>
      </c>
      <c r="I3871">
        <v>500000.4828</v>
      </c>
      <c r="J3871" t="s">
        <v>204</v>
      </c>
      <c r="K3871">
        <v>350.00033796000002</v>
      </c>
    </row>
    <row r="3872" spans="1:11" x14ac:dyDescent="0.2">
      <c r="A3872" t="s">
        <v>252</v>
      </c>
      <c r="B3872" t="s">
        <v>198</v>
      </c>
      <c r="C3872" t="s">
        <v>219</v>
      </c>
      <c r="D3872" t="s">
        <v>190</v>
      </c>
      <c r="E3872">
        <v>30832</v>
      </c>
      <c r="F3872">
        <v>48.651200000000003</v>
      </c>
      <c r="G3872">
        <v>44884</v>
      </c>
      <c r="H3872">
        <v>44866</v>
      </c>
      <c r="I3872">
        <v>1500013.7984000002</v>
      </c>
      <c r="J3872" t="s">
        <v>188</v>
      </c>
      <c r="K3872">
        <v>1050.0096588800002</v>
      </c>
    </row>
    <row r="3873" spans="1:11" x14ac:dyDescent="0.2">
      <c r="A3873" t="s">
        <v>252</v>
      </c>
      <c r="B3873" t="s">
        <v>198</v>
      </c>
      <c r="C3873" t="s">
        <v>226</v>
      </c>
      <c r="D3873" t="s">
        <v>192</v>
      </c>
      <c r="E3873">
        <v>98516</v>
      </c>
      <c r="F3873">
        <v>53.7986</v>
      </c>
      <c r="G3873">
        <v>44885</v>
      </c>
      <c r="H3873">
        <v>44866</v>
      </c>
      <c r="I3873">
        <v>5300022.8776000002</v>
      </c>
      <c r="J3873" t="s">
        <v>188</v>
      </c>
      <c r="K3873">
        <v>3710.0160143200005</v>
      </c>
    </row>
    <row r="3874" spans="1:11" x14ac:dyDescent="0.2">
      <c r="A3874" t="s">
        <v>252</v>
      </c>
      <c r="B3874" t="s">
        <v>198</v>
      </c>
      <c r="C3874" t="s">
        <v>189</v>
      </c>
      <c r="D3874" t="s">
        <v>200</v>
      </c>
      <c r="E3874">
        <v>255737</v>
      </c>
      <c r="F3874">
        <v>30.109000000000002</v>
      </c>
      <c r="G3874">
        <v>44886</v>
      </c>
      <c r="H3874">
        <v>44866</v>
      </c>
      <c r="I3874">
        <v>7699985.3330000006</v>
      </c>
      <c r="J3874" t="s">
        <v>188</v>
      </c>
      <c r="K3874">
        <v>5389.9897331000002</v>
      </c>
    </row>
    <row r="3875" spans="1:11" x14ac:dyDescent="0.2">
      <c r="A3875" t="s">
        <v>252</v>
      </c>
      <c r="B3875" t="s">
        <v>198</v>
      </c>
      <c r="C3875" t="s">
        <v>114</v>
      </c>
      <c r="D3875" t="s">
        <v>187</v>
      </c>
      <c r="E3875">
        <v>428260</v>
      </c>
      <c r="F3875">
        <v>14.4772</v>
      </c>
      <c r="G3875">
        <v>44886</v>
      </c>
      <c r="H3875">
        <v>44866</v>
      </c>
      <c r="I3875">
        <v>6200005.6720000003</v>
      </c>
      <c r="J3875" t="s">
        <v>215</v>
      </c>
      <c r="K3875">
        <v>5580.0051048000005</v>
      </c>
    </row>
    <row r="3876" spans="1:11" x14ac:dyDescent="0.2">
      <c r="A3876" t="s">
        <v>252</v>
      </c>
      <c r="B3876" t="s">
        <v>198</v>
      </c>
      <c r="C3876" t="s">
        <v>218</v>
      </c>
      <c r="D3876" t="s">
        <v>187</v>
      </c>
      <c r="E3876">
        <v>146195</v>
      </c>
      <c r="F3876">
        <v>64.297899999999998</v>
      </c>
      <c r="G3876">
        <v>44889</v>
      </c>
      <c r="H3876">
        <v>44866</v>
      </c>
      <c r="I3876">
        <v>9400031.4904999994</v>
      </c>
      <c r="J3876" t="s">
        <v>204</v>
      </c>
      <c r="K3876">
        <v>6580.0220433499999</v>
      </c>
    </row>
    <row r="3877" spans="1:11" x14ac:dyDescent="0.2">
      <c r="A3877" t="s">
        <v>252</v>
      </c>
      <c r="B3877" t="s">
        <v>185</v>
      </c>
      <c r="C3877" t="s">
        <v>205</v>
      </c>
      <c r="D3877" t="s">
        <v>190</v>
      </c>
      <c r="E3877">
        <v>192684</v>
      </c>
      <c r="F3877">
        <v>18.683399999999999</v>
      </c>
      <c r="G3877">
        <v>44889</v>
      </c>
      <c r="H3877">
        <v>44866</v>
      </c>
      <c r="I3877">
        <v>3599992.2455999996</v>
      </c>
      <c r="J3877" t="s">
        <v>193</v>
      </c>
      <c r="K3877">
        <v>2879.9937964799997</v>
      </c>
    </row>
    <row r="3878" spans="1:11" x14ac:dyDescent="0.2">
      <c r="A3878" t="s">
        <v>252</v>
      </c>
      <c r="B3878" t="s">
        <v>198</v>
      </c>
      <c r="C3878" t="s">
        <v>246</v>
      </c>
      <c r="D3878" t="s">
        <v>192</v>
      </c>
      <c r="E3878">
        <v>9689</v>
      </c>
      <c r="F3878">
        <v>134.17599999999999</v>
      </c>
      <c r="G3878">
        <v>44889</v>
      </c>
      <c r="H3878">
        <v>44866</v>
      </c>
      <c r="I3878">
        <v>1300031.264</v>
      </c>
      <c r="J3878" t="s">
        <v>204</v>
      </c>
      <c r="K3878">
        <v>910.02188479999995</v>
      </c>
    </row>
    <row r="3879" spans="1:11" x14ac:dyDescent="0.2">
      <c r="A3879" t="s">
        <v>252</v>
      </c>
      <c r="B3879" t="s">
        <v>185</v>
      </c>
      <c r="C3879" t="s">
        <v>195</v>
      </c>
      <c r="D3879" t="s">
        <v>187</v>
      </c>
      <c r="E3879">
        <v>72533</v>
      </c>
      <c r="F3879">
        <v>118.5664</v>
      </c>
      <c r="G3879">
        <v>44889</v>
      </c>
      <c r="H3879">
        <v>44866</v>
      </c>
      <c r="I3879">
        <v>8599976.6911999993</v>
      </c>
      <c r="J3879" t="s">
        <v>196</v>
      </c>
      <c r="K3879">
        <v>7739.9790220800005</v>
      </c>
    </row>
    <row r="3880" spans="1:11" x14ac:dyDescent="0.2">
      <c r="A3880" t="s">
        <v>252</v>
      </c>
      <c r="B3880" t="s">
        <v>198</v>
      </c>
      <c r="C3880" t="s">
        <v>199</v>
      </c>
      <c r="D3880" t="s">
        <v>192</v>
      </c>
      <c r="E3880">
        <v>2481033</v>
      </c>
      <c r="F3880">
        <v>2.7810999999999999</v>
      </c>
      <c r="G3880">
        <v>44889</v>
      </c>
      <c r="H3880">
        <v>44866</v>
      </c>
      <c r="I3880">
        <v>6900000.8762999997</v>
      </c>
      <c r="J3880" t="s">
        <v>193</v>
      </c>
      <c r="K3880">
        <v>5520.0007010400004</v>
      </c>
    </row>
    <row r="3881" spans="1:11" x14ac:dyDescent="0.2">
      <c r="A3881" t="s">
        <v>252</v>
      </c>
      <c r="B3881" t="s">
        <v>198</v>
      </c>
      <c r="C3881" t="s">
        <v>201</v>
      </c>
      <c r="D3881" t="s">
        <v>190</v>
      </c>
      <c r="E3881">
        <v>34764</v>
      </c>
      <c r="F3881">
        <v>43.148000000000003</v>
      </c>
      <c r="G3881">
        <v>44890</v>
      </c>
      <c r="H3881">
        <v>44866</v>
      </c>
      <c r="I3881">
        <v>1499997.0720000002</v>
      </c>
      <c r="J3881" t="s">
        <v>188</v>
      </c>
      <c r="K3881">
        <v>1049.9979504</v>
      </c>
    </row>
    <row r="3882" spans="1:11" x14ac:dyDescent="0.2">
      <c r="A3882" t="s">
        <v>252</v>
      </c>
      <c r="B3882" t="s">
        <v>185</v>
      </c>
      <c r="C3882" t="s">
        <v>216</v>
      </c>
      <c r="D3882" t="s">
        <v>190</v>
      </c>
      <c r="E3882">
        <v>192209</v>
      </c>
      <c r="F3882">
        <v>18.729600000000001</v>
      </c>
      <c r="G3882">
        <v>44890</v>
      </c>
      <c r="H3882">
        <v>44866</v>
      </c>
      <c r="I3882">
        <v>3599997.6864000005</v>
      </c>
      <c r="J3882" t="s">
        <v>215</v>
      </c>
      <c r="K3882">
        <v>3239.9979177600007</v>
      </c>
    </row>
    <row r="3883" spans="1:11" x14ac:dyDescent="0.2">
      <c r="A3883" t="s">
        <v>252</v>
      </c>
      <c r="B3883" t="s">
        <v>198</v>
      </c>
      <c r="C3883" t="s">
        <v>237</v>
      </c>
      <c r="D3883" t="s">
        <v>190</v>
      </c>
      <c r="E3883">
        <v>149030</v>
      </c>
      <c r="F3883">
        <v>15.4331</v>
      </c>
      <c r="G3883">
        <v>44891</v>
      </c>
      <c r="H3883">
        <v>44866</v>
      </c>
      <c r="I3883">
        <v>2299994.8930000002</v>
      </c>
      <c r="J3883" t="s">
        <v>204</v>
      </c>
      <c r="K3883">
        <v>1609.9964251000004</v>
      </c>
    </row>
    <row r="3884" spans="1:11" x14ac:dyDescent="0.2">
      <c r="A3884" t="s">
        <v>252</v>
      </c>
      <c r="B3884" t="s">
        <v>185</v>
      </c>
      <c r="C3884" t="s">
        <v>223</v>
      </c>
      <c r="D3884" t="s">
        <v>200</v>
      </c>
      <c r="E3884">
        <v>25554</v>
      </c>
      <c r="F3884">
        <v>78.266999999999996</v>
      </c>
      <c r="G3884">
        <v>44892</v>
      </c>
      <c r="H3884">
        <v>44866</v>
      </c>
      <c r="I3884">
        <v>2000034.9179999998</v>
      </c>
      <c r="J3884" t="s">
        <v>204</v>
      </c>
      <c r="K3884">
        <v>1400.0244425999999</v>
      </c>
    </row>
    <row r="3885" spans="1:11" x14ac:dyDescent="0.2">
      <c r="A3885" t="s">
        <v>252</v>
      </c>
      <c r="B3885" t="s">
        <v>185</v>
      </c>
      <c r="C3885" t="s">
        <v>202</v>
      </c>
      <c r="D3885" t="s">
        <v>190</v>
      </c>
      <c r="E3885">
        <v>362118</v>
      </c>
      <c r="F3885">
        <v>4.1422999999999996</v>
      </c>
      <c r="G3885">
        <v>44892</v>
      </c>
      <c r="H3885">
        <v>44866</v>
      </c>
      <c r="I3885">
        <v>1500001.3913999998</v>
      </c>
      <c r="J3885" t="s">
        <v>193</v>
      </c>
      <c r="K3885">
        <v>1200.0011131199999</v>
      </c>
    </row>
    <row r="3886" spans="1:11" x14ac:dyDescent="0.2">
      <c r="A3886" t="s">
        <v>252</v>
      </c>
      <c r="B3886" t="s">
        <v>185</v>
      </c>
      <c r="C3886" t="s">
        <v>245</v>
      </c>
      <c r="D3886" t="s">
        <v>200</v>
      </c>
      <c r="E3886">
        <v>36442</v>
      </c>
      <c r="F3886">
        <v>54.881799999999998</v>
      </c>
      <c r="G3886">
        <v>44893</v>
      </c>
      <c r="H3886">
        <v>44866</v>
      </c>
      <c r="I3886">
        <v>2000002.5555999998</v>
      </c>
      <c r="J3886" t="s">
        <v>188</v>
      </c>
      <c r="K3886">
        <v>1400.0017889199999</v>
      </c>
    </row>
    <row r="3887" spans="1:11" x14ac:dyDescent="0.2">
      <c r="A3887" t="s">
        <v>252</v>
      </c>
      <c r="B3887" t="s">
        <v>198</v>
      </c>
      <c r="C3887" t="s">
        <v>203</v>
      </c>
      <c r="D3887" t="s">
        <v>190</v>
      </c>
      <c r="E3887">
        <v>75430</v>
      </c>
      <c r="F3887">
        <v>115.3391</v>
      </c>
      <c r="G3887">
        <v>44893</v>
      </c>
      <c r="H3887">
        <v>44866</v>
      </c>
      <c r="I3887">
        <v>8700028.313000001</v>
      </c>
      <c r="J3887" t="s">
        <v>204</v>
      </c>
      <c r="K3887">
        <v>6090.0198191000009</v>
      </c>
    </row>
    <row r="3888" spans="1:11" x14ac:dyDescent="0.2">
      <c r="A3888" t="s">
        <v>252</v>
      </c>
      <c r="B3888" t="s">
        <v>185</v>
      </c>
      <c r="C3888" t="s">
        <v>114</v>
      </c>
      <c r="D3888" t="s">
        <v>190</v>
      </c>
      <c r="E3888">
        <v>623747</v>
      </c>
      <c r="F3888">
        <v>13.467000000000001</v>
      </c>
      <c r="G3888">
        <v>44896</v>
      </c>
      <c r="H3888">
        <v>44896</v>
      </c>
      <c r="I3888">
        <v>8400000.8489999995</v>
      </c>
      <c r="J3888" t="s">
        <v>215</v>
      </c>
      <c r="K3888">
        <v>7560.0007641000002</v>
      </c>
    </row>
    <row r="3889" spans="1:11" x14ac:dyDescent="0.2">
      <c r="A3889" t="s">
        <v>252</v>
      </c>
      <c r="B3889" t="s">
        <v>198</v>
      </c>
      <c r="C3889" t="s">
        <v>217</v>
      </c>
      <c r="D3889" t="s">
        <v>190</v>
      </c>
      <c r="E3889">
        <v>659903</v>
      </c>
      <c r="F3889">
        <v>9.6983999999999995</v>
      </c>
      <c r="G3889">
        <v>44896</v>
      </c>
      <c r="H3889">
        <v>44896</v>
      </c>
      <c r="I3889">
        <v>6400003.2551999995</v>
      </c>
      <c r="J3889" t="s">
        <v>215</v>
      </c>
      <c r="K3889">
        <v>5760.0029296799994</v>
      </c>
    </row>
    <row r="3890" spans="1:11" x14ac:dyDescent="0.2">
      <c r="A3890" t="s">
        <v>252</v>
      </c>
      <c r="B3890" t="s">
        <v>185</v>
      </c>
      <c r="C3890" t="s">
        <v>112</v>
      </c>
      <c r="D3890" t="s">
        <v>187</v>
      </c>
      <c r="E3890">
        <v>125478</v>
      </c>
      <c r="F3890">
        <v>38.253599999999999</v>
      </c>
      <c r="G3890">
        <v>44896</v>
      </c>
      <c r="H3890">
        <v>44896</v>
      </c>
      <c r="I3890">
        <v>4799985.2208000002</v>
      </c>
      <c r="J3890" t="s">
        <v>188</v>
      </c>
      <c r="K3890">
        <v>3359.9896545600004</v>
      </c>
    </row>
    <row r="3891" spans="1:11" x14ac:dyDescent="0.2">
      <c r="A3891" t="s">
        <v>252</v>
      </c>
      <c r="B3891" t="s">
        <v>198</v>
      </c>
      <c r="C3891" t="s">
        <v>225</v>
      </c>
      <c r="D3891" t="s">
        <v>187</v>
      </c>
      <c r="E3891">
        <v>39279</v>
      </c>
      <c r="F3891">
        <v>86.559899999999999</v>
      </c>
      <c r="G3891">
        <v>44896</v>
      </c>
      <c r="H3891">
        <v>44896</v>
      </c>
      <c r="I3891">
        <v>3399986.3120999997</v>
      </c>
      <c r="J3891" t="s">
        <v>188</v>
      </c>
      <c r="K3891">
        <v>2379.9904184699999</v>
      </c>
    </row>
    <row r="3892" spans="1:11" x14ac:dyDescent="0.2">
      <c r="A3892" t="s">
        <v>252</v>
      </c>
      <c r="B3892" t="s">
        <v>185</v>
      </c>
      <c r="C3892" t="s">
        <v>217</v>
      </c>
      <c r="D3892" t="s">
        <v>200</v>
      </c>
      <c r="E3892">
        <v>389472</v>
      </c>
      <c r="F3892">
        <v>9.7568000000000001</v>
      </c>
      <c r="G3892">
        <v>44900</v>
      </c>
      <c r="H3892">
        <v>44896</v>
      </c>
      <c r="I3892">
        <v>3800000.4095999999</v>
      </c>
      <c r="J3892" t="s">
        <v>215</v>
      </c>
      <c r="K3892">
        <v>3420.0003686399996</v>
      </c>
    </row>
    <row r="3893" spans="1:11" x14ac:dyDescent="0.2">
      <c r="A3893" t="s">
        <v>252</v>
      </c>
      <c r="B3893" t="s">
        <v>185</v>
      </c>
      <c r="C3893" t="s">
        <v>218</v>
      </c>
      <c r="D3893" t="s">
        <v>192</v>
      </c>
      <c r="E3893">
        <v>62628</v>
      </c>
      <c r="F3893">
        <v>67.062799999999996</v>
      </c>
      <c r="G3893">
        <v>44900</v>
      </c>
      <c r="H3893">
        <v>44896</v>
      </c>
      <c r="I3893">
        <v>4200009.0384</v>
      </c>
      <c r="J3893" t="s">
        <v>204</v>
      </c>
      <c r="K3893">
        <v>2940.00632688</v>
      </c>
    </row>
    <row r="3894" spans="1:11" x14ac:dyDescent="0.2">
      <c r="A3894" t="s">
        <v>252</v>
      </c>
      <c r="B3894" t="s">
        <v>198</v>
      </c>
      <c r="C3894" t="s">
        <v>228</v>
      </c>
      <c r="D3894" t="s">
        <v>190</v>
      </c>
      <c r="E3894">
        <v>269628</v>
      </c>
      <c r="F3894">
        <v>27.816099999999999</v>
      </c>
      <c r="G3894">
        <v>44903</v>
      </c>
      <c r="H3894">
        <v>44896</v>
      </c>
      <c r="I3894">
        <v>7499999.4107999997</v>
      </c>
      <c r="J3894" t="s">
        <v>204</v>
      </c>
      <c r="K3894">
        <v>5249.9995875599998</v>
      </c>
    </row>
    <row r="3895" spans="1:11" x14ac:dyDescent="0.2">
      <c r="A3895" t="s">
        <v>252</v>
      </c>
      <c r="B3895" t="s">
        <v>198</v>
      </c>
      <c r="C3895" t="s">
        <v>217</v>
      </c>
      <c r="D3895" t="s">
        <v>190</v>
      </c>
      <c r="E3895">
        <v>885536</v>
      </c>
      <c r="F3895">
        <v>8.6952999999999996</v>
      </c>
      <c r="G3895">
        <v>44903</v>
      </c>
      <c r="H3895">
        <v>44896</v>
      </c>
      <c r="I3895">
        <v>7700001.1807999993</v>
      </c>
      <c r="J3895" t="s">
        <v>215</v>
      </c>
      <c r="K3895">
        <v>6930.0010627199999</v>
      </c>
    </row>
    <row r="3896" spans="1:11" x14ac:dyDescent="0.2">
      <c r="A3896" t="s">
        <v>252</v>
      </c>
      <c r="B3896" t="s">
        <v>185</v>
      </c>
      <c r="C3896" t="s">
        <v>186</v>
      </c>
      <c r="D3896" t="s">
        <v>190</v>
      </c>
      <c r="E3896">
        <v>111902</v>
      </c>
      <c r="F3896">
        <v>23.2346</v>
      </c>
      <c r="G3896">
        <v>44903</v>
      </c>
      <c r="H3896">
        <v>44896</v>
      </c>
      <c r="I3896">
        <v>2599998.2091999999</v>
      </c>
      <c r="J3896" t="s">
        <v>188</v>
      </c>
      <c r="K3896">
        <v>1819.9987464400001</v>
      </c>
    </row>
    <row r="3897" spans="1:11" x14ac:dyDescent="0.2">
      <c r="A3897" t="s">
        <v>252</v>
      </c>
      <c r="B3897" t="s">
        <v>185</v>
      </c>
      <c r="C3897" t="s">
        <v>205</v>
      </c>
      <c r="D3897" t="s">
        <v>190</v>
      </c>
      <c r="E3897">
        <v>399330</v>
      </c>
      <c r="F3897">
        <v>18.030200000000001</v>
      </c>
      <c r="G3897">
        <v>44903</v>
      </c>
      <c r="H3897">
        <v>44896</v>
      </c>
      <c r="I3897">
        <v>7199999.7659999998</v>
      </c>
      <c r="J3897" t="s">
        <v>193</v>
      </c>
      <c r="K3897">
        <v>5759.9998127999997</v>
      </c>
    </row>
    <row r="3898" spans="1:11" x14ac:dyDescent="0.2">
      <c r="A3898" t="s">
        <v>252</v>
      </c>
      <c r="B3898" t="s">
        <v>185</v>
      </c>
      <c r="C3898" t="s">
        <v>242</v>
      </c>
      <c r="D3898" t="s">
        <v>200</v>
      </c>
      <c r="E3898">
        <v>5343</v>
      </c>
      <c r="F3898">
        <v>280.73250000000002</v>
      </c>
      <c r="G3898">
        <v>44905</v>
      </c>
      <c r="H3898">
        <v>44896</v>
      </c>
      <c r="I3898">
        <v>1499953.7475000001</v>
      </c>
      <c r="J3898" t="s">
        <v>207</v>
      </c>
      <c r="K3898">
        <v>1049.9676232500001</v>
      </c>
    </row>
    <row r="3899" spans="1:11" x14ac:dyDescent="0.2">
      <c r="A3899" t="s">
        <v>252</v>
      </c>
      <c r="B3899" t="s">
        <v>185</v>
      </c>
      <c r="C3899" t="s">
        <v>210</v>
      </c>
      <c r="D3899" t="s">
        <v>187</v>
      </c>
      <c r="E3899">
        <v>66096</v>
      </c>
      <c r="F3899">
        <v>31.771999999999998</v>
      </c>
      <c r="G3899">
        <v>44905</v>
      </c>
      <c r="H3899">
        <v>44896</v>
      </c>
      <c r="I3899">
        <v>2100002.1119999997</v>
      </c>
      <c r="J3899" t="s">
        <v>204</v>
      </c>
      <c r="K3899">
        <v>1470.0014784</v>
      </c>
    </row>
    <row r="3900" spans="1:11" x14ac:dyDescent="0.2">
      <c r="A3900" t="s">
        <v>252</v>
      </c>
      <c r="B3900" t="s">
        <v>198</v>
      </c>
      <c r="C3900" t="s">
        <v>223</v>
      </c>
      <c r="D3900" t="s">
        <v>190</v>
      </c>
      <c r="E3900">
        <v>80685</v>
      </c>
      <c r="F3900">
        <v>87.996799999999993</v>
      </c>
      <c r="G3900">
        <v>44910</v>
      </c>
      <c r="H3900">
        <v>44896</v>
      </c>
      <c r="I3900">
        <v>7100021.8079999993</v>
      </c>
      <c r="J3900" t="s">
        <v>204</v>
      </c>
      <c r="K3900">
        <v>4970.0152656</v>
      </c>
    </row>
    <row r="3901" spans="1:11" x14ac:dyDescent="0.2">
      <c r="A3901" t="s">
        <v>252</v>
      </c>
      <c r="B3901" t="s">
        <v>185</v>
      </c>
      <c r="C3901" t="s">
        <v>205</v>
      </c>
      <c r="D3901" t="s">
        <v>190</v>
      </c>
      <c r="E3901">
        <v>206688</v>
      </c>
      <c r="F3901">
        <v>17.901399999999999</v>
      </c>
      <c r="G3901">
        <v>44910</v>
      </c>
      <c r="H3901">
        <v>44896</v>
      </c>
      <c r="I3901">
        <v>3700004.5631999997</v>
      </c>
      <c r="J3901" t="s">
        <v>193</v>
      </c>
      <c r="K3901">
        <v>2960.0036505600001</v>
      </c>
    </row>
    <row r="3902" spans="1:11" x14ac:dyDescent="0.2">
      <c r="A3902" t="s">
        <v>252</v>
      </c>
      <c r="B3902" t="s">
        <v>198</v>
      </c>
      <c r="C3902" t="s">
        <v>221</v>
      </c>
      <c r="D3902" t="s">
        <v>190</v>
      </c>
      <c r="E3902">
        <v>225433</v>
      </c>
      <c r="F3902">
        <v>39.923099999999998</v>
      </c>
      <c r="G3902">
        <v>44910</v>
      </c>
      <c r="H3902">
        <v>44896</v>
      </c>
      <c r="I3902">
        <v>8999984.2022999991</v>
      </c>
      <c r="J3902" t="s">
        <v>207</v>
      </c>
      <c r="K3902">
        <v>6299.9889416099995</v>
      </c>
    </row>
    <row r="3903" spans="1:11" x14ac:dyDescent="0.2">
      <c r="A3903" t="s">
        <v>252</v>
      </c>
      <c r="B3903" t="s">
        <v>198</v>
      </c>
      <c r="C3903" t="s">
        <v>225</v>
      </c>
      <c r="D3903" t="s">
        <v>190</v>
      </c>
      <c r="E3903">
        <v>9252</v>
      </c>
      <c r="F3903">
        <v>86.463399999999993</v>
      </c>
      <c r="G3903">
        <v>44910</v>
      </c>
      <c r="H3903">
        <v>44896</v>
      </c>
      <c r="I3903">
        <v>799959.37679999997</v>
      </c>
      <c r="J3903" t="s">
        <v>188</v>
      </c>
      <c r="K3903">
        <v>559.97156375999998</v>
      </c>
    </row>
    <row r="3904" spans="1:11" x14ac:dyDescent="0.2">
      <c r="A3904" t="s">
        <v>252</v>
      </c>
      <c r="B3904" t="s">
        <v>198</v>
      </c>
      <c r="C3904" t="s">
        <v>208</v>
      </c>
      <c r="D3904" t="s">
        <v>187</v>
      </c>
      <c r="E3904">
        <v>73150</v>
      </c>
      <c r="F3904">
        <v>62.884700000000002</v>
      </c>
      <c r="G3904">
        <v>44910</v>
      </c>
      <c r="H3904">
        <v>44896</v>
      </c>
      <c r="I3904">
        <v>4600015.8049999997</v>
      </c>
      <c r="J3904" t="s">
        <v>188</v>
      </c>
      <c r="K3904">
        <v>3220.0110635000001</v>
      </c>
    </row>
    <row r="3905" spans="1:11" x14ac:dyDescent="0.2">
      <c r="A3905" t="s">
        <v>252</v>
      </c>
      <c r="B3905" t="s">
        <v>198</v>
      </c>
      <c r="C3905" t="s">
        <v>225</v>
      </c>
      <c r="D3905" t="s">
        <v>190</v>
      </c>
      <c r="E3905">
        <v>57127</v>
      </c>
      <c r="F3905">
        <v>87.524600000000007</v>
      </c>
      <c r="G3905">
        <v>44910</v>
      </c>
      <c r="H3905">
        <v>44896</v>
      </c>
      <c r="I3905">
        <v>5000017.8242000006</v>
      </c>
      <c r="J3905" t="s">
        <v>188</v>
      </c>
      <c r="K3905">
        <v>3500.0124769400004</v>
      </c>
    </row>
    <row r="3906" spans="1:11" x14ac:dyDescent="0.2">
      <c r="A3906" t="s">
        <v>252</v>
      </c>
      <c r="B3906" t="s">
        <v>198</v>
      </c>
      <c r="C3906" t="s">
        <v>223</v>
      </c>
      <c r="D3906" t="s">
        <v>192</v>
      </c>
      <c r="E3906">
        <v>39848</v>
      </c>
      <c r="F3906">
        <v>82.814999999999998</v>
      </c>
      <c r="G3906">
        <v>44910</v>
      </c>
      <c r="H3906">
        <v>44896</v>
      </c>
      <c r="I3906">
        <v>3300012.12</v>
      </c>
      <c r="J3906" t="s">
        <v>204</v>
      </c>
      <c r="K3906">
        <v>2310.008484</v>
      </c>
    </row>
    <row r="3907" spans="1:11" x14ac:dyDescent="0.2">
      <c r="A3907" t="s">
        <v>252</v>
      </c>
      <c r="B3907" t="s">
        <v>198</v>
      </c>
      <c r="C3907" t="s">
        <v>224</v>
      </c>
      <c r="D3907" t="s">
        <v>187</v>
      </c>
      <c r="E3907">
        <v>26830</v>
      </c>
      <c r="F3907">
        <v>201.26750000000001</v>
      </c>
      <c r="G3907">
        <v>44911</v>
      </c>
      <c r="H3907">
        <v>44896</v>
      </c>
      <c r="I3907">
        <v>5400007.0250000004</v>
      </c>
      <c r="J3907" t="s">
        <v>204</v>
      </c>
      <c r="K3907">
        <v>3780.0049175000008</v>
      </c>
    </row>
    <row r="3908" spans="1:11" x14ac:dyDescent="0.2">
      <c r="A3908" t="s">
        <v>252</v>
      </c>
      <c r="B3908" t="s">
        <v>198</v>
      </c>
      <c r="C3908" t="s">
        <v>227</v>
      </c>
      <c r="D3908" t="s">
        <v>190</v>
      </c>
      <c r="E3908">
        <v>15040</v>
      </c>
      <c r="F3908">
        <v>152.9211</v>
      </c>
      <c r="G3908">
        <v>44913</v>
      </c>
      <c r="H3908">
        <v>44896</v>
      </c>
      <c r="I3908">
        <v>2299933.344</v>
      </c>
      <c r="J3908" t="s">
        <v>204</v>
      </c>
      <c r="K3908">
        <v>1609.9533408</v>
      </c>
    </row>
    <row r="3909" spans="1:11" x14ac:dyDescent="0.2">
      <c r="A3909" t="s">
        <v>252</v>
      </c>
      <c r="B3909" t="s">
        <v>198</v>
      </c>
      <c r="C3909" t="s">
        <v>231</v>
      </c>
      <c r="D3909" t="s">
        <v>190</v>
      </c>
      <c r="E3909">
        <v>109894</v>
      </c>
      <c r="F3909">
        <v>20.929300000000001</v>
      </c>
      <c r="G3909">
        <v>44913</v>
      </c>
      <c r="H3909">
        <v>44896</v>
      </c>
      <c r="I3909">
        <v>2300004.4942000001</v>
      </c>
      <c r="J3909" t="s">
        <v>188</v>
      </c>
      <c r="K3909">
        <v>1610.0031459400002</v>
      </c>
    </row>
    <row r="3910" spans="1:11" x14ac:dyDescent="0.2">
      <c r="A3910" t="s">
        <v>252</v>
      </c>
      <c r="B3910" t="s">
        <v>198</v>
      </c>
      <c r="C3910" t="s">
        <v>114</v>
      </c>
      <c r="D3910" t="s">
        <v>190</v>
      </c>
      <c r="E3910">
        <v>665658</v>
      </c>
      <c r="F3910">
        <v>14.271599999999999</v>
      </c>
      <c r="G3910">
        <v>44913</v>
      </c>
      <c r="H3910">
        <v>44896</v>
      </c>
      <c r="I3910">
        <v>9500004.7127999999</v>
      </c>
      <c r="J3910" t="s">
        <v>215</v>
      </c>
      <c r="K3910">
        <v>8550.0042415200005</v>
      </c>
    </row>
    <row r="3911" spans="1:11" x14ac:dyDescent="0.2">
      <c r="A3911" t="s">
        <v>252</v>
      </c>
      <c r="B3911" t="s">
        <v>185</v>
      </c>
      <c r="C3911" t="s">
        <v>224</v>
      </c>
      <c r="D3911" t="s">
        <v>200</v>
      </c>
      <c r="E3911">
        <v>13731</v>
      </c>
      <c r="F3911">
        <v>182.06829999999999</v>
      </c>
      <c r="G3911">
        <v>44917</v>
      </c>
      <c r="H3911">
        <v>44896</v>
      </c>
      <c r="I3911">
        <v>2499979.8273</v>
      </c>
      <c r="J3911" t="s">
        <v>204</v>
      </c>
      <c r="K3911">
        <v>1749.98587911</v>
      </c>
    </row>
    <row r="3912" spans="1:11" x14ac:dyDescent="0.2">
      <c r="A3912" t="s">
        <v>252</v>
      </c>
      <c r="B3912" t="s">
        <v>198</v>
      </c>
      <c r="C3912" t="s">
        <v>194</v>
      </c>
      <c r="D3912" t="s">
        <v>200</v>
      </c>
      <c r="E3912">
        <v>40162</v>
      </c>
      <c r="F3912">
        <v>47.308900000000001</v>
      </c>
      <c r="G3912">
        <v>44919</v>
      </c>
      <c r="H3912">
        <v>44896</v>
      </c>
      <c r="I3912">
        <v>1900020.0418</v>
      </c>
      <c r="J3912" t="s">
        <v>188</v>
      </c>
      <c r="K3912">
        <v>1330.0140292600001</v>
      </c>
    </row>
    <row r="3913" spans="1:11" x14ac:dyDescent="0.2">
      <c r="A3913" t="s">
        <v>252</v>
      </c>
      <c r="B3913" t="s">
        <v>185</v>
      </c>
      <c r="C3913" t="s">
        <v>210</v>
      </c>
      <c r="D3913" t="s">
        <v>200</v>
      </c>
      <c r="E3913">
        <v>270860</v>
      </c>
      <c r="F3913">
        <v>30.273900000000001</v>
      </c>
      <c r="G3913">
        <v>44919</v>
      </c>
      <c r="H3913">
        <v>44896</v>
      </c>
      <c r="I3913">
        <v>8199988.5540000005</v>
      </c>
      <c r="J3913" t="s">
        <v>204</v>
      </c>
      <c r="K3913">
        <v>5739.991987800001</v>
      </c>
    </row>
    <row r="3914" spans="1:11" x14ac:dyDescent="0.2">
      <c r="A3914" t="s">
        <v>252</v>
      </c>
      <c r="B3914" t="s">
        <v>198</v>
      </c>
      <c r="C3914" t="s">
        <v>236</v>
      </c>
      <c r="D3914" t="s">
        <v>200</v>
      </c>
      <c r="E3914">
        <v>665185</v>
      </c>
      <c r="F3914">
        <v>6.6147</v>
      </c>
      <c r="G3914">
        <v>44919</v>
      </c>
      <c r="H3914">
        <v>44896</v>
      </c>
      <c r="I3914">
        <v>4399999.2194999997</v>
      </c>
      <c r="J3914" t="s">
        <v>215</v>
      </c>
      <c r="K3914">
        <v>3959.9992975499995</v>
      </c>
    </row>
    <row r="3915" spans="1:11" x14ac:dyDescent="0.2">
      <c r="A3915" t="s">
        <v>252</v>
      </c>
      <c r="B3915" t="s">
        <v>185</v>
      </c>
      <c r="C3915" t="s">
        <v>194</v>
      </c>
      <c r="D3915" t="s">
        <v>190</v>
      </c>
      <c r="E3915">
        <v>183399</v>
      </c>
      <c r="F3915">
        <v>51.2545</v>
      </c>
      <c r="G3915">
        <v>44920</v>
      </c>
      <c r="H3915">
        <v>44896</v>
      </c>
      <c r="I3915">
        <v>9400024.0455000009</v>
      </c>
      <c r="J3915" t="s">
        <v>188</v>
      </c>
      <c r="K3915">
        <v>6580.0168318500009</v>
      </c>
    </row>
    <row r="3916" spans="1:11" x14ac:dyDescent="0.2">
      <c r="A3916" t="s">
        <v>252</v>
      </c>
      <c r="B3916" t="s">
        <v>185</v>
      </c>
      <c r="C3916" t="s">
        <v>221</v>
      </c>
      <c r="D3916" t="s">
        <v>192</v>
      </c>
      <c r="E3916">
        <v>117485</v>
      </c>
      <c r="F3916">
        <v>35.749099999999999</v>
      </c>
      <c r="G3916">
        <v>44924</v>
      </c>
      <c r="H3916">
        <v>44896</v>
      </c>
      <c r="I3916">
        <v>4199983.0134999994</v>
      </c>
      <c r="J3916" t="s">
        <v>207</v>
      </c>
      <c r="K3916">
        <v>2939.9881094500001</v>
      </c>
    </row>
    <row r="3917" spans="1:11" x14ac:dyDescent="0.2">
      <c r="A3917" t="s">
        <v>252</v>
      </c>
      <c r="B3917" t="s">
        <v>198</v>
      </c>
      <c r="C3917" t="s">
        <v>195</v>
      </c>
      <c r="D3917" t="s">
        <v>190</v>
      </c>
      <c r="E3917">
        <v>67131</v>
      </c>
      <c r="F3917">
        <v>105.7637</v>
      </c>
      <c r="G3917">
        <v>44924</v>
      </c>
      <c r="H3917">
        <v>44896</v>
      </c>
      <c r="I3917">
        <v>7100022.9446999999</v>
      </c>
      <c r="J3917" t="s">
        <v>196</v>
      </c>
      <c r="K3917">
        <v>6390.0206502300007</v>
      </c>
    </row>
    <row r="3918" spans="1:11" x14ac:dyDescent="0.2">
      <c r="A3918" t="s">
        <v>252</v>
      </c>
      <c r="B3918" t="s">
        <v>185</v>
      </c>
      <c r="C3918" t="s">
        <v>194</v>
      </c>
      <c r="D3918" t="s">
        <v>190</v>
      </c>
      <c r="E3918">
        <v>18041</v>
      </c>
      <c r="F3918">
        <v>44.342399999999998</v>
      </c>
      <c r="G3918">
        <v>44924</v>
      </c>
      <c r="H3918">
        <v>44896</v>
      </c>
      <c r="I3918">
        <v>799981.23839999991</v>
      </c>
      <c r="J3918" t="s">
        <v>188</v>
      </c>
      <c r="K3918">
        <v>559.98686687999998</v>
      </c>
    </row>
    <row r="3919" spans="1:11" x14ac:dyDescent="0.2">
      <c r="A3919" t="s">
        <v>252</v>
      </c>
      <c r="B3919" t="s">
        <v>185</v>
      </c>
      <c r="C3919" t="s">
        <v>230</v>
      </c>
      <c r="D3919" t="s">
        <v>187</v>
      </c>
      <c r="E3919">
        <v>74319</v>
      </c>
      <c r="F3919">
        <v>119.7534</v>
      </c>
      <c r="G3919">
        <v>44924</v>
      </c>
      <c r="H3919">
        <v>44896</v>
      </c>
      <c r="I3919">
        <v>8899952.9345999993</v>
      </c>
      <c r="J3919" t="s">
        <v>188</v>
      </c>
      <c r="K3919">
        <v>6229.9670542200001</v>
      </c>
    </row>
    <row r="3920" spans="1:11" x14ac:dyDescent="0.2">
      <c r="A3920" t="s">
        <v>252</v>
      </c>
      <c r="B3920" t="s">
        <v>198</v>
      </c>
      <c r="C3920" t="s">
        <v>112</v>
      </c>
      <c r="D3920" t="s">
        <v>200</v>
      </c>
      <c r="E3920">
        <v>107883</v>
      </c>
      <c r="F3920">
        <v>38.931100000000001</v>
      </c>
      <c r="G3920">
        <v>44924</v>
      </c>
      <c r="H3920">
        <v>44896</v>
      </c>
      <c r="I3920">
        <v>4200003.8613</v>
      </c>
      <c r="J3920" t="s">
        <v>188</v>
      </c>
      <c r="K3920">
        <v>2940.0027029100002</v>
      </c>
    </row>
    <row r="3921" spans="1:11" x14ac:dyDescent="0.2">
      <c r="A3921" t="s">
        <v>252</v>
      </c>
      <c r="B3921" t="s">
        <v>185</v>
      </c>
      <c r="C3921" t="s">
        <v>244</v>
      </c>
      <c r="D3921" t="s">
        <v>187</v>
      </c>
      <c r="E3921">
        <v>74618</v>
      </c>
      <c r="F3921">
        <v>28.1433</v>
      </c>
      <c r="G3921">
        <v>44925</v>
      </c>
      <c r="H3921">
        <v>44896</v>
      </c>
      <c r="I3921">
        <v>2099996.7593999999</v>
      </c>
      <c r="J3921" t="s">
        <v>207</v>
      </c>
      <c r="K3921">
        <v>1469.9977315800002</v>
      </c>
    </row>
    <row r="3922" spans="1:11" x14ac:dyDescent="0.2">
      <c r="A3922" t="s">
        <v>252</v>
      </c>
      <c r="B3922" t="s">
        <v>198</v>
      </c>
      <c r="C3922" t="s">
        <v>221</v>
      </c>
      <c r="D3922" t="s">
        <v>190</v>
      </c>
      <c r="E3922">
        <v>179018</v>
      </c>
      <c r="F3922">
        <v>39.1023</v>
      </c>
      <c r="G3922">
        <v>44926</v>
      </c>
      <c r="H3922">
        <v>44896</v>
      </c>
      <c r="I3922">
        <v>7000015.5413999995</v>
      </c>
      <c r="J3922" t="s">
        <v>207</v>
      </c>
      <c r="K3922">
        <v>4900.0108789799997</v>
      </c>
    </row>
    <row r="3923" spans="1:11" x14ac:dyDescent="0.2">
      <c r="A3923" t="s">
        <v>252</v>
      </c>
      <c r="B3923" t="s">
        <v>198</v>
      </c>
      <c r="C3923" t="s">
        <v>201</v>
      </c>
      <c r="D3923" t="s">
        <v>190</v>
      </c>
      <c r="E3923">
        <v>79391</v>
      </c>
      <c r="F3923">
        <v>42.826099999999997</v>
      </c>
      <c r="G3923">
        <v>44926</v>
      </c>
      <c r="H3923">
        <v>44896</v>
      </c>
      <c r="I3923">
        <v>3400006.9050999996</v>
      </c>
      <c r="J3923" t="s">
        <v>188</v>
      </c>
      <c r="K3923">
        <v>2380.0048335699998</v>
      </c>
    </row>
    <row r="3924" spans="1:11" x14ac:dyDescent="0.2">
      <c r="A3924" t="s">
        <v>252</v>
      </c>
      <c r="B3924" t="s">
        <v>198</v>
      </c>
      <c r="C3924" t="s">
        <v>199</v>
      </c>
      <c r="D3924" t="s">
        <v>187</v>
      </c>
      <c r="E3924">
        <v>1766730</v>
      </c>
      <c r="F3924">
        <v>3.2263000000000002</v>
      </c>
      <c r="G3924">
        <v>44927</v>
      </c>
      <c r="H3924">
        <v>44927</v>
      </c>
      <c r="I3924">
        <v>5700000.9989999998</v>
      </c>
      <c r="J3924" t="s">
        <v>193</v>
      </c>
      <c r="K3924">
        <v>4560.0007992000001</v>
      </c>
    </row>
    <row r="3925" spans="1:11" x14ac:dyDescent="0.2">
      <c r="A3925" t="s">
        <v>252</v>
      </c>
      <c r="B3925" t="s">
        <v>185</v>
      </c>
      <c r="C3925" t="s">
        <v>210</v>
      </c>
      <c r="D3925" t="s">
        <v>190</v>
      </c>
      <c r="E3925">
        <v>319853</v>
      </c>
      <c r="F3925">
        <v>27.512599999999999</v>
      </c>
      <c r="G3925">
        <v>44927</v>
      </c>
      <c r="H3925">
        <v>44927</v>
      </c>
      <c r="I3925">
        <v>8799987.6478000004</v>
      </c>
      <c r="J3925" t="s">
        <v>204</v>
      </c>
      <c r="K3925">
        <v>6159.9913534600009</v>
      </c>
    </row>
    <row r="3926" spans="1:11" x14ac:dyDescent="0.2">
      <c r="A3926" t="s">
        <v>252</v>
      </c>
      <c r="B3926" t="s">
        <v>185</v>
      </c>
      <c r="C3926" t="s">
        <v>246</v>
      </c>
      <c r="D3926" t="s">
        <v>190</v>
      </c>
      <c r="E3926">
        <v>30054</v>
      </c>
      <c r="F3926">
        <v>129.7655</v>
      </c>
      <c r="G3926">
        <v>44927</v>
      </c>
      <c r="H3926">
        <v>44927</v>
      </c>
      <c r="I3926">
        <v>3899972.3370000003</v>
      </c>
      <c r="J3926" t="s">
        <v>204</v>
      </c>
      <c r="K3926">
        <v>2729.9806359000004</v>
      </c>
    </row>
    <row r="3927" spans="1:11" x14ac:dyDescent="0.2">
      <c r="A3927" t="s">
        <v>252</v>
      </c>
      <c r="B3927" t="s">
        <v>198</v>
      </c>
      <c r="C3927" t="s">
        <v>239</v>
      </c>
      <c r="D3927" t="s">
        <v>192</v>
      </c>
      <c r="E3927">
        <v>313127</v>
      </c>
      <c r="F3927">
        <v>17.2454</v>
      </c>
      <c r="G3927">
        <v>44927</v>
      </c>
      <c r="H3927">
        <v>44927</v>
      </c>
      <c r="I3927">
        <v>5400000.3657999998</v>
      </c>
      <c r="J3927" t="s">
        <v>188</v>
      </c>
      <c r="K3927">
        <v>3780.0002560600001</v>
      </c>
    </row>
    <row r="3928" spans="1:11" x14ac:dyDescent="0.2">
      <c r="A3928" t="s">
        <v>252</v>
      </c>
      <c r="B3928" t="s">
        <v>185</v>
      </c>
      <c r="C3928" t="s">
        <v>209</v>
      </c>
      <c r="D3928" t="s">
        <v>190</v>
      </c>
      <c r="E3928">
        <v>170269</v>
      </c>
      <c r="F3928">
        <v>18.793800000000001</v>
      </c>
      <c r="G3928">
        <v>44928</v>
      </c>
      <c r="H3928">
        <v>44927</v>
      </c>
      <c r="I3928">
        <v>3200001.5322000002</v>
      </c>
      <c r="J3928" t="s">
        <v>188</v>
      </c>
      <c r="K3928">
        <v>2240.0010725400002</v>
      </c>
    </row>
    <row r="3929" spans="1:11" x14ac:dyDescent="0.2">
      <c r="A3929" t="s">
        <v>252</v>
      </c>
      <c r="B3929" t="s">
        <v>185</v>
      </c>
      <c r="C3929" t="s">
        <v>238</v>
      </c>
      <c r="D3929" t="s">
        <v>192</v>
      </c>
      <c r="E3929">
        <v>43127</v>
      </c>
      <c r="F3929">
        <v>213.32300000000001</v>
      </c>
      <c r="G3929">
        <v>44934</v>
      </c>
      <c r="H3929">
        <v>44927</v>
      </c>
      <c r="I3929">
        <v>9199981.0209999997</v>
      </c>
      <c r="J3929" t="s">
        <v>204</v>
      </c>
      <c r="K3929">
        <v>6439.9867147000004</v>
      </c>
    </row>
    <row r="3930" spans="1:11" x14ac:dyDescent="0.2">
      <c r="A3930" t="s">
        <v>252</v>
      </c>
      <c r="B3930" t="s">
        <v>198</v>
      </c>
      <c r="C3930" t="s">
        <v>201</v>
      </c>
      <c r="D3930" t="s">
        <v>190</v>
      </c>
      <c r="E3930">
        <v>18474</v>
      </c>
      <c r="F3930">
        <v>43.304900000000004</v>
      </c>
      <c r="G3930">
        <v>44934</v>
      </c>
      <c r="H3930">
        <v>44927</v>
      </c>
      <c r="I3930">
        <v>800014.7226000001</v>
      </c>
      <c r="J3930" t="s">
        <v>188</v>
      </c>
      <c r="K3930">
        <v>560.0103058200001</v>
      </c>
    </row>
    <row r="3931" spans="1:11" x14ac:dyDescent="0.2">
      <c r="A3931" t="s">
        <v>252</v>
      </c>
      <c r="B3931" t="s">
        <v>185</v>
      </c>
      <c r="C3931" t="s">
        <v>246</v>
      </c>
      <c r="D3931" t="s">
        <v>190</v>
      </c>
      <c r="E3931">
        <v>35989</v>
      </c>
      <c r="F3931">
        <v>125.0381</v>
      </c>
      <c r="G3931">
        <v>44934</v>
      </c>
      <c r="H3931">
        <v>44927</v>
      </c>
      <c r="I3931">
        <v>4499996.1809</v>
      </c>
      <c r="J3931" t="s">
        <v>204</v>
      </c>
      <c r="K3931">
        <v>3149.9973266300003</v>
      </c>
    </row>
    <row r="3932" spans="1:11" x14ac:dyDescent="0.2">
      <c r="A3932" t="s">
        <v>252</v>
      </c>
      <c r="B3932" t="s">
        <v>185</v>
      </c>
      <c r="C3932" t="s">
        <v>234</v>
      </c>
      <c r="D3932" t="s">
        <v>190</v>
      </c>
      <c r="E3932">
        <v>63499</v>
      </c>
      <c r="F3932">
        <v>100.78830000000001</v>
      </c>
      <c r="G3932">
        <v>44934</v>
      </c>
      <c r="H3932">
        <v>44927</v>
      </c>
      <c r="I3932">
        <v>6399956.2617000006</v>
      </c>
      <c r="J3932" t="s">
        <v>204</v>
      </c>
      <c r="K3932">
        <v>4479.9693831900004</v>
      </c>
    </row>
    <row r="3933" spans="1:11" x14ac:dyDescent="0.2">
      <c r="A3933" t="s">
        <v>252</v>
      </c>
      <c r="B3933" t="s">
        <v>185</v>
      </c>
      <c r="C3933" t="s">
        <v>218</v>
      </c>
      <c r="D3933" t="s">
        <v>190</v>
      </c>
      <c r="E3933">
        <v>103005</v>
      </c>
      <c r="F3933">
        <v>61.162199999999999</v>
      </c>
      <c r="G3933">
        <v>44938</v>
      </c>
      <c r="H3933">
        <v>44927</v>
      </c>
      <c r="I3933">
        <v>6300012.4110000003</v>
      </c>
      <c r="J3933" t="s">
        <v>204</v>
      </c>
      <c r="K3933">
        <v>4410.0086877000003</v>
      </c>
    </row>
    <row r="3934" spans="1:11" x14ac:dyDescent="0.2">
      <c r="A3934" t="s">
        <v>252</v>
      </c>
      <c r="B3934" t="s">
        <v>198</v>
      </c>
      <c r="C3934" t="s">
        <v>191</v>
      </c>
      <c r="D3934" t="s">
        <v>200</v>
      </c>
      <c r="E3934">
        <v>1484058</v>
      </c>
      <c r="F3934">
        <v>6.2666000000000004</v>
      </c>
      <c r="G3934">
        <v>44938</v>
      </c>
      <c r="H3934">
        <v>44927</v>
      </c>
      <c r="I3934">
        <v>9299997.8628000002</v>
      </c>
      <c r="J3934" t="s">
        <v>193</v>
      </c>
      <c r="K3934">
        <v>7439.9982902400006</v>
      </c>
    </row>
    <row r="3935" spans="1:11" x14ac:dyDescent="0.2">
      <c r="A3935" t="s">
        <v>252</v>
      </c>
      <c r="B3935" t="s">
        <v>198</v>
      </c>
      <c r="C3935" t="s">
        <v>209</v>
      </c>
      <c r="D3935" t="s">
        <v>190</v>
      </c>
      <c r="E3935">
        <v>432090</v>
      </c>
      <c r="F3935">
        <v>20.829000000000001</v>
      </c>
      <c r="G3935">
        <v>44939</v>
      </c>
      <c r="H3935">
        <v>44927</v>
      </c>
      <c r="I3935">
        <v>9000002.6099999994</v>
      </c>
      <c r="J3935" t="s">
        <v>188</v>
      </c>
      <c r="K3935">
        <v>6300.001827</v>
      </c>
    </row>
    <row r="3936" spans="1:11" x14ac:dyDescent="0.2">
      <c r="A3936" t="s">
        <v>252</v>
      </c>
      <c r="B3936" t="s">
        <v>198</v>
      </c>
      <c r="C3936" t="s">
        <v>202</v>
      </c>
      <c r="D3936" t="s">
        <v>190</v>
      </c>
      <c r="E3936">
        <v>962057</v>
      </c>
      <c r="F3936">
        <v>4.2617000000000003</v>
      </c>
      <c r="G3936">
        <v>44939</v>
      </c>
      <c r="H3936">
        <v>44927</v>
      </c>
      <c r="I3936">
        <v>4099998.3169000004</v>
      </c>
      <c r="J3936" t="s">
        <v>193</v>
      </c>
      <c r="K3936">
        <v>3279.9986535200005</v>
      </c>
    </row>
    <row r="3937" spans="1:11" x14ac:dyDescent="0.2">
      <c r="A3937" t="s">
        <v>252</v>
      </c>
      <c r="B3937" t="s">
        <v>198</v>
      </c>
      <c r="C3937" t="s">
        <v>227</v>
      </c>
      <c r="D3937" t="s">
        <v>192</v>
      </c>
      <c r="E3937">
        <v>57607</v>
      </c>
      <c r="F3937">
        <v>145.8151</v>
      </c>
      <c r="G3937">
        <v>44940</v>
      </c>
      <c r="H3937">
        <v>44927</v>
      </c>
      <c r="I3937">
        <v>8399970.4657000005</v>
      </c>
      <c r="J3937" t="s">
        <v>204</v>
      </c>
      <c r="K3937">
        <v>5879.9793259900007</v>
      </c>
    </row>
    <row r="3938" spans="1:11" x14ac:dyDescent="0.2">
      <c r="A3938" t="s">
        <v>252</v>
      </c>
      <c r="B3938" t="s">
        <v>185</v>
      </c>
      <c r="C3938" t="s">
        <v>213</v>
      </c>
      <c r="D3938" t="s">
        <v>190</v>
      </c>
      <c r="E3938">
        <v>10126</v>
      </c>
      <c r="F3938">
        <v>69.129599999999996</v>
      </c>
      <c r="G3938">
        <v>44940</v>
      </c>
      <c r="H3938">
        <v>44927</v>
      </c>
      <c r="I3938">
        <v>700006.32959999994</v>
      </c>
      <c r="J3938" t="s">
        <v>188</v>
      </c>
      <c r="K3938">
        <v>490.00443072000002</v>
      </c>
    </row>
    <row r="3939" spans="1:11" x14ac:dyDescent="0.2">
      <c r="A3939" t="s">
        <v>252</v>
      </c>
      <c r="B3939" t="s">
        <v>198</v>
      </c>
      <c r="C3939" t="s">
        <v>210</v>
      </c>
      <c r="D3939" t="s">
        <v>190</v>
      </c>
      <c r="E3939">
        <v>264630</v>
      </c>
      <c r="F3939">
        <v>30.608799999999999</v>
      </c>
      <c r="G3939">
        <v>44941</v>
      </c>
      <c r="H3939">
        <v>44927</v>
      </c>
      <c r="I3939">
        <v>8100006.7439999999</v>
      </c>
      <c r="J3939" t="s">
        <v>204</v>
      </c>
      <c r="K3939">
        <v>5670.0047207999996</v>
      </c>
    </row>
    <row r="3940" spans="1:11" x14ac:dyDescent="0.2">
      <c r="A3940" t="s">
        <v>252</v>
      </c>
      <c r="B3940" t="s">
        <v>185</v>
      </c>
      <c r="C3940" t="s">
        <v>218</v>
      </c>
      <c r="D3940" t="s">
        <v>200</v>
      </c>
      <c r="E3940">
        <v>126894</v>
      </c>
      <c r="F3940">
        <v>63.832900000000002</v>
      </c>
      <c r="G3940">
        <v>44941</v>
      </c>
      <c r="H3940">
        <v>44927</v>
      </c>
      <c r="I3940">
        <v>8100012.0126</v>
      </c>
      <c r="J3940" t="s">
        <v>204</v>
      </c>
      <c r="K3940">
        <v>5670.0084088200001</v>
      </c>
    </row>
    <row r="3941" spans="1:11" x14ac:dyDescent="0.2">
      <c r="A3941" t="s">
        <v>252</v>
      </c>
      <c r="B3941" t="s">
        <v>185</v>
      </c>
      <c r="C3941" t="s">
        <v>203</v>
      </c>
      <c r="D3941" t="s">
        <v>190</v>
      </c>
      <c r="E3941">
        <v>76443</v>
      </c>
      <c r="F3941">
        <v>117.7347</v>
      </c>
      <c r="G3941">
        <v>44942</v>
      </c>
      <c r="H3941">
        <v>44927</v>
      </c>
      <c r="I3941">
        <v>8999993.6721000001</v>
      </c>
      <c r="J3941" t="s">
        <v>204</v>
      </c>
      <c r="K3941">
        <v>6299.9955704700005</v>
      </c>
    </row>
    <row r="3942" spans="1:11" x14ac:dyDescent="0.2">
      <c r="A3942" t="s">
        <v>252</v>
      </c>
      <c r="B3942" t="s">
        <v>185</v>
      </c>
      <c r="C3942" t="s">
        <v>186</v>
      </c>
      <c r="D3942" t="s">
        <v>190</v>
      </c>
      <c r="E3942">
        <v>49917</v>
      </c>
      <c r="F3942">
        <v>22.0365</v>
      </c>
      <c r="G3942">
        <v>44942</v>
      </c>
      <c r="H3942">
        <v>44927</v>
      </c>
      <c r="I3942">
        <v>1099995.9705000001</v>
      </c>
      <c r="J3942" t="s">
        <v>188</v>
      </c>
      <c r="K3942">
        <v>769.99717935000012</v>
      </c>
    </row>
    <row r="3943" spans="1:11" x14ac:dyDescent="0.2">
      <c r="A3943" t="s">
        <v>252</v>
      </c>
      <c r="B3943" t="s">
        <v>185</v>
      </c>
      <c r="C3943" t="s">
        <v>221</v>
      </c>
      <c r="D3943" t="s">
        <v>187</v>
      </c>
      <c r="E3943">
        <v>246800</v>
      </c>
      <c r="F3943">
        <v>37.682400000000001</v>
      </c>
      <c r="G3943">
        <v>44945</v>
      </c>
      <c r="H3943">
        <v>44927</v>
      </c>
      <c r="I3943">
        <v>9300016.3200000003</v>
      </c>
      <c r="J3943" t="s">
        <v>207</v>
      </c>
      <c r="K3943">
        <v>6510.0114240000003</v>
      </c>
    </row>
    <row r="3944" spans="1:11" x14ac:dyDescent="0.2">
      <c r="A3944" t="s">
        <v>252</v>
      </c>
      <c r="B3944" t="s">
        <v>198</v>
      </c>
      <c r="C3944" t="s">
        <v>191</v>
      </c>
      <c r="D3944" t="s">
        <v>187</v>
      </c>
      <c r="E3944">
        <v>897025</v>
      </c>
      <c r="F3944">
        <v>6.0198999999999998</v>
      </c>
      <c r="G3944">
        <v>44945</v>
      </c>
      <c r="H3944">
        <v>44927</v>
      </c>
      <c r="I3944">
        <v>5400000.7974999994</v>
      </c>
      <c r="J3944" t="s">
        <v>193</v>
      </c>
      <c r="K3944">
        <v>4320.0006379999995</v>
      </c>
    </row>
    <row r="3945" spans="1:11" x14ac:dyDescent="0.2">
      <c r="A3945" t="s">
        <v>252</v>
      </c>
      <c r="B3945" t="s">
        <v>198</v>
      </c>
      <c r="C3945" t="s">
        <v>221</v>
      </c>
      <c r="D3945" t="s">
        <v>190</v>
      </c>
      <c r="E3945">
        <v>208173</v>
      </c>
      <c r="F3945">
        <v>40.350999999999999</v>
      </c>
      <c r="G3945">
        <v>44945</v>
      </c>
      <c r="H3945">
        <v>44927</v>
      </c>
      <c r="I3945">
        <v>8399988.7229999993</v>
      </c>
      <c r="J3945" t="s">
        <v>207</v>
      </c>
      <c r="K3945">
        <v>5879.9921060999995</v>
      </c>
    </row>
    <row r="3946" spans="1:11" x14ac:dyDescent="0.2">
      <c r="A3946" t="s">
        <v>252</v>
      </c>
      <c r="B3946" t="s">
        <v>198</v>
      </c>
      <c r="C3946" t="s">
        <v>239</v>
      </c>
      <c r="D3946" t="s">
        <v>212</v>
      </c>
      <c r="E3946">
        <v>278029</v>
      </c>
      <c r="F3946">
        <v>15.825699999999999</v>
      </c>
      <c r="G3946">
        <v>44945</v>
      </c>
      <c r="H3946">
        <v>44927</v>
      </c>
      <c r="I3946">
        <v>4400003.5452999994</v>
      </c>
      <c r="J3946" t="s">
        <v>188</v>
      </c>
      <c r="K3946">
        <v>3080.0024817099998</v>
      </c>
    </row>
    <row r="3947" spans="1:11" x14ac:dyDescent="0.2">
      <c r="A3947" t="s">
        <v>252</v>
      </c>
      <c r="B3947" t="s">
        <v>198</v>
      </c>
      <c r="C3947" t="s">
        <v>220</v>
      </c>
      <c r="D3947" t="s">
        <v>187</v>
      </c>
      <c r="E3947">
        <v>48643</v>
      </c>
      <c r="F3947">
        <v>162.4085</v>
      </c>
      <c r="G3947">
        <v>44945</v>
      </c>
      <c r="H3947">
        <v>44927</v>
      </c>
      <c r="I3947">
        <v>7900036.6655000001</v>
      </c>
      <c r="J3947" t="s">
        <v>188</v>
      </c>
      <c r="K3947">
        <v>5530.0256658500002</v>
      </c>
    </row>
    <row r="3948" spans="1:11" x14ac:dyDescent="0.2">
      <c r="A3948" t="s">
        <v>252</v>
      </c>
      <c r="B3948" t="s">
        <v>198</v>
      </c>
      <c r="C3948" t="s">
        <v>222</v>
      </c>
      <c r="D3948" t="s">
        <v>192</v>
      </c>
      <c r="E3948">
        <v>315571</v>
      </c>
      <c r="F3948">
        <v>15.8443</v>
      </c>
      <c r="G3948">
        <v>44945</v>
      </c>
      <c r="H3948">
        <v>44927</v>
      </c>
      <c r="I3948">
        <v>5000001.5953000002</v>
      </c>
      <c r="J3948" t="s">
        <v>193</v>
      </c>
      <c r="K3948">
        <v>4000.0012762400002</v>
      </c>
    </row>
    <row r="3949" spans="1:11" x14ac:dyDescent="0.2">
      <c r="A3949" t="s">
        <v>252</v>
      </c>
      <c r="B3949" t="s">
        <v>185</v>
      </c>
      <c r="C3949" t="s">
        <v>238</v>
      </c>
      <c r="D3949" t="s">
        <v>187</v>
      </c>
      <c r="E3949">
        <v>20056</v>
      </c>
      <c r="F3949">
        <v>234.33959999999999</v>
      </c>
      <c r="G3949">
        <v>44946</v>
      </c>
      <c r="H3949">
        <v>44927</v>
      </c>
      <c r="I3949">
        <v>4699915.0175999999</v>
      </c>
      <c r="J3949" t="s">
        <v>204</v>
      </c>
      <c r="K3949">
        <v>3289.9405123199999</v>
      </c>
    </row>
    <row r="3950" spans="1:11" x14ac:dyDescent="0.2">
      <c r="A3950" t="s">
        <v>252</v>
      </c>
      <c r="B3950" t="s">
        <v>185</v>
      </c>
      <c r="C3950" t="s">
        <v>242</v>
      </c>
      <c r="D3950" t="s">
        <v>190</v>
      </c>
      <c r="E3950">
        <v>36679</v>
      </c>
      <c r="F3950">
        <v>250.82509999999999</v>
      </c>
      <c r="G3950">
        <v>44948</v>
      </c>
      <c r="H3950">
        <v>44927</v>
      </c>
      <c r="I3950">
        <v>9200013.8429000005</v>
      </c>
      <c r="J3950" t="s">
        <v>207</v>
      </c>
      <c r="K3950">
        <v>6440.0096900300005</v>
      </c>
    </row>
    <row r="3951" spans="1:11" x14ac:dyDescent="0.2">
      <c r="A3951" t="s">
        <v>252</v>
      </c>
      <c r="B3951" t="s">
        <v>198</v>
      </c>
      <c r="C3951" t="s">
        <v>203</v>
      </c>
      <c r="D3951" t="s">
        <v>190</v>
      </c>
      <c r="E3951">
        <v>25386</v>
      </c>
      <c r="F3951">
        <v>118.1754</v>
      </c>
      <c r="G3951">
        <v>44948</v>
      </c>
      <c r="H3951">
        <v>44927</v>
      </c>
      <c r="I3951">
        <v>3000000.7043999997</v>
      </c>
      <c r="J3951" t="s">
        <v>204</v>
      </c>
      <c r="K3951">
        <v>2100.0004930800001</v>
      </c>
    </row>
    <row r="3952" spans="1:11" x14ac:dyDescent="0.2">
      <c r="A3952" t="s">
        <v>252</v>
      </c>
      <c r="B3952" t="s">
        <v>185</v>
      </c>
      <c r="C3952" t="s">
        <v>246</v>
      </c>
      <c r="D3952" t="s">
        <v>192</v>
      </c>
      <c r="E3952">
        <v>32588</v>
      </c>
      <c r="F3952">
        <v>128.88079999999999</v>
      </c>
      <c r="G3952">
        <v>44949</v>
      </c>
      <c r="H3952">
        <v>44927</v>
      </c>
      <c r="I3952">
        <v>4199967.5104</v>
      </c>
      <c r="J3952" t="s">
        <v>204</v>
      </c>
      <c r="K3952">
        <v>2939.9772572800002</v>
      </c>
    </row>
    <row r="3953" spans="1:11" x14ac:dyDescent="0.2">
      <c r="A3953" t="s">
        <v>252</v>
      </c>
      <c r="B3953" t="s">
        <v>185</v>
      </c>
      <c r="C3953" t="s">
        <v>210</v>
      </c>
      <c r="D3953" t="s">
        <v>190</v>
      </c>
      <c r="E3953">
        <v>28831</v>
      </c>
      <c r="F3953">
        <v>31.216799999999999</v>
      </c>
      <c r="G3953">
        <v>44952</v>
      </c>
      <c r="H3953">
        <v>44927</v>
      </c>
      <c r="I3953">
        <v>900011.56079999998</v>
      </c>
      <c r="J3953" t="s">
        <v>204</v>
      </c>
      <c r="K3953">
        <v>630.00809256000002</v>
      </c>
    </row>
    <row r="3954" spans="1:11" x14ac:dyDescent="0.2">
      <c r="A3954" t="s">
        <v>252</v>
      </c>
      <c r="B3954" t="s">
        <v>198</v>
      </c>
      <c r="C3954" t="s">
        <v>213</v>
      </c>
      <c r="D3954" t="s">
        <v>190</v>
      </c>
      <c r="E3954">
        <v>113256</v>
      </c>
      <c r="F3954">
        <v>76.817099999999996</v>
      </c>
      <c r="G3954">
        <v>44952</v>
      </c>
      <c r="H3954">
        <v>44927</v>
      </c>
      <c r="I3954">
        <v>8699997.4775999989</v>
      </c>
      <c r="J3954" t="s">
        <v>188</v>
      </c>
      <c r="K3954">
        <v>6089.998234319999</v>
      </c>
    </row>
    <row r="3955" spans="1:11" x14ac:dyDescent="0.2">
      <c r="A3955" t="s">
        <v>252</v>
      </c>
      <c r="B3955" t="s">
        <v>185</v>
      </c>
      <c r="C3955" t="s">
        <v>189</v>
      </c>
      <c r="D3955" t="s">
        <v>190</v>
      </c>
      <c r="E3955">
        <v>163675</v>
      </c>
      <c r="F3955">
        <v>28.104500000000002</v>
      </c>
      <c r="G3955">
        <v>44954</v>
      </c>
      <c r="H3955">
        <v>44927</v>
      </c>
      <c r="I3955">
        <v>4600004.0375000006</v>
      </c>
      <c r="J3955" t="s">
        <v>188</v>
      </c>
      <c r="K3955">
        <v>3220.0028262500005</v>
      </c>
    </row>
    <row r="3956" spans="1:11" x14ac:dyDescent="0.2">
      <c r="A3956" t="s">
        <v>252</v>
      </c>
      <c r="B3956" t="s">
        <v>198</v>
      </c>
      <c r="C3956" t="s">
        <v>234</v>
      </c>
      <c r="D3956" t="s">
        <v>190</v>
      </c>
      <c r="E3956">
        <v>60458</v>
      </c>
      <c r="F3956">
        <v>105.8591</v>
      </c>
      <c r="G3956">
        <v>44954</v>
      </c>
      <c r="H3956">
        <v>44927</v>
      </c>
      <c r="I3956">
        <v>6400029.4677999998</v>
      </c>
      <c r="J3956" t="s">
        <v>204</v>
      </c>
      <c r="K3956">
        <v>4480.0206274600005</v>
      </c>
    </row>
    <row r="3957" spans="1:11" x14ac:dyDescent="0.2">
      <c r="A3957" t="s">
        <v>252</v>
      </c>
      <c r="B3957" t="s">
        <v>198</v>
      </c>
      <c r="C3957" t="s">
        <v>211</v>
      </c>
      <c r="D3957" t="s">
        <v>200</v>
      </c>
      <c r="E3957">
        <v>648570</v>
      </c>
      <c r="F3957">
        <v>12.6432</v>
      </c>
      <c r="G3957">
        <v>44959</v>
      </c>
      <c r="H3957">
        <v>44958</v>
      </c>
      <c r="I3957">
        <v>8200000.2240000004</v>
      </c>
      <c r="J3957" t="s">
        <v>207</v>
      </c>
      <c r="K3957">
        <v>5740.0001568000007</v>
      </c>
    </row>
    <row r="3958" spans="1:11" x14ac:dyDescent="0.2">
      <c r="A3958" t="s">
        <v>252</v>
      </c>
      <c r="B3958" t="s">
        <v>198</v>
      </c>
      <c r="C3958" t="s">
        <v>238</v>
      </c>
      <c r="D3958" t="s">
        <v>192</v>
      </c>
      <c r="E3958">
        <v>8824</v>
      </c>
      <c r="F3958">
        <v>226.65010000000001</v>
      </c>
      <c r="G3958">
        <v>44960</v>
      </c>
      <c r="H3958">
        <v>44958</v>
      </c>
      <c r="I3958">
        <v>1999960.4824000001</v>
      </c>
      <c r="J3958" t="s">
        <v>204</v>
      </c>
      <c r="K3958">
        <v>1399.9723376800002</v>
      </c>
    </row>
    <row r="3959" spans="1:11" x14ac:dyDescent="0.2">
      <c r="A3959" t="s">
        <v>252</v>
      </c>
      <c r="B3959" t="s">
        <v>185</v>
      </c>
      <c r="C3959" t="s">
        <v>229</v>
      </c>
      <c r="D3959" t="s">
        <v>190</v>
      </c>
      <c r="E3959">
        <v>53312</v>
      </c>
      <c r="F3959">
        <v>103.1653</v>
      </c>
      <c r="G3959">
        <v>44961</v>
      </c>
      <c r="H3959">
        <v>44958</v>
      </c>
      <c r="I3959">
        <v>5499948.4736000001</v>
      </c>
      <c r="J3959" t="s">
        <v>188</v>
      </c>
      <c r="K3959">
        <v>3849.9639315200002</v>
      </c>
    </row>
    <row r="3960" spans="1:11" x14ac:dyDescent="0.2">
      <c r="A3960" t="s">
        <v>252</v>
      </c>
      <c r="B3960" t="s">
        <v>198</v>
      </c>
      <c r="C3960" t="s">
        <v>209</v>
      </c>
      <c r="D3960" t="s">
        <v>192</v>
      </c>
      <c r="E3960">
        <v>121123</v>
      </c>
      <c r="F3960">
        <v>20.6402</v>
      </c>
      <c r="G3960">
        <v>44961</v>
      </c>
      <c r="H3960">
        <v>44958</v>
      </c>
      <c r="I3960">
        <v>2500002.9446</v>
      </c>
      <c r="J3960" t="s">
        <v>188</v>
      </c>
      <c r="K3960">
        <v>1750.0020612200001</v>
      </c>
    </row>
    <row r="3961" spans="1:11" x14ac:dyDescent="0.2">
      <c r="A3961" t="s">
        <v>252</v>
      </c>
      <c r="B3961" t="s">
        <v>198</v>
      </c>
      <c r="C3961" t="s">
        <v>246</v>
      </c>
      <c r="D3961" t="s">
        <v>190</v>
      </c>
      <c r="E3961">
        <v>32379</v>
      </c>
      <c r="F3961">
        <v>129.71270000000001</v>
      </c>
      <c r="G3961">
        <v>44962</v>
      </c>
      <c r="H3961">
        <v>44958</v>
      </c>
      <c r="I3961">
        <v>4199967.5133000007</v>
      </c>
      <c r="J3961" t="s">
        <v>204</v>
      </c>
      <c r="K3961">
        <v>2939.9772593100006</v>
      </c>
    </row>
    <row r="3962" spans="1:11" x14ac:dyDescent="0.2">
      <c r="A3962" t="s">
        <v>252</v>
      </c>
      <c r="B3962" t="s">
        <v>198</v>
      </c>
      <c r="C3962" t="s">
        <v>228</v>
      </c>
      <c r="D3962" t="s">
        <v>190</v>
      </c>
      <c r="E3962">
        <v>269923</v>
      </c>
      <c r="F3962">
        <v>30.749500000000001</v>
      </c>
      <c r="G3962">
        <v>44963</v>
      </c>
      <c r="H3962">
        <v>44958</v>
      </c>
      <c r="I3962">
        <v>8299997.2885000007</v>
      </c>
      <c r="J3962" t="s">
        <v>204</v>
      </c>
      <c r="K3962">
        <v>5809.9981019500001</v>
      </c>
    </row>
    <row r="3963" spans="1:11" x14ac:dyDescent="0.2">
      <c r="A3963" t="s">
        <v>252</v>
      </c>
      <c r="B3963" t="s">
        <v>185</v>
      </c>
      <c r="C3963" t="s">
        <v>238</v>
      </c>
      <c r="D3963" t="s">
        <v>190</v>
      </c>
      <c r="E3963">
        <v>17952</v>
      </c>
      <c r="F3963">
        <v>233.9563</v>
      </c>
      <c r="G3963">
        <v>44963</v>
      </c>
      <c r="H3963">
        <v>44958</v>
      </c>
      <c r="I3963">
        <v>4199983.4976000004</v>
      </c>
      <c r="J3963" t="s">
        <v>204</v>
      </c>
      <c r="K3963">
        <v>2939.9884483200003</v>
      </c>
    </row>
    <row r="3964" spans="1:11" x14ac:dyDescent="0.2">
      <c r="A3964" t="s">
        <v>252</v>
      </c>
      <c r="B3964" t="s">
        <v>185</v>
      </c>
      <c r="C3964" t="s">
        <v>211</v>
      </c>
      <c r="D3964" t="s">
        <v>190</v>
      </c>
      <c r="E3964">
        <v>601901</v>
      </c>
      <c r="F3964">
        <v>12.7928</v>
      </c>
      <c r="G3964">
        <v>44963</v>
      </c>
      <c r="H3964">
        <v>44958</v>
      </c>
      <c r="I3964">
        <v>7699999.1128000002</v>
      </c>
      <c r="J3964" t="s">
        <v>207</v>
      </c>
      <c r="K3964">
        <v>5389.9993789600003</v>
      </c>
    </row>
    <row r="3965" spans="1:11" x14ac:dyDescent="0.2">
      <c r="A3965" t="s">
        <v>252</v>
      </c>
      <c r="B3965" t="s">
        <v>198</v>
      </c>
      <c r="C3965" t="s">
        <v>217</v>
      </c>
      <c r="D3965" t="s">
        <v>190</v>
      </c>
      <c r="E3965">
        <v>1118878</v>
      </c>
      <c r="F3965">
        <v>8.3118999999999996</v>
      </c>
      <c r="G3965">
        <v>44963</v>
      </c>
      <c r="H3965">
        <v>44958</v>
      </c>
      <c r="I3965">
        <v>9300002.0482000001</v>
      </c>
      <c r="J3965" t="s">
        <v>215</v>
      </c>
      <c r="K3965">
        <v>8370.0018433799996</v>
      </c>
    </row>
    <row r="3966" spans="1:11" x14ac:dyDescent="0.2">
      <c r="A3966" t="s">
        <v>252</v>
      </c>
      <c r="B3966" t="s">
        <v>185</v>
      </c>
      <c r="C3966" t="s">
        <v>199</v>
      </c>
      <c r="D3966" t="s">
        <v>190</v>
      </c>
      <c r="E3966">
        <v>2492539</v>
      </c>
      <c r="F3966">
        <v>3.0491000000000001</v>
      </c>
      <c r="G3966">
        <v>44966</v>
      </c>
      <c r="H3966">
        <v>44958</v>
      </c>
      <c r="I3966">
        <v>7600000.6649000002</v>
      </c>
      <c r="J3966" t="s">
        <v>193</v>
      </c>
      <c r="K3966">
        <v>6080.0005319200009</v>
      </c>
    </row>
    <row r="3967" spans="1:11" x14ac:dyDescent="0.2">
      <c r="A3967" t="s">
        <v>252</v>
      </c>
      <c r="B3967" t="s">
        <v>198</v>
      </c>
      <c r="C3967" t="s">
        <v>235</v>
      </c>
      <c r="D3967" t="s">
        <v>192</v>
      </c>
      <c r="E3967">
        <v>664236</v>
      </c>
      <c r="F3967">
        <v>13.5494</v>
      </c>
      <c r="G3967">
        <v>44966</v>
      </c>
      <c r="H3967">
        <v>44958</v>
      </c>
      <c r="I3967">
        <v>8999999.2584000006</v>
      </c>
      <c r="J3967" t="s">
        <v>204</v>
      </c>
      <c r="K3967">
        <v>6299.9994808800011</v>
      </c>
    </row>
    <row r="3968" spans="1:11" x14ac:dyDescent="0.2">
      <c r="A3968" t="s">
        <v>252</v>
      </c>
      <c r="B3968" t="s">
        <v>185</v>
      </c>
      <c r="C3968" t="s">
        <v>209</v>
      </c>
      <c r="D3968" t="s">
        <v>190</v>
      </c>
      <c r="E3968">
        <v>79890</v>
      </c>
      <c r="F3968">
        <v>18.7759</v>
      </c>
      <c r="G3968">
        <v>44966</v>
      </c>
      <c r="H3968">
        <v>44958</v>
      </c>
      <c r="I3968">
        <v>1500006.6510000001</v>
      </c>
      <c r="J3968" t="s">
        <v>188</v>
      </c>
      <c r="K3968">
        <v>1050.0046557000001</v>
      </c>
    </row>
    <row r="3969" spans="1:11" x14ac:dyDescent="0.2">
      <c r="A3969" t="s">
        <v>252</v>
      </c>
      <c r="B3969" t="s">
        <v>198</v>
      </c>
      <c r="C3969" t="s">
        <v>238</v>
      </c>
      <c r="D3969" t="s">
        <v>192</v>
      </c>
      <c r="E3969">
        <v>2359</v>
      </c>
      <c r="F3969">
        <v>211.94749999999999</v>
      </c>
      <c r="G3969">
        <v>44966</v>
      </c>
      <c r="H3969">
        <v>44958</v>
      </c>
      <c r="I3969">
        <v>499984.15249999997</v>
      </c>
      <c r="J3969" t="s">
        <v>204</v>
      </c>
      <c r="K3969">
        <v>349.98890675000001</v>
      </c>
    </row>
    <row r="3970" spans="1:11" x14ac:dyDescent="0.2">
      <c r="A3970" t="s">
        <v>252</v>
      </c>
      <c r="B3970" t="s">
        <v>185</v>
      </c>
      <c r="C3970" t="s">
        <v>223</v>
      </c>
      <c r="D3970" t="s">
        <v>187</v>
      </c>
      <c r="E3970">
        <v>108974</v>
      </c>
      <c r="F3970">
        <v>78.917900000000003</v>
      </c>
      <c r="G3970">
        <v>44967</v>
      </c>
      <c r="H3970">
        <v>44958</v>
      </c>
      <c r="I3970">
        <v>8599999.2346000001</v>
      </c>
      <c r="J3970" t="s">
        <v>204</v>
      </c>
      <c r="K3970">
        <v>6019.9994642199999</v>
      </c>
    </row>
    <row r="3971" spans="1:11" x14ac:dyDescent="0.2">
      <c r="A3971" t="s">
        <v>252</v>
      </c>
      <c r="B3971" t="s">
        <v>198</v>
      </c>
      <c r="C3971" t="s">
        <v>114</v>
      </c>
      <c r="D3971" t="s">
        <v>200</v>
      </c>
      <c r="E3971">
        <v>70884</v>
      </c>
      <c r="F3971">
        <v>14.1076</v>
      </c>
      <c r="G3971">
        <v>44967</v>
      </c>
      <c r="H3971">
        <v>44958</v>
      </c>
      <c r="I3971">
        <v>1000003.1184</v>
      </c>
      <c r="J3971" t="s">
        <v>215</v>
      </c>
      <c r="K3971">
        <v>900.00280656000007</v>
      </c>
    </row>
    <row r="3972" spans="1:11" x14ac:dyDescent="0.2">
      <c r="A3972" t="s">
        <v>252</v>
      </c>
      <c r="B3972" t="s">
        <v>185</v>
      </c>
      <c r="C3972" t="s">
        <v>234</v>
      </c>
      <c r="D3972" t="s">
        <v>190</v>
      </c>
      <c r="E3972">
        <v>10791</v>
      </c>
      <c r="F3972">
        <v>101.9362</v>
      </c>
      <c r="G3972">
        <v>44967</v>
      </c>
      <c r="H3972">
        <v>44958</v>
      </c>
      <c r="I3972">
        <v>1099993.5341999999</v>
      </c>
      <c r="J3972" t="s">
        <v>204</v>
      </c>
      <c r="K3972">
        <v>769.99547394000001</v>
      </c>
    </row>
    <row r="3973" spans="1:11" x14ac:dyDescent="0.2">
      <c r="A3973" t="s">
        <v>252</v>
      </c>
      <c r="B3973" t="s">
        <v>185</v>
      </c>
      <c r="C3973" t="s">
        <v>224</v>
      </c>
      <c r="D3973" t="s">
        <v>200</v>
      </c>
      <c r="E3973">
        <v>5602</v>
      </c>
      <c r="F3973">
        <v>178.5067</v>
      </c>
      <c r="G3973">
        <v>44967</v>
      </c>
      <c r="H3973">
        <v>44958</v>
      </c>
      <c r="I3973">
        <v>999994.53339999996</v>
      </c>
      <c r="J3973" t="s">
        <v>204</v>
      </c>
      <c r="K3973">
        <v>699.99617337999996</v>
      </c>
    </row>
    <row r="3974" spans="1:11" x14ac:dyDescent="0.2">
      <c r="A3974" t="s">
        <v>252</v>
      </c>
      <c r="B3974" t="s">
        <v>198</v>
      </c>
      <c r="C3974" t="s">
        <v>233</v>
      </c>
      <c r="D3974" t="s">
        <v>192</v>
      </c>
      <c r="E3974">
        <v>33072</v>
      </c>
      <c r="F3974">
        <v>93.733599999999996</v>
      </c>
      <c r="G3974">
        <v>44968</v>
      </c>
      <c r="H3974">
        <v>44958</v>
      </c>
      <c r="I3974">
        <v>3099957.6192000001</v>
      </c>
      <c r="J3974" t="s">
        <v>204</v>
      </c>
      <c r="K3974">
        <v>2169.9703334400001</v>
      </c>
    </row>
    <row r="3975" spans="1:11" x14ac:dyDescent="0.2">
      <c r="A3975" t="s">
        <v>252</v>
      </c>
      <c r="B3975" t="s">
        <v>185</v>
      </c>
      <c r="C3975" t="s">
        <v>216</v>
      </c>
      <c r="D3975" t="s">
        <v>200</v>
      </c>
      <c r="E3975">
        <v>97628</v>
      </c>
      <c r="F3975">
        <v>16.3888</v>
      </c>
      <c r="G3975">
        <v>44968</v>
      </c>
      <c r="H3975">
        <v>44958</v>
      </c>
      <c r="I3975">
        <v>1600005.7664000001</v>
      </c>
      <c r="J3975" t="s">
        <v>215</v>
      </c>
      <c r="K3975">
        <v>1440.0051897600001</v>
      </c>
    </row>
    <row r="3976" spans="1:11" x14ac:dyDescent="0.2">
      <c r="A3976" t="s">
        <v>252</v>
      </c>
      <c r="B3976" t="s">
        <v>198</v>
      </c>
      <c r="C3976" t="s">
        <v>233</v>
      </c>
      <c r="D3976" t="s">
        <v>192</v>
      </c>
      <c r="E3976">
        <v>27857</v>
      </c>
      <c r="F3976">
        <v>78.974999999999994</v>
      </c>
      <c r="G3976">
        <v>44968</v>
      </c>
      <c r="H3976">
        <v>44958</v>
      </c>
      <c r="I3976">
        <v>2200006.5749999997</v>
      </c>
      <c r="J3976" t="s">
        <v>204</v>
      </c>
      <c r="K3976">
        <v>1540.0046024999999</v>
      </c>
    </row>
    <row r="3977" spans="1:11" x14ac:dyDescent="0.2">
      <c r="A3977" t="s">
        <v>252</v>
      </c>
      <c r="B3977" t="s">
        <v>185</v>
      </c>
      <c r="C3977" t="s">
        <v>239</v>
      </c>
      <c r="D3977" t="s">
        <v>190</v>
      </c>
      <c r="E3977">
        <v>347308</v>
      </c>
      <c r="F3977">
        <v>16.123999999999999</v>
      </c>
      <c r="G3977">
        <v>44968</v>
      </c>
      <c r="H3977">
        <v>44958</v>
      </c>
      <c r="I3977">
        <v>5599994.1919999998</v>
      </c>
      <c r="J3977" t="s">
        <v>188</v>
      </c>
      <c r="K3977">
        <v>3919.9959343999999</v>
      </c>
    </row>
    <row r="3978" spans="1:11" x14ac:dyDescent="0.2">
      <c r="A3978" t="s">
        <v>252</v>
      </c>
      <c r="B3978" t="s">
        <v>185</v>
      </c>
      <c r="C3978" t="s">
        <v>202</v>
      </c>
      <c r="D3978" t="s">
        <v>192</v>
      </c>
      <c r="E3978">
        <v>1937572</v>
      </c>
      <c r="F3978">
        <v>4.2321</v>
      </c>
      <c r="G3978">
        <v>44969</v>
      </c>
      <c r="H3978">
        <v>44958</v>
      </c>
      <c r="I3978">
        <v>8199998.4611999998</v>
      </c>
      <c r="J3978" t="s">
        <v>193</v>
      </c>
      <c r="K3978">
        <v>6559.9987689600002</v>
      </c>
    </row>
    <row r="3979" spans="1:11" x14ac:dyDescent="0.2">
      <c r="A3979" t="s">
        <v>252</v>
      </c>
      <c r="B3979" t="s">
        <v>185</v>
      </c>
      <c r="C3979" t="s">
        <v>234</v>
      </c>
      <c r="D3979" t="s">
        <v>190</v>
      </c>
      <c r="E3979">
        <v>19794</v>
      </c>
      <c r="F3979">
        <v>90.936000000000007</v>
      </c>
      <c r="G3979">
        <v>44970</v>
      </c>
      <c r="H3979">
        <v>44958</v>
      </c>
      <c r="I3979">
        <v>1799987.1840000001</v>
      </c>
      <c r="J3979" t="s">
        <v>204</v>
      </c>
      <c r="K3979">
        <v>1259.9910288000001</v>
      </c>
    </row>
    <row r="3980" spans="1:11" x14ac:dyDescent="0.2">
      <c r="A3980" t="s">
        <v>252</v>
      </c>
      <c r="B3980" t="s">
        <v>198</v>
      </c>
      <c r="C3980" t="s">
        <v>217</v>
      </c>
      <c r="D3980" t="s">
        <v>200</v>
      </c>
      <c r="E3980">
        <v>451280</v>
      </c>
      <c r="F3980">
        <v>8.4205000000000005</v>
      </c>
      <c r="G3980">
        <v>44973</v>
      </c>
      <c r="H3980">
        <v>44958</v>
      </c>
      <c r="I3980">
        <v>3800003.24</v>
      </c>
      <c r="J3980" t="s">
        <v>215</v>
      </c>
      <c r="K3980">
        <v>3420.0029160000004</v>
      </c>
    </row>
    <row r="3981" spans="1:11" x14ac:dyDescent="0.2">
      <c r="A3981" t="s">
        <v>252</v>
      </c>
      <c r="B3981" t="s">
        <v>198</v>
      </c>
      <c r="C3981" t="s">
        <v>221</v>
      </c>
      <c r="D3981" t="s">
        <v>190</v>
      </c>
      <c r="E3981">
        <v>67966</v>
      </c>
      <c r="F3981">
        <v>38.254300000000001</v>
      </c>
      <c r="G3981">
        <v>44973</v>
      </c>
      <c r="H3981">
        <v>44958</v>
      </c>
      <c r="I3981">
        <v>2599991.7538000001</v>
      </c>
      <c r="J3981" t="s">
        <v>207</v>
      </c>
      <c r="K3981">
        <v>1819.99422766</v>
      </c>
    </row>
    <row r="3982" spans="1:11" x14ac:dyDescent="0.2">
      <c r="A3982" t="s">
        <v>252</v>
      </c>
      <c r="B3982" t="s">
        <v>198</v>
      </c>
      <c r="C3982" t="s">
        <v>205</v>
      </c>
      <c r="D3982" t="s">
        <v>190</v>
      </c>
      <c r="E3982">
        <v>34267</v>
      </c>
      <c r="F3982">
        <v>17.509399999999999</v>
      </c>
      <c r="G3982">
        <v>44976</v>
      </c>
      <c r="H3982">
        <v>44958</v>
      </c>
      <c r="I3982">
        <v>599994.60979999998</v>
      </c>
      <c r="J3982" t="s">
        <v>193</v>
      </c>
      <c r="K3982">
        <v>479.99568784000002</v>
      </c>
    </row>
    <row r="3983" spans="1:11" x14ac:dyDescent="0.2">
      <c r="A3983" t="s">
        <v>252</v>
      </c>
      <c r="B3983" t="s">
        <v>185</v>
      </c>
      <c r="C3983" t="s">
        <v>221</v>
      </c>
      <c r="D3983" t="s">
        <v>187</v>
      </c>
      <c r="E3983">
        <v>137069</v>
      </c>
      <c r="F3983">
        <v>38.666600000000003</v>
      </c>
      <c r="G3983">
        <v>44976</v>
      </c>
      <c r="H3983">
        <v>44958</v>
      </c>
      <c r="I3983">
        <v>5299992.1954000005</v>
      </c>
      <c r="J3983" t="s">
        <v>207</v>
      </c>
      <c r="K3983">
        <v>3709.9945367800005</v>
      </c>
    </row>
    <row r="3984" spans="1:11" x14ac:dyDescent="0.2">
      <c r="A3984" t="s">
        <v>252</v>
      </c>
      <c r="B3984" t="s">
        <v>185</v>
      </c>
      <c r="C3984" t="s">
        <v>186</v>
      </c>
      <c r="D3984" t="s">
        <v>190</v>
      </c>
      <c r="E3984">
        <v>240858</v>
      </c>
      <c r="F3984">
        <v>21.174299999999999</v>
      </c>
      <c r="G3984">
        <v>44980</v>
      </c>
      <c r="H3984">
        <v>44958</v>
      </c>
      <c r="I3984">
        <v>5099999.5493999999</v>
      </c>
      <c r="J3984" t="s">
        <v>188</v>
      </c>
      <c r="K3984">
        <v>3569.9996845800001</v>
      </c>
    </row>
    <row r="3985" spans="1:11" x14ac:dyDescent="0.2">
      <c r="A3985" t="s">
        <v>252</v>
      </c>
      <c r="B3985" t="s">
        <v>198</v>
      </c>
      <c r="C3985" t="s">
        <v>112</v>
      </c>
      <c r="D3985" t="s">
        <v>190</v>
      </c>
      <c r="E3985">
        <v>227349</v>
      </c>
      <c r="F3985">
        <v>41.786000000000001</v>
      </c>
      <c r="G3985">
        <v>44980</v>
      </c>
      <c r="H3985">
        <v>44958</v>
      </c>
      <c r="I3985">
        <v>9500005.3140000012</v>
      </c>
      <c r="J3985" t="s">
        <v>188</v>
      </c>
      <c r="K3985">
        <v>6650.0037198000009</v>
      </c>
    </row>
    <row r="3986" spans="1:11" x14ac:dyDescent="0.2">
      <c r="A3986" t="s">
        <v>252</v>
      </c>
      <c r="B3986" t="s">
        <v>185</v>
      </c>
      <c r="C3986" t="s">
        <v>213</v>
      </c>
      <c r="D3986" t="s">
        <v>190</v>
      </c>
      <c r="E3986">
        <v>96486</v>
      </c>
      <c r="F3986">
        <v>77.731200000000001</v>
      </c>
      <c r="G3986">
        <v>44980</v>
      </c>
      <c r="H3986">
        <v>44958</v>
      </c>
      <c r="I3986">
        <v>7499972.5631999997</v>
      </c>
      <c r="J3986" t="s">
        <v>188</v>
      </c>
      <c r="K3986">
        <v>5249.9807942400003</v>
      </c>
    </row>
    <row r="3987" spans="1:11" x14ac:dyDescent="0.2">
      <c r="A3987" t="s">
        <v>252</v>
      </c>
      <c r="B3987" t="s">
        <v>185</v>
      </c>
      <c r="C3987" t="s">
        <v>232</v>
      </c>
      <c r="D3987" t="s">
        <v>190</v>
      </c>
      <c r="E3987">
        <v>90125</v>
      </c>
      <c r="F3987">
        <v>23.300999999999998</v>
      </c>
      <c r="G3987">
        <v>44980</v>
      </c>
      <c r="H3987">
        <v>44958</v>
      </c>
      <c r="I3987">
        <v>2100002.625</v>
      </c>
      <c r="J3987" t="s">
        <v>204</v>
      </c>
      <c r="K3987">
        <v>1470.0018375</v>
      </c>
    </row>
    <row r="3988" spans="1:11" x14ac:dyDescent="0.2">
      <c r="A3988" t="s">
        <v>252</v>
      </c>
      <c r="B3988" t="s">
        <v>198</v>
      </c>
      <c r="C3988" t="s">
        <v>225</v>
      </c>
      <c r="D3988" t="s">
        <v>190</v>
      </c>
      <c r="E3988">
        <v>75853</v>
      </c>
      <c r="F3988">
        <v>93.602199999999996</v>
      </c>
      <c r="G3988">
        <v>44981</v>
      </c>
      <c r="H3988">
        <v>44958</v>
      </c>
      <c r="I3988">
        <v>7100007.6765999999</v>
      </c>
      <c r="J3988" t="s">
        <v>188</v>
      </c>
      <c r="K3988">
        <v>4970.0053736199998</v>
      </c>
    </row>
    <row r="3989" spans="1:11" x14ac:dyDescent="0.2">
      <c r="A3989" t="s">
        <v>252</v>
      </c>
      <c r="B3989" t="s">
        <v>185</v>
      </c>
      <c r="C3989" t="s">
        <v>201</v>
      </c>
      <c r="D3989" t="s">
        <v>200</v>
      </c>
      <c r="E3989">
        <v>13925</v>
      </c>
      <c r="F3989">
        <v>43.087699999999998</v>
      </c>
      <c r="G3989">
        <v>44982</v>
      </c>
      <c r="H3989">
        <v>44958</v>
      </c>
      <c r="I3989">
        <v>599996.22249999992</v>
      </c>
      <c r="J3989" t="s">
        <v>188</v>
      </c>
      <c r="K3989">
        <v>419.99735574999994</v>
      </c>
    </row>
    <row r="3990" spans="1:11" x14ac:dyDescent="0.2">
      <c r="A3990" t="s">
        <v>252</v>
      </c>
      <c r="B3990" t="s">
        <v>198</v>
      </c>
      <c r="C3990" t="s">
        <v>199</v>
      </c>
      <c r="D3990" t="s">
        <v>187</v>
      </c>
      <c r="E3990">
        <v>2058980</v>
      </c>
      <c r="F3990">
        <v>3.0112000000000001</v>
      </c>
      <c r="G3990">
        <v>44982</v>
      </c>
      <c r="H3990">
        <v>44958</v>
      </c>
      <c r="I3990">
        <v>6200000.5760000004</v>
      </c>
      <c r="J3990" t="s">
        <v>193</v>
      </c>
      <c r="K3990">
        <v>4960.0004608000008</v>
      </c>
    </row>
    <row r="3991" spans="1:11" x14ac:dyDescent="0.2">
      <c r="A3991" t="s">
        <v>252</v>
      </c>
      <c r="B3991" t="s">
        <v>198</v>
      </c>
      <c r="C3991" t="s">
        <v>233</v>
      </c>
      <c r="D3991" t="s">
        <v>192</v>
      </c>
      <c r="E3991">
        <v>50508</v>
      </c>
      <c r="F3991">
        <v>87.115600000000001</v>
      </c>
      <c r="G3991">
        <v>44982</v>
      </c>
      <c r="H3991">
        <v>44958</v>
      </c>
      <c r="I3991">
        <v>4400034.7248</v>
      </c>
      <c r="J3991" t="s">
        <v>204</v>
      </c>
      <c r="K3991">
        <v>3080.0243073600004</v>
      </c>
    </row>
    <row r="3992" spans="1:11" x14ac:dyDescent="0.2">
      <c r="A3992" t="s">
        <v>252</v>
      </c>
      <c r="B3992" t="s">
        <v>198</v>
      </c>
      <c r="C3992" t="s">
        <v>243</v>
      </c>
      <c r="D3992" t="s">
        <v>200</v>
      </c>
      <c r="E3992">
        <v>811912</v>
      </c>
      <c r="F3992">
        <v>6.1582999999999997</v>
      </c>
      <c r="G3992">
        <v>44984</v>
      </c>
      <c r="H3992">
        <v>44958</v>
      </c>
      <c r="I3992">
        <v>4999997.6695999997</v>
      </c>
      <c r="J3992" t="s">
        <v>215</v>
      </c>
      <c r="K3992">
        <v>4499.9979026400006</v>
      </c>
    </row>
    <row r="3993" spans="1:11" x14ac:dyDescent="0.2">
      <c r="A3993" t="s">
        <v>252</v>
      </c>
      <c r="B3993" t="s">
        <v>198</v>
      </c>
      <c r="C3993" t="s">
        <v>239</v>
      </c>
      <c r="D3993" t="s">
        <v>190</v>
      </c>
      <c r="E3993">
        <v>622840</v>
      </c>
      <c r="F3993">
        <v>16.055499999999999</v>
      </c>
      <c r="G3993">
        <v>44984</v>
      </c>
      <c r="H3993">
        <v>44958</v>
      </c>
      <c r="I3993">
        <v>10000007.619999999</v>
      </c>
      <c r="J3993" t="s">
        <v>188</v>
      </c>
      <c r="K3993">
        <v>7000.0053339999995</v>
      </c>
    </row>
    <row r="3994" spans="1:11" x14ac:dyDescent="0.2">
      <c r="A3994" t="s">
        <v>252</v>
      </c>
      <c r="B3994" t="s">
        <v>198</v>
      </c>
      <c r="C3994" t="s">
        <v>224</v>
      </c>
      <c r="D3994" t="s">
        <v>190</v>
      </c>
      <c r="E3994">
        <v>39349</v>
      </c>
      <c r="F3994">
        <v>170.2705</v>
      </c>
      <c r="G3994">
        <v>44984</v>
      </c>
      <c r="H3994">
        <v>44958</v>
      </c>
      <c r="I3994">
        <v>6699973.9045000002</v>
      </c>
      <c r="J3994" t="s">
        <v>204</v>
      </c>
      <c r="K3994">
        <v>4689.9817331500008</v>
      </c>
    </row>
    <row r="3995" spans="1:11" x14ac:dyDescent="0.2">
      <c r="A3995" t="s">
        <v>252</v>
      </c>
      <c r="B3995" t="s">
        <v>185</v>
      </c>
      <c r="C3995" t="s">
        <v>244</v>
      </c>
      <c r="D3995" t="s">
        <v>190</v>
      </c>
      <c r="E3995">
        <v>302647</v>
      </c>
      <c r="F3995">
        <v>25.4422</v>
      </c>
      <c r="G3995">
        <v>44984</v>
      </c>
      <c r="H3995">
        <v>44958</v>
      </c>
      <c r="I3995">
        <v>7700005.5033999998</v>
      </c>
      <c r="J3995" t="s">
        <v>207</v>
      </c>
      <c r="K3995">
        <v>5390.0038523800004</v>
      </c>
    </row>
    <row r="3996" spans="1:11" x14ac:dyDescent="0.2">
      <c r="A3996" t="s">
        <v>252</v>
      </c>
      <c r="B3996" t="s">
        <v>198</v>
      </c>
      <c r="C3996" t="s">
        <v>197</v>
      </c>
      <c r="D3996" t="s">
        <v>200</v>
      </c>
      <c r="E3996">
        <v>10889</v>
      </c>
      <c r="F3996">
        <v>165.30029999999999</v>
      </c>
      <c r="G3996">
        <v>44984</v>
      </c>
      <c r="H3996">
        <v>44958</v>
      </c>
      <c r="I3996">
        <v>1799954.9667</v>
      </c>
      <c r="J3996" t="s">
        <v>188</v>
      </c>
      <c r="K3996">
        <v>1259.96847669</v>
      </c>
    </row>
    <row r="3997" spans="1:11" x14ac:dyDescent="0.2">
      <c r="A3997" t="s">
        <v>252</v>
      </c>
      <c r="B3997" t="s">
        <v>185</v>
      </c>
      <c r="C3997" t="s">
        <v>230</v>
      </c>
      <c r="D3997" t="s">
        <v>190</v>
      </c>
      <c r="E3997">
        <v>75245</v>
      </c>
      <c r="F3997">
        <v>107.6482</v>
      </c>
      <c r="G3997">
        <v>44984</v>
      </c>
      <c r="H3997">
        <v>44958</v>
      </c>
      <c r="I3997">
        <v>8099988.8090000004</v>
      </c>
      <c r="J3997" t="s">
        <v>188</v>
      </c>
      <c r="K3997">
        <v>5669.9921663000005</v>
      </c>
    </row>
    <row r="3998" spans="1:11" x14ac:dyDescent="0.2">
      <c r="A3998" t="s">
        <v>252</v>
      </c>
      <c r="B3998" t="s">
        <v>185</v>
      </c>
      <c r="C3998" t="s">
        <v>202</v>
      </c>
      <c r="D3998" t="s">
        <v>190</v>
      </c>
      <c r="E3998">
        <v>1168504</v>
      </c>
      <c r="F3998">
        <v>3.7654999999999998</v>
      </c>
      <c r="G3998">
        <v>44984</v>
      </c>
      <c r="H3998">
        <v>44958</v>
      </c>
      <c r="I3998">
        <v>4400001.8119999999</v>
      </c>
      <c r="J3998" t="s">
        <v>193</v>
      </c>
      <c r="K3998">
        <v>3520.0014495999999</v>
      </c>
    </row>
    <row r="3999" spans="1:11" x14ac:dyDescent="0.2">
      <c r="A3999" t="s">
        <v>253</v>
      </c>
      <c r="B3999" t="s">
        <v>198</v>
      </c>
      <c r="C3999" t="s">
        <v>222</v>
      </c>
      <c r="D3999" t="s">
        <v>200</v>
      </c>
      <c r="E3999">
        <v>439880</v>
      </c>
      <c r="F3999">
        <v>16.368099999999998</v>
      </c>
      <c r="G3999">
        <v>44623</v>
      </c>
      <c r="H3999">
        <v>44621</v>
      </c>
      <c r="I3999">
        <v>7199999.8279999988</v>
      </c>
      <c r="J3999" t="s">
        <v>193</v>
      </c>
      <c r="K3999">
        <v>5759.9998623999991</v>
      </c>
    </row>
    <row r="4000" spans="1:11" x14ac:dyDescent="0.2">
      <c r="A4000" t="s">
        <v>253</v>
      </c>
      <c r="B4000" t="s">
        <v>198</v>
      </c>
      <c r="C4000" t="s">
        <v>201</v>
      </c>
      <c r="D4000" t="s">
        <v>190</v>
      </c>
      <c r="E4000">
        <v>141817</v>
      </c>
      <c r="F4000">
        <v>41.603000000000002</v>
      </c>
      <c r="G4000">
        <v>44623</v>
      </c>
      <c r="H4000">
        <v>44621</v>
      </c>
      <c r="I4000">
        <v>5900012.6510000005</v>
      </c>
      <c r="J4000" t="s">
        <v>188</v>
      </c>
      <c r="K4000">
        <v>4130.0088557000008</v>
      </c>
    </row>
    <row r="4001" spans="1:11" x14ac:dyDescent="0.2">
      <c r="A4001" t="s">
        <v>253</v>
      </c>
      <c r="B4001" t="s">
        <v>198</v>
      </c>
      <c r="C4001" t="s">
        <v>197</v>
      </c>
      <c r="D4001" t="s">
        <v>187</v>
      </c>
      <c r="E4001">
        <v>47680</v>
      </c>
      <c r="F4001">
        <v>174.078</v>
      </c>
      <c r="G4001">
        <v>44623</v>
      </c>
      <c r="H4001">
        <v>44621</v>
      </c>
      <c r="I4001">
        <v>8300039.04</v>
      </c>
      <c r="J4001" t="s">
        <v>188</v>
      </c>
      <c r="K4001">
        <v>5810.0273280000001</v>
      </c>
    </row>
    <row r="4002" spans="1:11" x14ac:dyDescent="0.2">
      <c r="A4002" t="s">
        <v>253</v>
      </c>
      <c r="B4002" t="s">
        <v>198</v>
      </c>
      <c r="C4002" t="s">
        <v>238</v>
      </c>
      <c r="D4002" t="s">
        <v>200</v>
      </c>
      <c r="E4002">
        <v>29948</v>
      </c>
      <c r="F4002">
        <v>223.71860000000001</v>
      </c>
      <c r="G4002">
        <v>44623</v>
      </c>
      <c r="H4002">
        <v>44621</v>
      </c>
      <c r="I4002">
        <v>6699924.6328000007</v>
      </c>
      <c r="J4002" t="s">
        <v>204</v>
      </c>
      <c r="K4002">
        <v>4689.9472429600009</v>
      </c>
    </row>
    <row r="4003" spans="1:11" x14ac:dyDescent="0.2">
      <c r="A4003" t="s">
        <v>253</v>
      </c>
      <c r="B4003" t="s">
        <v>185</v>
      </c>
      <c r="C4003" t="s">
        <v>195</v>
      </c>
      <c r="D4003" t="s">
        <v>200</v>
      </c>
      <c r="E4003">
        <v>55786</v>
      </c>
      <c r="F4003">
        <v>114.72329999999999</v>
      </c>
      <c r="G4003">
        <v>44623</v>
      </c>
      <c r="H4003">
        <v>44621</v>
      </c>
      <c r="I4003">
        <v>6399954.0137999998</v>
      </c>
      <c r="J4003" t="s">
        <v>196</v>
      </c>
      <c r="K4003">
        <v>5759.9586124200005</v>
      </c>
    </row>
    <row r="4004" spans="1:11" x14ac:dyDescent="0.2">
      <c r="A4004" t="s">
        <v>253</v>
      </c>
      <c r="B4004" t="s">
        <v>198</v>
      </c>
      <c r="C4004" t="s">
        <v>243</v>
      </c>
      <c r="D4004" t="s">
        <v>190</v>
      </c>
      <c r="E4004">
        <v>190203</v>
      </c>
      <c r="F4004">
        <v>5.7832999999999997</v>
      </c>
      <c r="G4004">
        <v>44624</v>
      </c>
      <c r="H4004">
        <v>44621</v>
      </c>
      <c r="I4004">
        <v>1100001.0098999999</v>
      </c>
      <c r="J4004" t="s">
        <v>215</v>
      </c>
      <c r="K4004">
        <v>990.00090891000002</v>
      </c>
    </row>
    <row r="4005" spans="1:11" x14ac:dyDescent="0.2">
      <c r="A4005" t="s">
        <v>253</v>
      </c>
      <c r="B4005" t="s">
        <v>198</v>
      </c>
      <c r="C4005" t="s">
        <v>199</v>
      </c>
      <c r="D4005" t="s">
        <v>190</v>
      </c>
      <c r="E4005">
        <v>606235</v>
      </c>
      <c r="F4005">
        <v>3.1341000000000001</v>
      </c>
      <c r="G4005">
        <v>44626</v>
      </c>
      <c r="H4005">
        <v>44621</v>
      </c>
      <c r="I4005">
        <v>1900001.1135</v>
      </c>
      <c r="J4005" t="s">
        <v>193</v>
      </c>
      <c r="K4005">
        <v>1520.0008908</v>
      </c>
    </row>
    <row r="4006" spans="1:11" x14ac:dyDescent="0.2">
      <c r="A4006" t="s">
        <v>253</v>
      </c>
      <c r="B4006" t="s">
        <v>198</v>
      </c>
      <c r="C4006" t="s">
        <v>239</v>
      </c>
      <c r="D4006" t="s">
        <v>200</v>
      </c>
      <c r="E4006">
        <v>158572</v>
      </c>
      <c r="F4006">
        <v>17.027000000000001</v>
      </c>
      <c r="G4006">
        <v>44630</v>
      </c>
      <c r="H4006">
        <v>44621</v>
      </c>
      <c r="I4006">
        <v>2700005.4440000001</v>
      </c>
      <c r="J4006" t="s">
        <v>188</v>
      </c>
      <c r="K4006">
        <v>1890.0038108000003</v>
      </c>
    </row>
    <row r="4007" spans="1:11" x14ac:dyDescent="0.2">
      <c r="A4007" t="s">
        <v>253</v>
      </c>
      <c r="B4007" t="s">
        <v>198</v>
      </c>
      <c r="C4007" t="s">
        <v>242</v>
      </c>
      <c r="D4007" t="s">
        <v>190</v>
      </c>
      <c r="E4007">
        <v>36292</v>
      </c>
      <c r="F4007">
        <v>245.23519999999999</v>
      </c>
      <c r="G4007">
        <v>44630</v>
      </c>
      <c r="H4007">
        <v>44621</v>
      </c>
      <c r="I4007">
        <v>8900075.8783999998</v>
      </c>
      <c r="J4007" t="s">
        <v>207</v>
      </c>
      <c r="K4007">
        <v>6230.0531148800001</v>
      </c>
    </row>
    <row r="4008" spans="1:11" x14ac:dyDescent="0.2">
      <c r="A4008" t="s">
        <v>253</v>
      </c>
      <c r="B4008" t="s">
        <v>198</v>
      </c>
      <c r="C4008" t="s">
        <v>228</v>
      </c>
      <c r="D4008" t="s">
        <v>190</v>
      </c>
      <c r="E4008">
        <v>243345</v>
      </c>
      <c r="F4008">
        <v>27.943899999999999</v>
      </c>
      <c r="G4008">
        <v>44631</v>
      </c>
      <c r="H4008">
        <v>44621</v>
      </c>
      <c r="I4008">
        <v>6800008.3454999998</v>
      </c>
      <c r="J4008" t="s">
        <v>204</v>
      </c>
      <c r="K4008">
        <v>4760.0058418500003</v>
      </c>
    </row>
    <row r="4009" spans="1:11" x14ac:dyDescent="0.2">
      <c r="A4009" t="s">
        <v>253</v>
      </c>
      <c r="B4009" t="s">
        <v>185</v>
      </c>
      <c r="C4009" t="s">
        <v>209</v>
      </c>
      <c r="D4009" t="s">
        <v>192</v>
      </c>
      <c r="E4009">
        <v>398168</v>
      </c>
      <c r="F4009">
        <v>18.585100000000001</v>
      </c>
      <c r="G4009">
        <v>44631</v>
      </c>
      <c r="H4009">
        <v>44621</v>
      </c>
      <c r="I4009">
        <v>7399992.0968000004</v>
      </c>
      <c r="J4009" t="s">
        <v>188</v>
      </c>
      <c r="K4009">
        <v>5179.9944677600006</v>
      </c>
    </row>
    <row r="4010" spans="1:11" x14ac:dyDescent="0.2">
      <c r="A4010" t="s">
        <v>253</v>
      </c>
      <c r="B4010" t="s">
        <v>185</v>
      </c>
      <c r="C4010" t="s">
        <v>246</v>
      </c>
      <c r="D4010" t="s">
        <v>212</v>
      </c>
      <c r="E4010">
        <v>66894</v>
      </c>
      <c r="F4010">
        <v>122.58199999999999</v>
      </c>
      <c r="G4010">
        <v>44631</v>
      </c>
      <c r="H4010">
        <v>44621</v>
      </c>
      <c r="I4010">
        <v>8200000.3079999993</v>
      </c>
      <c r="J4010" t="s">
        <v>204</v>
      </c>
      <c r="K4010">
        <v>5740.0002156</v>
      </c>
    </row>
    <row r="4011" spans="1:11" x14ac:dyDescent="0.2">
      <c r="A4011" t="s">
        <v>253</v>
      </c>
      <c r="B4011" t="s">
        <v>185</v>
      </c>
      <c r="C4011" t="s">
        <v>214</v>
      </c>
      <c r="D4011" t="s">
        <v>200</v>
      </c>
      <c r="E4011">
        <v>202996</v>
      </c>
      <c r="F4011">
        <v>30.542400000000001</v>
      </c>
      <c r="G4011">
        <v>44632</v>
      </c>
      <c r="H4011">
        <v>44621</v>
      </c>
      <c r="I4011">
        <v>6199985.0304000005</v>
      </c>
      <c r="J4011" t="s">
        <v>215</v>
      </c>
      <c r="K4011">
        <v>5579.9865273600008</v>
      </c>
    </row>
    <row r="4012" spans="1:11" x14ac:dyDescent="0.2">
      <c r="A4012" t="s">
        <v>253</v>
      </c>
      <c r="B4012" t="s">
        <v>185</v>
      </c>
      <c r="C4012" t="s">
        <v>230</v>
      </c>
      <c r="D4012" t="s">
        <v>190</v>
      </c>
      <c r="E4012">
        <v>44819</v>
      </c>
      <c r="F4012">
        <v>120.48560000000001</v>
      </c>
      <c r="G4012">
        <v>44633</v>
      </c>
      <c r="H4012">
        <v>44621</v>
      </c>
      <c r="I4012">
        <v>5400044.1063999999</v>
      </c>
      <c r="J4012" t="s">
        <v>188</v>
      </c>
      <c r="K4012">
        <v>3780.0308744800004</v>
      </c>
    </row>
    <row r="4013" spans="1:11" x14ac:dyDescent="0.2">
      <c r="A4013" t="s">
        <v>253</v>
      </c>
      <c r="B4013" t="s">
        <v>185</v>
      </c>
      <c r="C4013" t="s">
        <v>237</v>
      </c>
      <c r="D4013" t="s">
        <v>190</v>
      </c>
      <c r="E4013">
        <v>116482</v>
      </c>
      <c r="F4013">
        <v>18.028600000000001</v>
      </c>
      <c r="G4013">
        <v>44633</v>
      </c>
      <c r="H4013">
        <v>44621</v>
      </c>
      <c r="I4013">
        <v>2100007.3851999999</v>
      </c>
      <c r="J4013" t="s">
        <v>204</v>
      </c>
      <c r="K4013">
        <v>1470.0051696400001</v>
      </c>
    </row>
    <row r="4014" spans="1:11" x14ac:dyDescent="0.2">
      <c r="A4014" t="s">
        <v>253</v>
      </c>
      <c r="B4014" t="s">
        <v>185</v>
      </c>
      <c r="C4014" t="s">
        <v>235</v>
      </c>
      <c r="D4014" t="s">
        <v>190</v>
      </c>
      <c r="E4014">
        <v>198727</v>
      </c>
      <c r="F4014">
        <v>14.089700000000001</v>
      </c>
      <c r="G4014">
        <v>44633</v>
      </c>
      <c r="H4014">
        <v>44621</v>
      </c>
      <c r="I4014">
        <v>2800003.8119000001</v>
      </c>
      <c r="J4014" t="s">
        <v>204</v>
      </c>
      <c r="K4014">
        <v>1960.00266833</v>
      </c>
    </row>
    <row r="4015" spans="1:11" x14ac:dyDescent="0.2">
      <c r="A4015" t="s">
        <v>253</v>
      </c>
      <c r="B4015" t="s">
        <v>198</v>
      </c>
      <c r="C4015" t="s">
        <v>245</v>
      </c>
      <c r="D4015" t="s">
        <v>200</v>
      </c>
      <c r="E4015">
        <v>34528</v>
      </c>
      <c r="F4015">
        <v>52.131900000000002</v>
      </c>
      <c r="G4015">
        <v>44634</v>
      </c>
      <c r="H4015">
        <v>44621</v>
      </c>
      <c r="I4015">
        <v>1800010.2432000001</v>
      </c>
      <c r="J4015" t="s">
        <v>188</v>
      </c>
      <c r="K4015">
        <v>1260.0071702400001</v>
      </c>
    </row>
    <row r="4016" spans="1:11" x14ac:dyDescent="0.2">
      <c r="A4016" t="s">
        <v>253</v>
      </c>
      <c r="B4016" t="s">
        <v>198</v>
      </c>
      <c r="C4016" t="s">
        <v>209</v>
      </c>
      <c r="D4016" t="s">
        <v>190</v>
      </c>
      <c r="E4016">
        <v>421448</v>
      </c>
      <c r="F4016">
        <v>21.592199999999998</v>
      </c>
      <c r="G4016">
        <v>44637</v>
      </c>
      <c r="H4016">
        <v>44621</v>
      </c>
      <c r="I4016">
        <v>9099989.5055999998</v>
      </c>
      <c r="J4016" t="s">
        <v>188</v>
      </c>
      <c r="K4016">
        <v>6369.9926539200005</v>
      </c>
    </row>
    <row r="4017" spans="1:11" x14ac:dyDescent="0.2">
      <c r="A4017" t="s">
        <v>253</v>
      </c>
      <c r="B4017" t="s">
        <v>185</v>
      </c>
      <c r="C4017" t="s">
        <v>225</v>
      </c>
      <c r="D4017" t="s">
        <v>192</v>
      </c>
      <c r="E4017">
        <v>100760</v>
      </c>
      <c r="F4017">
        <v>90.313500000000005</v>
      </c>
      <c r="G4017">
        <v>44637</v>
      </c>
      <c r="H4017">
        <v>44621</v>
      </c>
      <c r="I4017">
        <v>9099988.2599999998</v>
      </c>
      <c r="J4017" t="s">
        <v>188</v>
      </c>
      <c r="K4017">
        <v>6369.9917820000001</v>
      </c>
    </row>
    <row r="4018" spans="1:11" x14ac:dyDescent="0.2">
      <c r="A4018" t="s">
        <v>253</v>
      </c>
      <c r="B4018" t="s">
        <v>198</v>
      </c>
      <c r="C4018" t="s">
        <v>112</v>
      </c>
      <c r="D4018" t="s">
        <v>200</v>
      </c>
      <c r="E4018">
        <v>178283</v>
      </c>
      <c r="F4018">
        <v>42.628799999999998</v>
      </c>
      <c r="G4018">
        <v>44637</v>
      </c>
      <c r="H4018">
        <v>44621</v>
      </c>
      <c r="I4018">
        <v>7599990.3503999999</v>
      </c>
      <c r="J4018" t="s">
        <v>188</v>
      </c>
      <c r="K4018">
        <v>5319.9932452800003</v>
      </c>
    </row>
    <row r="4019" spans="1:11" x14ac:dyDescent="0.2">
      <c r="A4019" t="s">
        <v>253</v>
      </c>
      <c r="B4019" t="s">
        <v>198</v>
      </c>
      <c r="C4019" t="s">
        <v>218</v>
      </c>
      <c r="D4019" t="s">
        <v>200</v>
      </c>
      <c r="E4019">
        <v>11625</v>
      </c>
      <c r="F4019">
        <v>60.213299999999997</v>
      </c>
      <c r="G4019">
        <v>44639</v>
      </c>
      <c r="H4019">
        <v>44621</v>
      </c>
      <c r="I4019">
        <v>699979.61249999993</v>
      </c>
      <c r="J4019" t="s">
        <v>204</v>
      </c>
      <c r="K4019">
        <v>489.98572874999996</v>
      </c>
    </row>
    <row r="4020" spans="1:11" x14ac:dyDescent="0.2">
      <c r="A4020" t="s">
        <v>253</v>
      </c>
      <c r="B4020" t="s">
        <v>198</v>
      </c>
      <c r="C4020" t="s">
        <v>245</v>
      </c>
      <c r="D4020" t="s">
        <v>190</v>
      </c>
      <c r="E4020">
        <v>41142</v>
      </c>
      <c r="F4020">
        <v>58.334400000000002</v>
      </c>
      <c r="G4020">
        <v>44640</v>
      </c>
      <c r="H4020">
        <v>44621</v>
      </c>
      <c r="I4020">
        <v>2399993.8848000001</v>
      </c>
      <c r="J4020" t="s">
        <v>188</v>
      </c>
      <c r="K4020">
        <v>1679.9957193600001</v>
      </c>
    </row>
    <row r="4021" spans="1:11" x14ac:dyDescent="0.2">
      <c r="A4021" t="s">
        <v>253</v>
      </c>
      <c r="B4021" t="s">
        <v>185</v>
      </c>
      <c r="C4021" t="s">
        <v>222</v>
      </c>
      <c r="D4021" t="s">
        <v>200</v>
      </c>
      <c r="E4021">
        <v>324064</v>
      </c>
      <c r="F4021">
        <v>16.046199999999999</v>
      </c>
      <c r="G4021">
        <v>44640</v>
      </c>
      <c r="H4021">
        <v>44621</v>
      </c>
      <c r="I4021">
        <v>5199995.7567999996</v>
      </c>
      <c r="J4021" t="s">
        <v>193</v>
      </c>
      <c r="K4021">
        <v>4159.9966054400002</v>
      </c>
    </row>
    <row r="4022" spans="1:11" x14ac:dyDescent="0.2">
      <c r="A4022" t="s">
        <v>253</v>
      </c>
      <c r="B4022" t="s">
        <v>198</v>
      </c>
      <c r="C4022" t="s">
        <v>239</v>
      </c>
      <c r="D4022" t="s">
        <v>190</v>
      </c>
      <c r="E4022">
        <v>234261</v>
      </c>
      <c r="F4022">
        <v>14.9406</v>
      </c>
      <c r="G4022">
        <v>44641</v>
      </c>
      <c r="H4022">
        <v>44621</v>
      </c>
      <c r="I4022">
        <v>3499999.8966000001</v>
      </c>
      <c r="J4022" t="s">
        <v>188</v>
      </c>
      <c r="K4022">
        <v>2449.9999276200001</v>
      </c>
    </row>
    <row r="4023" spans="1:11" x14ac:dyDescent="0.2">
      <c r="A4023" t="s">
        <v>253</v>
      </c>
      <c r="B4023" t="s">
        <v>198</v>
      </c>
      <c r="C4023" t="s">
        <v>211</v>
      </c>
      <c r="D4023" t="s">
        <v>212</v>
      </c>
      <c r="E4023">
        <v>656285</v>
      </c>
      <c r="F4023">
        <v>12.951700000000001</v>
      </c>
      <c r="G4023">
        <v>44641</v>
      </c>
      <c r="H4023">
        <v>44621</v>
      </c>
      <c r="I4023">
        <v>8500006.4344999995</v>
      </c>
      <c r="J4023" t="s">
        <v>207</v>
      </c>
      <c r="K4023">
        <v>5950.0045041499998</v>
      </c>
    </row>
    <row r="4024" spans="1:11" x14ac:dyDescent="0.2">
      <c r="A4024" t="s">
        <v>253</v>
      </c>
      <c r="B4024" t="s">
        <v>185</v>
      </c>
      <c r="C4024" t="s">
        <v>222</v>
      </c>
      <c r="D4024" t="s">
        <v>190</v>
      </c>
      <c r="E4024">
        <v>360265</v>
      </c>
      <c r="F4024">
        <v>15.5441</v>
      </c>
      <c r="G4024">
        <v>44641</v>
      </c>
      <c r="H4024">
        <v>44621</v>
      </c>
      <c r="I4024">
        <v>5599995.1864999998</v>
      </c>
      <c r="J4024" t="s">
        <v>193</v>
      </c>
      <c r="K4024">
        <v>4479.9961492000002</v>
      </c>
    </row>
    <row r="4025" spans="1:11" x14ac:dyDescent="0.2">
      <c r="A4025" t="s">
        <v>253</v>
      </c>
      <c r="B4025" t="s">
        <v>185</v>
      </c>
      <c r="C4025" t="s">
        <v>205</v>
      </c>
      <c r="D4025" t="s">
        <v>190</v>
      </c>
      <c r="E4025">
        <v>384509</v>
      </c>
      <c r="F4025">
        <v>17.424800000000001</v>
      </c>
      <c r="G4025">
        <v>44644</v>
      </c>
      <c r="H4025">
        <v>44621</v>
      </c>
      <c r="I4025">
        <v>6699992.4232000001</v>
      </c>
      <c r="J4025" t="s">
        <v>193</v>
      </c>
      <c r="K4025">
        <v>5359.9939385600001</v>
      </c>
    </row>
    <row r="4026" spans="1:11" x14ac:dyDescent="0.2">
      <c r="A4026" t="s">
        <v>253</v>
      </c>
      <c r="B4026" t="s">
        <v>198</v>
      </c>
      <c r="C4026" t="s">
        <v>202</v>
      </c>
      <c r="D4026" t="s">
        <v>187</v>
      </c>
      <c r="E4026">
        <v>181237</v>
      </c>
      <c r="F4026">
        <v>4.4141000000000004</v>
      </c>
      <c r="G4026">
        <v>44644</v>
      </c>
      <c r="H4026">
        <v>44621</v>
      </c>
      <c r="I4026">
        <v>799998.24170000001</v>
      </c>
      <c r="J4026" t="s">
        <v>193</v>
      </c>
      <c r="K4026">
        <v>639.99859336000009</v>
      </c>
    </row>
    <row r="4027" spans="1:11" x14ac:dyDescent="0.2">
      <c r="A4027" t="s">
        <v>253</v>
      </c>
      <c r="B4027" t="s">
        <v>198</v>
      </c>
      <c r="C4027" t="s">
        <v>229</v>
      </c>
      <c r="D4027" t="s">
        <v>200</v>
      </c>
      <c r="E4027">
        <v>65702</v>
      </c>
      <c r="F4027">
        <v>108.06399999999999</v>
      </c>
      <c r="G4027">
        <v>44644</v>
      </c>
      <c r="H4027">
        <v>44621</v>
      </c>
      <c r="I4027">
        <v>7100020.9279999994</v>
      </c>
      <c r="J4027" t="s">
        <v>188</v>
      </c>
      <c r="K4027">
        <v>4970.0146495999998</v>
      </c>
    </row>
    <row r="4028" spans="1:11" x14ac:dyDescent="0.2">
      <c r="A4028" t="s">
        <v>253</v>
      </c>
      <c r="B4028" t="s">
        <v>185</v>
      </c>
      <c r="C4028" t="s">
        <v>235</v>
      </c>
      <c r="D4028" t="s">
        <v>192</v>
      </c>
      <c r="E4028">
        <v>84259</v>
      </c>
      <c r="F4028">
        <v>15.428699999999999</v>
      </c>
      <c r="G4028">
        <v>44644</v>
      </c>
      <c r="H4028">
        <v>44621</v>
      </c>
      <c r="I4028">
        <v>1300006.8332999998</v>
      </c>
      <c r="J4028" t="s">
        <v>204</v>
      </c>
      <c r="K4028">
        <v>910.00478330999988</v>
      </c>
    </row>
    <row r="4029" spans="1:11" x14ac:dyDescent="0.2">
      <c r="A4029" t="s">
        <v>253</v>
      </c>
      <c r="B4029" t="s">
        <v>198</v>
      </c>
      <c r="C4029" t="s">
        <v>222</v>
      </c>
      <c r="D4029" t="s">
        <v>190</v>
      </c>
      <c r="E4029">
        <v>443210</v>
      </c>
      <c r="F4029">
        <v>16.019500000000001</v>
      </c>
      <c r="G4029">
        <v>44644</v>
      </c>
      <c r="H4029">
        <v>44621</v>
      </c>
      <c r="I4029">
        <v>7100002.5950000007</v>
      </c>
      <c r="J4029" t="s">
        <v>193</v>
      </c>
      <c r="K4029">
        <v>5680.0020760000007</v>
      </c>
    </row>
    <row r="4030" spans="1:11" x14ac:dyDescent="0.2">
      <c r="A4030" t="s">
        <v>253</v>
      </c>
      <c r="B4030" t="s">
        <v>198</v>
      </c>
      <c r="C4030" t="s">
        <v>234</v>
      </c>
      <c r="D4030" t="s">
        <v>200</v>
      </c>
      <c r="E4030">
        <v>33001</v>
      </c>
      <c r="F4030">
        <v>106.05880000000001</v>
      </c>
      <c r="G4030">
        <v>44645</v>
      </c>
      <c r="H4030">
        <v>44621</v>
      </c>
      <c r="I4030">
        <v>3500046.4588000001</v>
      </c>
      <c r="J4030" t="s">
        <v>204</v>
      </c>
      <c r="K4030">
        <v>2450.0325211600002</v>
      </c>
    </row>
    <row r="4031" spans="1:11" x14ac:dyDescent="0.2">
      <c r="A4031" t="s">
        <v>253</v>
      </c>
      <c r="B4031" t="s">
        <v>185</v>
      </c>
      <c r="C4031" t="s">
        <v>203</v>
      </c>
      <c r="D4031" t="s">
        <v>190</v>
      </c>
      <c r="E4031">
        <v>11781</v>
      </c>
      <c r="F4031">
        <v>118.8308</v>
      </c>
      <c r="G4031">
        <v>44646</v>
      </c>
      <c r="H4031">
        <v>44621</v>
      </c>
      <c r="I4031">
        <v>1399945.6547999999</v>
      </c>
      <c r="J4031" t="s">
        <v>204</v>
      </c>
      <c r="K4031">
        <v>979.96195836000004</v>
      </c>
    </row>
    <row r="4032" spans="1:11" x14ac:dyDescent="0.2">
      <c r="A4032" t="s">
        <v>253</v>
      </c>
      <c r="B4032" t="s">
        <v>198</v>
      </c>
      <c r="C4032" t="s">
        <v>243</v>
      </c>
      <c r="D4032" t="s">
        <v>192</v>
      </c>
      <c r="E4032">
        <v>1478553</v>
      </c>
      <c r="F4032">
        <v>6.4252000000000002</v>
      </c>
      <c r="G4032">
        <v>44646</v>
      </c>
      <c r="H4032">
        <v>44621</v>
      </c>
      <c r="I4032">
        <v>9499998.7356000002</v>
      </c>
      <c r="J4032" t="s">
        <v>215</v>
      </c>
      <c r="K4032">
        <v>8549.9988620399999</v>
      </c>
    </row>
    <row r="4033" spans="1:11" x14ac:dyDescent="0.2">
      <c r="A4033" t="s">
        <v>253</v>
      </c>
      <c r="B4033" t="s">
        <v>185</v>
      </c>
      <c r="C4033" t="s">
        <v>211</v>
      </c>
      <c r="D4033" t="s">
        <v>192</v>
      </c>
      <c r="E4033">
        <v>302404</v>
      </c>
      <c r="F4033">
        <v>13.558</v>
      </c>
      <c r="G4033">
        <v>44647</v>
      </c>
      <c r="H4033">
        <v>44621</v>
      </c>
      <c r="I4033">
        <v>4099993.432</v>
      </c>
      <c r="J4033" t="s">
        <v>207</v>
      </c>
      <c r="K4033">
        <v>2869.9954024000003</v>
      </c>
    </row>
    <row r="4034" spans="1:11" x14ac:dyDescent="0.2">
      <c r="A4034" t="s">
        <v>253</v>
      </c>
      <c r="B4034" t="s">
        <v>185</v>
      </c>
      <c r="C4034" t="s">
        <v>235</v>
      </c>
      <c r="D4034" t="s">
        <v>200</v>
      </c>
      <c r="E4034">
        <v>415533</v>
      </c>
      <c r="F4034">
        <v>13.236000000000001</v>
      </c>
      <c r="G4034">
        <v>44648</v>
      </c>
      <c r="H4034">
        <v>44621</v>
      </c>
      <c r="I4034">
        <v>5499994.7880000006</v>
      </c>
      <c r="J4034" t="s">
        <v>204</v>
      </c>
      <c r="K4034">
        <v>3849.9963516000003</v>
      </c>
    </row>
    <row r="4035" spans="1:11" x14ac:dyDescent="0.2">
      <c r="A4035" t="s">
        <v>253</v>
      </c>
      <c r="B4035" t="s">
        <v>198</v>
      </c>
      <c r="C4035" t="s">
        <v>246</v>
      </c>
      <c r="D4035" t="s">
        <v>200</v>
      </c>
      <c r="E4035">
        <v>30706</v>
      </c>
      <c r="F4035">
        <v>140.03899999999999</v>
      </c>
      <c r="G4035">
        <v>44648</v>
      </c>
      <c r="H4035">
        <v>44621</v>
      </c>
      <c r="I4035">
        <v>4300037.534</v>
      </c>
      <c r="J4035" t="s">
        <v>204</v>
      </c>
      <c r="K4035">
        <v>3010.0262738000001</v>
      </c>
    </row>
    <row r="4036" spans="1:11" x14ac:dyDescent="0.2">
      <c r="A4036" t="s">
        <v>253</v>
      </c>
      <c r="B4036" t="s">
        <v>185</v>
      </c>
      <c r="C4036" t="s">
        <v>112</v>
      </c>
      <c r="D4036" t="s">
        <v>190</v>
      </c>
      <c r="E4036">
        <v>178191</v>
      </c>
      <c r="F4036">
        <v>43.773200000000003</v>
      </c>
      <c r="G4036">
        <v>44648</v>
      </c>
      <c r="H4036">
        <v>44621</v>
      </c>
      <c r="I4036">
        <v>7799990.2812000001</v>
      </c>
      <c r="J4036" t="s">
        <v>188</v>
      </c>
      <c r="K4036">
        <v>5459.9931968400006</v>
      </c>
    </row>
    <row r="4037" spans="1:11" x14ac:dyDescent="0.2">
      <c r="A4037" t="s">
        <v>253</v>
      </c>
      <c r="B4037" t="s">
        <v>198</v>
      </c>
      <c r="C4037" t="s">
        <v>230</v>
      </c>
      <c r="D4037" t="s">
        <v>190</v>
      </c>
      <c r="E4037">
        <v>30589</v>
      </c>
      <c r="F4037">
        <v>120.958</v>
      </c>
      <c r="G4037">
        <v>44651</v>
      </c>
      <c r="H4037">
        <v>44621</v>
      </c>
      <c r="I4037">
        <v>3699984.2620000001</v>
      </c>
      <c r="J4037" t="s">
        <v>188</v>
      </c>
      <c r="K4037">
        <v>2589.9889834000001</v>
      </c>
    </row>
    <row r="4038" spans="1:11" x14ac:dyDescent="0.2">
      <c r="A4038" t="s">
        <v>253</v>
      </c>
      <c r="B4038" t="s">
        <v>198</v>
      </c>
      <c r="C4038" t="s">
        <v>210</v>
      </c>
      <c r="D4038" t="s">
        <v>190</v>
      </c>
      <c r="E4038">
        <v>131840</v>
      </c>
      <c r="F4038">
        <v>28.822800000000001</v>
      </c>
      <c r="G4038">
        <v>44651</v>
      </c>
      <c r="H4038">
        <v>44621</v>
      </c>
      <c r="I4038">
        <v>3799997.952</v>
      </c>
      <c r="J4038" t="s">
        <v>204</v>
      </c>
      <c r="K4038">
        <v>2659.9985664000001</v>
      </c>
    </row>
    <row r="4039" spans="1:11" x14ac:dyDescent="0.2">
      <c r="A4039" t="s">
        <v>253</v>
      </c>
      <c r="B4039" t="s">
        <v>198</v>
      </c>
      <c r="C4039" t="s">
        <v>214</v>
      </c>
      <c r="D4039" t="s">
        <v>192</v>
      </c>
      <c r="E4039">
        <v>167954</v>
      </c>
      <c r="F4039">
        <v>27.983899999999998</v>
      </c>
      <c r="G4039">
        <v>44651</v>
      </c>
      <c r="H4039">
        <v>44621</v>
      </c>
      <c r="I4039">
        <v>4700007.9405999994</v>
      </c>
      <c r="J4039" t="s">
        <v>215</v>
      </c>
      <c r="K4039">
        <v>4230.0071465399997</v>
      </c>
    </row>
    <row r="4040" spans="1:11" x14ac:dyDescent="0.2">
      <c r="A4040" t="s">
        <v>253</v>
      </c>
      <c r="B4040" t="s">
        <v>198</v>
      </c>
      <c r="C4040" t="s">
        <v>227</v>
      </c>
      <c r="D4040" t="s">
        <v>192</v>
      </c>
      <c r="E4040">
        <v>14239</v>
      </c>
      <c r="F4040">
        <v>140.45939999999999</v>
      </c>
      <c r="G4040">
        <v>44651</v>
      </c>
      <c r="H4040">
        <v>44621</v>
      </c>
      <c r="I4040">
        <v>2000001.3965999999</v>
      </c>
      <c r="J4040" t="s">
        <v>204</v>
      </c>
      <c r="K4040">
        <v>1400.00097762</v>
      </c>
    </row>
    <row r="4041" spans="1:11" x14ac:dyDescent="0.2">
      <c r="A4041" t="s">
        <v>253</v>
      </c>
      <c r="B4041" t="s">
        <v>198</v>
      </c>
      <c r="C4041" t="s">
        <v>220</v>
      </c>
      <c r="D4041" t="s">
        <v>190</v>
      </c>
      <c r="E4041">
        <v>47257</v>
      </c>
      <c r="F4041">
        <v>175.6352</v>
      </c>
      <c r="G4041">
        <v>44651</v>
      </c>
      <c r="H4041">
        <v>44621</v>
      </c>
      <c r="I4041">
        <v>8299992.6464</v>
      </c>
      <c r="J4041" t="s">
        <v>188</v>
      </c>
      <c r="K4041">
        <v>5809.9948524800002</v>
      </c>
    </row>
    <row r="4042" spans="1:11" x14ac:dyDescent="0.2">
      <c r="A4042" t="s">
        <v>253</v>
      </c>
      <c r="B4042" t="s">
        <v>185</v>
      </c>
      <c r="C4042" t="s">
        <v>205</v>
      </c>
      <c r="D4042" t="s">
        <v>200</v>
      </c>
      <c r="E4042">
        <v>117297</v>
      </c>
      <c r="F4042">
        <v>17.903199999999998</v>
      </c>
      <c r="G4042">
        <v>44651</v>
      </c>
      <c r="H4042">
        <v>44621</v>
      </c>
      <c r="I4042">
        <v>2099991.6503999997</v>
      </c>
      <c r="J4042" t="s">
        <v>193</v>
      </c>
      <c r="K4042">
        <v>1679.9933203199998</v>
      </c>
    </row>
    <row r="4043" spans="1:11" x14ac:dyDescent="0.2">
      <c r="A4043" t="s">
        <v>253</v>
      </c>
      <c r="B4043" t="s">
        <v>198</v>
      </c>
      <c r="C4043" t="s">
        <v>211</v>
      </c>
      <c r="D4043" t="s">
        <v>190</v>
      </c>
      <c r="E4043">
        <v>92901</v>
      </c>
      <c r="F4043">
        <v>13.993399999999999</v>
      </c>
      <c r="G4043">
        <v>44652</v>
      </c>
      <c r="H4043">
        <v>44652</v>
      </c>
      <c r="I4043">
        <v>1300000.8533999999</v>
      </c>
      <c r="J4043" t="s">
        <v>207</v>
      </c>
      <c r="K4043">
        <v>910.00059738000004</v>
      </c>
    </row>
    <row r="4044" spans="1:11" x14ac:dyDescent="0.2">
      <c r="A4044" t="s">
        <v>253</v>
      </c>
      <c r="B4044" t="s">
        <v>185</v>
      </c>
      <c r="C4044" t="s">
        <v>210</v>
      </c>
      <c r="D4044" t="s">
        <v>187</v>
      </c>
      <c r="E4044">
        <v>26508</v>
      </c>
      <c r="F4044">
        <v>30.1799</v>
      </c>
      <c r="G4044">
        <v>44652</v>
      </c>
      <c r="H4044">
        <v>44652</v>
      </c>
      <c r="I4044">
        <v>800008.7892</v>
      </c>
      <c r="J4044" t="s">
        <v>204</v>
      </c>
      <c r="K4044">
        <v>560.00615243999994</v>
      </c>
    </row>
    <row r="4045" spans="1:11" x14ac:dyDescent="0.2">
      <c r="A4045" t="s">
        <v>253</v>
      </c>
      <c r="B4045" t="s">
        <v>185</v>
      </c>
      <c r="C4045" t="s">
        <v>245</v>
      </c>
      <c r="D4045" t="s">
        <v>192</v>
      </c>
      <c r="E4045">
        <v>69569</v>
      </c>
      <c r="F4045">
        <v>54.6218</v>
      </c>
      <c r="G4045">
        <v>44654</v>
      </c>
      <c r="H4045">
        <v>44652</v>
      </c>
      <c r="I4045">
        <v>3799984.0041999999</v>
      </c>
      <c r="J4045" t="s">
        <v>188</v>
      </c>
      <c r="K4045">
        <v>2659.9888029399999</v>
      </c>
    </row>
    <row r="4046" spans="1:11" x14ac:dyDescent="0.2">
      <c r="A4046" t="s">
        <v>253</v>
      </c>
      <c r="B4046" t="s">
        <v>185</v>
      </c>
      <c r="C4046" t="s">
        <v>202</v>
      </c>
      <c r="D4046" t="s">
        <v>190</v>
      </c>
      <c r="E4046">
        <v>1112656</v>
      </c>
      <c r="F4046">
        <v>3.9544999999999999</v>
      </c>
      <c r="G4046">
        <v>44658</v>
      </c>
      <c r="H4046">
        <v>44652</v>
      </c>
      <c r="I4046">
        <v>4399998.1519999998</v>
      </c>
      <c r="J4046" t="s">
        <v>193</v>
      </c>
      <c r="K4046">
        <v>3519.9985216</v>
      </c>
    </row>
    <row r="4047" spans="1:11" x14ac:dyDescent="0.2">
      <c r="A4047" t="s">
        <v>253</v>
      </c>
      <c r="B4047" t="s">
        <v>198</v>
      </c>
      <c r="C4047" t="s">
        <v>228</v>
      </c>
      <c r="D4047" t="s">
        <v>200</v>
      </c>
      <c r="E4047">
        <v>22624</v>
      </c>
      <c r="F4047">
        <v>30.941199999999998</v>
      </c>
      <c r="G4047">
        <v>44658</v>
      </c>
      <c r="H4047">
        <v>44652</v>
      </c>
      <c r="I4047">
        <v>700013.70880000002</v>
      </c>
      <c r="J4047" t="s">
        <v>204</v>
      </c>
      <c r="K4047">
        <v>490.00959616</v>
      </c>
    </row>
    <row r="4048" spans="1:11" x14ac:dyDescent="0.2">
      <c r="A4048" t="s">
        <v>253</v>
      </c>
      <c r="B4048" t="s">
        <v>185</v>
      </c>
      <c r="C4048" t="s">
        <v>186</v>
      </c>
      <c r="D4048" t="s">
        <v>200</v>
      </c>
      <c r="E4048">
        <v>119172</v>
      </c>
      <c r="F4048">
        <v>23.4955</v>
      </c>
      <c r="G4048">
        <v>44658</v>
      </c>
      <c r="H4048">
        <v>44652</v>
      </c>
      <c r="I4048">
        <v>2800005.7259999998</v>
      </c>
      <c r="J4048" t="s">
        <v>188</v>
      </c>
      <c r="K4048">
        <v>1960.0040082</v>
      </c>
    </row>
    <row r="4049" spans="1:11" x14ac:dyDescent="0.2">
      <c r="A4049" t="s">
        <v>253</v>
      </c>
      <c r="B4049" t="s">
        <v>198</v>
      </c>
      <c r="C4049" t="s">
        <v>245</v>
      </c>
      <c r="D4049" t="s">
        <v>192</v>
      </c>
      <c r="E4049">
        <v>187979</v>
      </c>
      <c r="F4049">
        <v>51.069600000000001</v>
      </c>
      <c r="G4049">
        <v>44658</v>
      </c>
      <c r="H4049">
        <v>44652</v>
      </c>
      <c r="I4049">
        <v>9600012.3384000007</v>
      </c>
      <c r="J4049" t="s">
        <v>188</v>
      </c>
      <c r="K4049">
        <v>6720.0086368800003</v>
      </c>
    </row>
    <row r="4050" spans="1:11" x14ac:dyDescent="0.2">
      <c r="A4050" t="s">
        <v>253</v>
      </c>
      <c r="B4050" t="s">
        <v>198</v>
      </c>
      <c r="C4050" t="s">
        <v>227</v>
      </c>
      <c r="D4050" t="s">
        <v>190</v>
      </c>
      <c r="E4050">
        <v>35155</v>
      </c>
      <c r="F4050">
        <v>139.38229999999999</v>
      </c>
      <c r="G4050">
        <v>44659</v>
      </c>
      <c r="H4050">
        <v>44652</v>
      </c>
      <c r="I4050">
        <v>4899984.7564999992</v>
      </c>
      <c r="J4050" t="s">
        <v>204</v>
      </c>
      <c r="K4050">
        <v>3429.9893295499996</v>
      </c>
    </row>
    <row r="4051" spans="1:11" x14ac:dyDescent="0.2">
      <c r="A4051" t="s">
        <v>253</v>
      </c>
      <c r="B4051" t="s">
        <v>198</v>
      </c>
      <c r="C4051" t="s">
        <v>191</v>
      </c>
      <c r="D4051" t="s">
        <v>200</v>
      </c>
      <c r="E4051">
        <v>185585</v>
      </c>
      <c r="F4051">
        <v>5.9272</v>
      </c>
      <c r="G4051">
        <v>44662</v>
      </c>
      <c r="H4051">
        <v>44652</v>
      </c>
      <c r="I4051">
        <v>1099999.412</v>
      </c>
      <c r="J4051" t="s">
        <v>193</v>
      </c>
      <c r="K4051">
        <v>879.99952960000007</v>
      </c>
    </row>
    <row r="4052" spans="1:11" x14ac:dyDescent="0.2">
      <c r="A4052" t="s">
        <v>253</v>
      </c>
      <c r="B4052" t="s">
        <v>198</v>
      </c>
      <c r="C4052" t="s">
        <v>225</v>
      </c>
      <c r="D4052" t="s">
        <v>190</v>
      </c>
      <c r="E4052">
        <v>113900</v>
      </c>
      <c r="F4052">
        <v>79.8947</v>
      </c>
      <c r="G4052">
        <v>44662</v>
      </c>
      <c r="H4052">
        <v>44652</v>
      </c>
      <c r="I4052">
        <v>9100006.3300000001</v>
      </c>
      <c r="J4052" t="s">
        <v>188</v>
      </c>
      <c r="K4052">
        <v>6370.0044310000003</v>
      </c>
    </row>
    <row r="4053" spans="1:11" x14ac:dyDescent="0.2">
      <c r="A4053" t="s">
        <v>253</v>
      </c>
      <c r="B4053" t="s">
        <v>198</v>
      </c>
      <c r="C4053" t="s">
        <v>222</v>
      </c>
      <c r="D4053" t="s">
        <v>192</v>
      </c>
      <c r="E4053">
        <v>178027</v>
      </c>
      <c r="F4053">
        <v>16.2897</v>
      </c>
      <c r="G4053">
        <v>44665</v>
      </c>
      <c r="H4053">
        <v>44652</v>
      </c>
      <c r="I4053">
        <v>2900006.4219</v>
      </c>
      <c r="J4053" t="s">
        <v>193</v>
      </c>
      <c r="K4053">
        <v>2320.0051375200001</v>
      </c>
    </row>
    <row r="4054" spans="1:11" x14ac:dyDescent="0.2">
      <c r="A4054" t="s">
        <v>253</v>
      </c>
      <c r="B4054" t="s">
        <v>185</v>
      </c>
      <c r="C4054" t="s">
        <v>230</v>
      </c>
      <c r="D4054" t="s">
        <v>190</v>
      </c>
      <c r="E4054">
        <v>71816</v>
      </c>
      <c r="F4054">
        <v>115.5727</v>
      </c>
      <c r="G4054">
        <v>44665</v>
      </c>
      <c r="H4054">
        <v>44652</v>
      </c>
      <c r="I4054">
        <v>8299969.0231999997</v>
      </c>
      <c r="J4054" t="s">
        <v>188</v>
      </c>
      <c r="K4054">
        <v>5809.9783162399999</v>
      </c>
    </row>
    <row r="4055" spans="1:11" x14ac:dyDescent="0.2">
      <c r="A4055" t="s">
        <v>253</v>
      </c>
      <c r="B4055" t="s">
        <v>198</v>
      </c>
      <c r="C4055" t="s">
        <v>227</v>
      </c>
      <c r="D4055" t="s">
        <v>190</v>
      </c>
      <c r="E4055">
        <v>37882</v>
      </c>
      <c r="F4055">
        <v>155.74860000000001</v>
      </c>
      <c r="G4055">
        <v>44665</v>
      </c>
      <c r="H4055">
        <v>44652</v>
      </c>
      <c r="I4055">
        <v>5900068.4652000004</v>
      </c>
      <c r="J4055" t="s">
        <v>204</v>
      </c>
      <c r="K4055">
        <v>4130.0479256400004</v>
      </c>
    </row>
    <row r="4056" spans="1:11" x14ac:dyDescent="0.2">
      <c r="A4056" t="s">
        <v>253</v>
      </c>
      <c r="B4056" t="s">
        <v>198</v>
      </c>
      <c r="C4056" t="s">
        <v>216</v>
      </c>
      <c r="D4056" t="s">
        <v>200</v>
      </c>
      <c r="E4056">
        <v>220898</v>
      </c>
      <c r="F4056">
        <v>16.7498</v>
      </c>
      <c r="G4056">
        <v>44665</v>
      </c>
      <c r="H4056">
        <v>44652</v>
      </c>
      <c r="I4056">
        <v>3699997.3204000001</v>
      </c>
      <c r="J4056" t="s">
        <v>215</v>
      </c>
      <c r="K4056">
        <v>3329.99758836</v>
      </c>
    </row>
    <row r="4057" spans="1:11" x14ac:dyDescent="0.2">
      <c r="A4057" t="s">
        <v>253</v>
      </c>
      <c r="B4057" t="s">
        <v>198</v>
      </c>
      <c r="C4057" t="s">
        <v>199</v>
      </c>
      <c r="D4057" t="s">
        <v>187</v>
      </c>
      <c r="E4057">
        <v>1567890</v>
      </c>
      <c r="F4057">
        <v>3.1890000000000001</v>
      </c>
      <c r="G4057">
        <v>44665</v>
      </c>
      <c r="H4057">
        <v>44652</v>
      </c>
      <c r="I4057">
        <v>5000001.21</v>
      </c>
      <c r="J4057" t="s">
        <v>193</v>
      </c>
      <c r="K4057">
        <v>4000.0009680000003</v>
      </c>
    </row>
    <row r="4058" spans="1:11" x14ac:dyDescent="0.2">
      <c r="A4058" t="s">
        <v>253</v>
      </c>
      <c r="B4058" t="s">
        <v>198</v>
      </c>
      <c r="C4058" t="s">
        <v>242</v>
      </c>
      <c r="D4058" t="s">
        <v>192</v>
      </c>
      <c r="E4058">
        <v>29892</v>
      </c>
      <c r="F4058">
        <v>250.9024</v>
      </c>
      <c r="G4058">
        <v>44666</v>
      </c>
      <c r="H4058">
        <v>44652</v>
      </c>
      <c r="I4058">
        <v>7499974.5407999996</v>
      </c>
      <c r="J4058" t="s">
        <v>207</v>
      </c>
      <c r="K4058">
        <v>5249.9821785599997</v>
      </c>
    </row>
    <row r="4059" spans="1:11" x14ac:dyDescent="0.2">
      <c r="A4059" t="s">
        <v>253</v>
      </c>
      <c r="B4059" t="s">
        <v>198</v>
      </c>
      <c r="C4059" t="s">
        <v>220</v>
      </c>
      <c r="D4059" t="s">
        <v>192</v>
      </c>
      <c r="E4059">
        <v>19329</v>
      </c>
      <c r="F4059">
        <v>165.55539999999999</v>
      </c>
      <c r="G4059">
        <v>44666</v>
      </c>
      <c r="H4059">
        <v>44652</v>
      </c>
      <c r="I4059">
        <v>3200020.3265999998</v>
      </c>
      <c r="J4059" t="s">
        <v>188</v>
      </c>
      <c r="K4059">
        <v>2240.0142286199998</v>
      </c>
    </row>
    <row r="4060" spans="1:11" x14ac:dyDescent="0.2">
      <c r="A4060" t="s">
        <v>253</v>
      </c>
      <c r="B4060" t="s">
        <v>185</v>
      </c>
      <c r="C4060" t="s">
        <v>186</v>
      </c>
      <c r="D4060" t="s">
        <v>187</v>
      </c>
      <c r="E4060">
        <v>212327</v>
      </c>
      <c r="F4060">
        <v>20.722799999999999</v>
      </c>
      <c r="G4060">
        <v>44666</v>
      </c>
      <c r="H4060">
        <v>44652</v>
      </c>
      <c r="I4060">
        <v>4400009.9556</v>
      </c>
      <c r="J4060" t="s">
        <v>188</v>
      </c>
      <c r="K4060">
        <v>3080.00696892</v>
      </c>
    </row>
    <row r="4061" spans="1:11" x14ac:dyDescent="0.2">
      <c r="A4061" t="s">
        <v>253</v>
      </c>
      <c r="B4061" t="s">
        <v>185</v>
      </c>
      <c r="C4061" t="s">
        <v>206</v>
      </c>
      <c r="D4061" t="s">
        <v>190</v>
      </c>
      <c r="E4061">
        <v>48263</v>
      </c>
      <c r="F4061">
        <v>93.238299999999995</v>
      </c>
      <c r="G4061">
        <v>44667</v>
      </c>
      <c r="H4061">
        <v>44652</v>
      </c>
      <c r="I4061">
        <v>4499960.0729</v>
      </c>
      <c r="J4061" t="s">
        <v>207</v>
      </c>
      <c r="K4061">
        <v>3149.9720510299999</v>
      </c>
    </row>
    <row r="4062" spans="1:11" x14ac:dyDescent="0.2">
      <c r="A4062" t="s">
        <v>253</v>
      </c>
      <c r="B4062" t="s">
        <v>185</v>
      </c>
      <c r="C4062" t="s">
        <v>201</v>
      </c>
      <c r="D4062" t="s">
        <v>212</v>
      </c>
      <c r="E4062">
        <v>39938</v>
      </c>
      <c r="F4062">
        <v>40.061999999999998</v>
      </c>
      <c r="G4062">
        <v>44668</v>
      </c>
      <c r="H4062">
        <v>44652</v>
      </c>
      <c r="I4062">
        <v>1599996.156</v>
      </c>
      <c r="J4062" t="s">
        <v>188</v>
      </c>
      <c r="K4062">
        <v>1119.9973092</v>
      </c>
    </row>
    <row r="4063" spans="1:11" x14ac:dyDescent="0.2">
      <c r="A4063" t="s">
        <v>253</v>
      </c>
      <c r="B4063" t="s">
        <v>185</v>
      </c>
      <c r="C4063" t="s">
        <v>201</v>
      </c>
      <c r="D4063" t="s">
        <v>190</v>
      </c>
      <c r="E4063">
        <v>110025</v>
      </c>
      <c r="F4063">
        <v>42.717500000000001</v>
      </c>
      <c r="G4063">
        <v>44669</v>
      </c>
      <c r="H4063">
        <v>44652</v>
      </c>
      <c r="I4063">
        <v>4699992.9375</v>
      </c>
      <c r="J4063" t="s">
        <v>188</v>
      </c>
      <c r="K4063">
        <v>3289.9950562500003</v>
      </c>
    </row>
    <row r="4064" spans="1:11" x14ac:dyDescent="0.2">
      <c r="A4064" t="s">
        <v>253</v>
      </c>
      <c r="B4064" t="s">
        <v>185</v>
      </c>
      <c r="C4064" t="s">
        <v>186</v>
      </c>
      <c r="D4064" t="s">
        <v>190</v>
      </c>
      <c r="E4064">
        <v>405573</v>
      </c>
      <c r="F4064">
        <v>23.670200000000001</v>
      </c>
      <c r="G4064">
        <v>44669</v>
      </c>
      <c r="H4064">
        <v>44652</v>
      </c>
      <c r="I4064">
        <v>9599994.0246000011</v>
      </c>
      <c r="J4064" t="s">
        <v>188</v>
      </c>
      <c r="K4064">
        <v>6719.9958172200013</v>
      </c>
    </row>
    <row r="4065" spans="1:11" x14ac:dyDescent="0.2">
      <c r="A4065" t="s">
        <v>253</v>
      </c>
      <c r="B4065" t="s">
        <v>198</v>
      </c>
      <c r="C4065" t="s">
        <v>191</v>
      </c>
      <c r="D4065" t="s">
        <v>190</v>
      </c>
      <c r="E4065">
        <v>1119636</v>
      </c>
      <c r="F4065">
        <v>6.0734000000000004</v>
      </c>
      <c r="G4065">
        <v>44669</v>
      </c>
      <c r="H4065">
        <v>44652</v>
      </c>
      <c r="I4065">
        <v>6799997.2824000008</v>
      </c>
      <c r="J4065" t="s">
        <v>193</v>
      </c>
      <c r="K4065">
        <v>5439.9978259200007</v>
      </c>
    </row>
    <row r="4066" spans="1:11" x14ac:dyDescent="0.2">
      <c r="A4066" t="s">
        <v>253</v>
      </c>
      <c r="B4066" t="s">
        <v>185</v>
      </c>
      <c r="C4066" t="s">
        <v>214</v>
      </c>
      <c r="D4066" t="s">
        <v>190</v>
      </c>
      <c r="E4066">
        <v>278852</v>
      </c>
      <c r="F4066">
        <v>27.613199999999999</v>
      </c>
      <c r="G4066">
        <v>44672</v>
      </c>
      <c r="H4066">
        <v>44652</v>
      </c>
      <c r="I4066">
        <v>7699996.0463999994</v>
      </c>
      <c r="J4066" t="s">
        <v>215</v>
      </c>
      <c r="K4066">
        <v>6929.9964417599995</v>
      </c>
    </row>
    <row r="4067" spans="1:11" x14ac:dyDescent="0.2">
      <c r="A4067" t="s">
        <v>253</v>
      </c>
      <c r="B4067" t="s">
        <v>185</v>
      </c>
      <c r="C4067" t="s">
        <v>221</v>
      </c>
      <c r="D4067" t="s">
        <v>187</v>
      </c>
      <c r="E4067">
        <v>98325</v>
      </c>
      <c r="F4067">
        <v>38.647199999999998</v>
      </c>
      <c r="G4067">
        <v>44672</v>
      </c>
      <c r="H4067">
        <v>44652</v>
      </c>
      <c r="I4067">
        <v>3799985.94</v>
      </c>
      <c r="J4067" t="s">
        <v>207</v>
      </c>
      <c r="K4067">
        <v>2659.9901580000001</v>
      </c>
    </row>
    <row r="4068" spans="1:11" x14ac:dyDescent="0.2">
      <c r="A4068" t="s">
        <v>253</v>
      </c>
      <c r="B4068" t="s">
        <v>185</v>
      </c>
      <c r="C4068" t="s">
        <v>186</v>
      </c>
      <c r="D4068" t="s">
        <v>190</v>
      </c>
      <c r="E4068">
        <v>399005</v>
      </c>
      <c r="F4068">
        <v>22.556100000000001</v>
      </c>
      <c r="G4068">
        <v>44672</v>
      </c>
      <c r="H4068">
        <v>44652</v>
      </c>
      <c r="I4068">
        <v>8999996.6805000007</v>
      </c>
      <c r="J4068" t="s">
        <v>188</v>
      </c>
      <c r="K4068">
        <v>6299.9976763500008</v>
      </c>
    </row>
    <row r="4069" spans="1:11" x14ac:dyDescent="0.2">
      <c r="A4069" t="s">
        <v>253</v>
      </c>
      <c r="B4069" t="s">
        <v>185</v>
      </c>
      <c r="C4069" t="s">
        <v>226</v>
      </c>
      <c r="D4069" t="s">
        <v>212</v>
      </c>
      <c r="E4069">
        <v>140448</v>
      </c>
      <c r="F4069">
        <v>54.8247</v>
      </c>
      <c r="G4069">
        <v>44673</v>
      </c>
      <c r="H4069">
        <v>44652</v>
      </c>
      <c r="I4069">
        <v>7700019.4655999998</v>
      </c>
      <c r="J4069" t="s">
        <v>188</v>
      </c>
      <c r="K4069">
        <v>5390.0136259199999</v>
      </c>
    </row>
    <row r="4070" spans="1:11" x14ac:dyDescent="0.2">
      <c r="A4070" t="s">
        <v>253</v>
      </c>
      <c r="B4070" t="s">
        <v>185</v>
      </c>
      <c r="C4070" t="s">
        <v>216</v>
      </c>
      <c r="D4070" t="s">
        <v>190</v>
      </c>
      <c r="E4070">
        <v>527864</v>
      </c>
      <c r="F4070">
        <v>18.5654</v>
      </c>
      <c r="G4070">
        <v>44674</v>
      </c>
      <c r="H4070">
        <v>44652</v>
      </c>
      <c r="I4070">
        <v>9800006.3056000005</v>
      </c>
      <c r="J4070" t="s">
        <v>215</v>
      </c>
      <c r="K4070">
        <v>8820.0056750400017</v>
      </c>
    </row>
    <row r="4071" spans="1:11" x14ac:dyDescent="0.2">
      <c r="A4071" t="s">
        <v>253</v>
      </c>
      <c r="B4071" t="s">
        <v>198</v>
      </c>
      <c r="C4071" t="s">
        <v>243</v>
      </c>
      <c r="D4071" t="s">
        <v>190</v>
      </c>
      <c r="E4071">
        <v>682559</v>
      </c>
      <c r="F4071">
        <v>5.8602999999999996</v>
      </c>
      <c r="G4071">
        <v>44675</v>
      </c>
      <c r="H4071">
        <v>44652</v>
      </c>
      <c r="I4071">
        <v>4000000.5077</v>
      </c>
      <c r="J4071" t="s">
        <v>215</v>
      </c>
      <c r="K4071">
        <v>3600.0004569299999</v>
      </c>
    </row>
    <row r="4072" spans="1:11" x14ac:dyDescent="0.2">
      <c r="A4072" t="s">
        <v>253</v>
      </c>
      <c r="B4072" t="s">
        <v>185</v>
      </c>
      <c r="C4072" t="s">
        <v>213</v>
      </c>
      <c r="D4072" t="s">
        <v>212</v>
      </c>
      <c r="E4072">
        <v>106022</v>
      </c>
      <c r="F4072">
        <v>77.342500000000001</v>
      </c>
      <c r="G4072">
        <v>44679</v>
      </c>
      <c r="H4072">
        <v>44652</v>
      </c>
      <c r="I4072">
        <v>8200006.5350000001</v>
      </c>
      <c r="J4072" t="s">
        <v>188</v>
      </c>
      <c r="K4072">
        <v>5740.0045745000007</v>
      </c>
    </row>
    <row r="4073" spans="1:11" x14ac:dyDescent="0.2">
      <c r="A4073" t="s">
        <v>253</v>
      </c>
      <c r="B4073" t="s">
        <v>198</v>
      </c>
      <c r="C4073" t="s">
        <v>201</v>
      </c>
      <c r="D4073" t="s">
        <v>192</v>
      </c>
      <c r="E4073">
        <v>232824</v>
      </c>
      <c r="F4073">
        <v>39.514800000000001</v>
      </c>
      <c r="G4073">
        <v>44679</v>
      </c>
      <c r="H4073">
        <v>44652</v>
      </c>
      <c r="I4073">
        <v>9199993.7951999996</v>
      </c>
      <c r="J4073" t="s">
        <v>188</v>
      </c>
      <c r="K4073">
        <v>6439.9956566400006</v>
      </c>
    </row>
    <row r="4074" spans="1:11" x14ac:dyDescent="0.2">
      <c r="A4074" t="s">
        <v>253</v>
      </c>
      <c r="B4074" t="s">
        <v>185</v>
      </c>
      <c r="C4074" t="s">
        <v>239</v>
      </c>
      <c r="D4074" t="s">
        <v>192</v>
      </c>
      <c r="E4074">
        <v>124310</v>
      </c>
      <c r="F4074">
        <v>16.8933</v>
      </c>
      <c r="G4074">
        <v>44680</v>
      </c>
      <c r="H4074">
        <v>44652</v>
      </c>
      <c r="I4074">
        <v>2100006.1230000001</v>
      </c>
      <c r="J4074" t="s">
        <v>188</v>
      </c>
      <c r="K4074">
        <v>1470.0042861000002</v>
      </c>
    </row>
    <row r="4075" spans="1:11" x14ac:dyDescent="0.2">
      <c r="A4075" t="s">
        <v>253</v>
      </c>
      <c r="B4075" t="s">
        <v>185</v>
      </c>
      <c r="C4075" t="s">
        <v>244</v>
      </c>
      <c r="D4075" t="s">
        <v>190</v>
      </c>
      <c r="E4075">
        <v>83748</v>
      </c>
      <c r="F4075">
        <v>27.4633</v>
      </c>
      <c r="G4075">
        <v>44680</v>
      </c>
      <c r="H4075">
        <v>44652</v>
      </c>
      <c r="I4075">
        <v>2299996.4484000001</v>
      </c>
      <c r="J4075" t="s">
        <v>207</v>
      </c>
      <c r="K4075">
        <v>1609.99751388</v>
      </c>
    </row>
    <row r="4076" spans="1:11" x14ac:dyDescent="0.2">
      <c r="A4076" t="s">
        <v>253</v>
      </c>
      <c r="B4076" t="s">
        <v>185</v>
      </c>
      <c r="C4076" t="s">
        <v>211</v>
      </c>
      <c r="D4076" t="s">
        <v>200</v>
      </c>
      <c r="E4076">
        <v>200726</v>
      </c>
      <c r="F4076">
        <v>12.952999999999999</v>
      </c>
      <c r="G4076">
        <v>44680</v>
      </c>
      <c r="H4076">
        <v>44652</v>
      </c>
      <c r="I4076">
        <v>2600003.878</v>
      </c>
      <c r="J4076" t="s">
        <v>207</v>
      </c>
      <c r="K4076">
        <v>1820.0027146000002</v>
      </c>
    </row>
    <row r="4077" spans="1:11" x14ac:dyDescent="0.2">
      <c r="A4077" t="s">
        <v>253</v>
      </c>
      <c r="B4077" t="s">
        <v>198</v>
      </c>
      <c r="C4077" t="s">
        <v>221</v>
      </c>
      <c r="D4077" t="s">
        <v>190</v>
      </c>
      <c r="E4077">
        <v>231042</v>
      </c>
      <c r="F4077">
        <v>35.924199999999999</v>
      </c>
      <c r="G4077">
        <v>44681</v>
      </c>
      <c r="H4077">
        <v>44652</v>
      </c>
      <c r="I4077">
        <v>8299999.0164000001</v>
      </c>
      <c r="J4077" t="s">
        <v>207</v>
      </c>
      <c r="K4077">
        <v>5809.99931148</v>
      </c>
    </row>
    <row r="4078" spans="1:11" x14ac:dyDescent="0.2">
      <c r="A4078" t="s">
        <v>253</v>
      </c>
      <c r="B4078" t="s">
        <v>185</v>
      </c>
      <c r="C4078" t="s">
        <v>222</v>
      </c>
      <c r="D4078" t="s">
        <v>192</v>
      </c>
      <c r="E4078">
        <v>380258</v>
      </c>
      <c r="F4078">
        <v>17.8826</v>
      </c>
      <c r="G4078">
        <v>44683</v>
      </c>
      <c r="H4078">
        <v>44682</v>
      </c>
      <c r="I4078">
        <v>6800001.7108000005</v>
      </c>
      <c r="J4078" t="s">
        <v>193</v>
      </c>
      <c r="K4078">
        <v>5440.0013686400007</v>
      </c>
    </row>
    <row r="4079" spans="1:11" x14ac:dyDescent="0.2">
      <c r="A4079" t="s">
        <v>253</v>
      </c>
      <c r="B4079" t="s">
        <v>198</v>
      </c>
      <c r="C4079" t="s">
        <v>205</v>
      </c>
      <c r="D4079" t="s">
        <v>192</v>
      </c>
      <c r="E4079">
        <v>425541</v>
      </c>
      <c r="F4079">
        <v>18.0946</v>
      </c>
      <c r="G4079">
        <v>44686</v>
      </c>
      <c r="H4079">
        <v>44682</v>
      </c>
      <c r="I4079">
        <v>7699994.1786000002</v>
      </c>
      <c r="J4079" t="s">
        <v>193</v>
      </c>
      <c r="K4079">
        <v>6159.9953428800009</v>
      </c>
    </row>
    <row r="4080" spans="1:11" x14ac:dyDescent="0.2">
      <c r="A4080" t="s">
        <v>253</v>
      </c>
      <c r="B4080" t="s">
        <v>198</v>
      </c>
      <c r="C4080" t="s">
        <v>195</v>
      </c>
      <c r="D4080" t="s">
        <v>190</v>
      </c>
      <c r="E4080">
        <v>44981</v>
      </c>
      <c r="F4080">
        <v>108.93600000000001</v>
      </c>
      <c r="G4080">
        <v>44686</v>
      </c>
      <c r="H4080">
        <v>44682</v>
      </c>
      <c r="I4080">
        <v>4900050.216</v>
      </c>
      <c r="J4080" t="s">
        <v>196</v>
      </c>
      <c r="K4080">
        <v>4410.0451943999997</v>
      </c>
    </row>
    <row r="4081" spans="1:11" x14ac:dyDescent="0.2">
      <c r="A4081" t="s">
        <v>253</v>
      </c>
      <c r="B4081" t="s">
        <v>185</v>
      </c>
      <c r="C4081" t="s">
        <v>244</v>
      </c>
      <c r="D4081" t="s">
        <v>190</v>
      </c>
      <c r="E4081">
        <v>154808</v>
      </c>
      <c r="F4081">
        <v>25.8384</v>
      </c>
      <c r="G4081">
        <v>44686</v>
      </c>
      <c r="H4081">
        <v>44682</v>
      </c>
      <c r="I4081">
        <v>3999991.0271999999</v>
      </c>
      <c r="J4081" t="s">
        <v>207</v>
      </c>
      <c r="K4081">
        <v>2799.9937190400001</v>
      </c>
    </row>
    <row r="4082" spans="1:11" x14ac:dyDescent="0.2">
      <c r="A4082" t="s">
        <v>253</v>
      </c>
      <c r="B4082" t="s">
        <v>185</v>
      </c>
      <c r="C4082" t="s">
        <v>242</v>
      </c>
      <c r="D4082" t="s">
        <v>187</v>
      </c>
      <c r="E4082">
        <v>40459</v>
      </c>
      <c r="F4082">
        <v>242.22130000000001</v>
      </c>
      <c r="G4082">
        <v>44686</v>
      </c>
      <c r="H4082">
        <v>44682</v>
      </c>
      <c r="I4082">
        <v>9800031.5767000001</v>
      </c>
      <c r="J4082" t="s">
        <v>207</v>
      </c>
      <c r="K4082">
        <v>6860.0221036900002</v>
      </c>
    </row>
    <row r="4083" spans="1:11" x14ac:dyDescent="0.2">
      <c r="A4083" t="s">
        <v>253</v>
      </c>
      <c r="B4083" t="s">
        <v>198</v>
      </c>
      <c r="C4083" t="s">
        <v>232</v>
      </c>
      <c r="D4083" t="s">
        <v>200</v>
      </c>
      <c r="E4083">
        <v>243794</v>
      </c>
      <c r="F4083">
        <v>26.2517</v>
      </c>
      <c r="G4083">
        <v>44686</v>
      </c>
      <c r="H4083">
        <v>44682</v>
      </c>
      <c r="I4083">
        <v>6400006.9497999996</v>
      </c>
      <c r="J4083" t="s">
        <v>204</v>
      </c>
      <c r="K4083">
        <v>4480.0048648599995</v>
      </c>
    </row>
    <row r="4084" spans="1:11" x14ac:dyDescent="0.2">
      <c r="A4084" t="s">
        <v>253</v>
      </c>
      <c r="B4084" t="s">
        <v>198</v>
      </c>
      <c r="C4084" t="s">
        <v>217</v>
      </c>
      <c r="D4084" t="s">
        <v>190</v>
      </c>
      <c r="E4084">
        <v>781165</v>
      </c>
      <c r="F4084">
        <v>8.3209</v>
      </c>
      <c r="G4084">
        <v>44686</v>
      </c>
      <c r="H4084">
        <v>44682</v>
      </c>
      <c r="I4084">
        <v>6499995.8485000003</v>
      </c>
      <c r="J4084" t="s">
        <v>215</v>
      </c>
      <c r="K4084">
        <v>5849.9962636500004</v>
      </c>
    </row>
    <row r="4085" spans="1:11" x14ac:dyDescent="0.2">
      <c r="A4085" t="s">
        <v>253</v>
      </c>
      <c r="B4085" t="s">
        <v>198</v>
      </c>
      <c r="C4085" t="s">
        <v>199</v>
      </c>
      <c r="D4085" t="s">
        <v>190</v>
      </c>
      <c r="E4085">
        <v>1936317</v>
      </c>
      <c r="F4085">
        <v>2.7888000000000002</v>
      </c>
      <c r="G4085">
        <v>44687</v>
      </c>
      <c r="H4085">
        <v>44682</v>
      </c>
      <c r="I4085">
        <v>5400000.8496000003</v>
      </c>
      <c r="J4085" t="s">
        <v>193</v>
      </c>
      <c r="K4085">
        <v>4320.0006796800008</v>
      </c>
    </row>
    <row r="4086" spans="1:11" x14ac:dyDescent="0.2">
      <c r="A4086" t="s">
        <v>253</v>
      </c>
      <c r="B4086" t="s">
        <v>185</v>
      </c>
      <c r="C4086" t="s">
        <v>186</v>
      </c>
      <c r="D4086" t="s">
        <v>187</v>
      </c>
      <c r="E4086">
        <v>407363</v>
      </c>
      <c r="F4086">
        <v>22.093299999999999</v>
      </c>
      <c r="G4086">
        <v>44687</v>
      </c>
      <c r="H4086">
        <v>44682</v>
      </c>
      <c r="I4086">
        <v>8999992.9679000005</v>
      </c>
      <c r="J4086" t="s">
        <v>188</v>
      </c>
      <c r="K4086">
        <v>6299.9950775300003</v>
      </c>
    </row>
    <row r="4087" spans="1:11" x14ac:dyDescent="0.2">
      <c r="A4087" t="s">
        <v>253</v>
      </c>
      <c r="B4087" t="s">
        <v>198</v>
      </c>
      <c r="C4087" t="s">
        <v>246</v>
      </c>
      <c r="D4087" t="s">
        <v>187</v>
      </c>
      <c r="E4087">
        <v>14938</v>
      </c>
      <c r="F4087">
        <v>120.4956</v>
      </c>
      <c r="G4087">
        <v>44687</v>
      </c>
      <c r="H4087">
        <v>44682</v>
      </c>
      <c r="I4087">
        <v>1799963.2727999999</v>
      </c>
      <c r="J4087" t="s">
        <v>204</v>
      </c>
      <c r="K4087">
        <v>1259.97429096</v>
      </c>
    </row>
    <row r="4088" spans="1:11" x14ac:dyDescent="0.2">
      <c r="A4088" t="s">
        <v>253</v>
      </c>
      <c r="B4088" t="s">
        <v>198</v>
      </c>
      <c r="C4088" t="s">
        <v>205</v>
      </c>
      <c r="D4088" t="s">
        <v>187</v>
      </c>
      <c r="E4088">
        <v>92493</v>
      </c>
      <c r="F4088">
        <v>18.379799999999999</v>
      </c>
      <c r="G4088">
        <v>44687</v>
      </c>
      <c r="H4088">
        <v>44682</v>
      </c>
      <c r="I4088">
        <v>1700002.8414</v>
      </c>
      <c r="J4088" t="s">
        <v>193</v>
      </c>
      <c r="K4088">
        <v>1360.0022731200002</v>
      </c>
    </row>
    <row r="4089" spans="1:11" x14ac:dyDescent="0.2">
      <c r="A4089" t="s">
        <v>253</v>
      </c>
      <c r="B4089" t="s">
        <v>198</v>
      </c>
      <c r="C4089" t="s">
        <v>231</v>
      </c>
      <c r="D4089" t="s">
        <v>192</v>
      </c>
      <c r="E4089">
        <v>102104</v>
      </c>
      <c r="F4089">
        <v>21.546700000000001</v>
      </c>
      <c r="G4089">
        <v>44688</v>
      </c>
      <c r="H4089">
        <v>44682</v>
      </c>
      <c r="I4089">
        <v>2200004.2568000001</v>
      </c>
      <c r="J4089" t="s">
        <v>188</v>
      </c>
      <c r="K4089">
        <v>1540.0029797600002</v>
      </c>
    </row>
    <row r="4090" spans="1:11" x14ac:dyDescent="0.2">
      <c r="A4090" t="s">
        <v>253</v>
      </c>
      <c r="B4090" t="s">
        <v>198</v>
      </c>
      <c r="C4090" t="s">
        <v>203</v>
      </c>
      <c r="D4090" t="s">
        <v>190</v>
      </c>
      <c r="E4090">
        <v>95272</v>
      </c>
      <c r="F4090">
        <v>102.8639</v>
      </c>
      <c r="G4090">
        <v>44689</v>
      </c>
      <c r="H4090">
        <v>44682</v>
      </c>
      <c r="I4090">
        <v>9800049.480800001</v>
      </c>
      <c r="J4090" t="s">
        <v>204</v>
      </c>
      <c r="K4090">
        <v>6860.0346365600008</v>
      </c>
    </row>
    <row r="4091" spans="1:11" x14ac:dyDescent="0.2">
      <c r="A4091" t="s">
        <v>253</v>
      </c>
      <c r="B4091" t="s">
        <v>185</v>
      </c>
      <c r="C4091" t="s">
        <v>222</v>
      </c>
      <c r="D4091" t="s">
        <v>190</v>
      </c>
      <c r="E4091">
        <v>63029</v>
      </c>
      <c r="F4091">
        <v>17.452300000000001</v>
      </c>
      <c r="G4091">
        <v>44689</v>
      </c>
      <c r="H4091">
        <v>44682</v>
      </c>
      <c r="I4091">
        <v>1100001.0167</v>
      </c>
      <c r="J4091" t="s">
        <v>193</v>
      </c>
      <c r="K4091">
        <v>880.00081336000005</v>
      </c>
    </row>
    <row r="4092" spans="1:11" x14ac:dyDescent="0.2">
      <c r="A4092" t="s">
        <v>253</v>
      </c>
      <c r="B4092" t="s">
        <v>185</v>
      </c>
      <c r="C4092" t="s">
        <v>233</v>
      </c>
      <c r="D4092" t="s">
        <v>190</v>
      </c>
      <c r="E4092">
        <v>40330</v>
      </c>
      <c r="F4092">
        <v>84.304000000000002</v>
      </c>
      <c r="G4092">
        <v>44689</v>
      </c>
      <c r="H4092">
        <v>44682</v>
      </c>
      <c r="I4092">
        <v>3399980.3200000003</v>
      </c>
      <c r="J4092" t="s">
        <v>204</v>
      </c>
      <c r="K4092">
        <v>2379.9862240000002</v>
      </c>
    </row>
    <row r="4093" spans="1:11" x14ac:dyDescent="0.2">
      <c r="A4093" t="s">
        <v>253</v>
      </c>
      <c r="B4093" t="s">
        <v>185</v>
      </c>
      <c r="C4093" t="s">
        <v>225</v>
      </c>
      <c r="D4093" t="s">
        <v>190</v>
      </c>
      <c r="E4093">
        <v>98243</v>
      </c>
      <c r="F4093">
        <v>94.663399999999996</v>
      </c>
      <c r="G4093">
        <v>44689</v>
      </c>
      <c r="H4093">
        <v>44682</v>
      </c>
      <c r="I4093">
        <v>9300016.4061999992</v>
      </c>
      <c r="J4093" t="s">
        <v>188</v>
      </c>
      <c r="K4093">
        <v>6510.0114843399997</v>
      </c>
    </row>
    <row r="4094" spans="1:11" x14ac:dyDescent="0.2">
      <c r="A4094" t="s">
        <v>253</v>
      </c>
      <c r="B4094" t="s">
        <v>185</v>
      </c>
      <c r="C4094" t="s">
        <v>209</v>
      </c>
      <c r="D4094" t="s">
        <v>190</v>
      </c>
      <c r="E4094">
        <v>64417</v>
      </c>
      <c r="F4094">
        <v>20.181100000000001</v>
      </c>
      <c r="G4094">
        <v>44690</v>
      </c>
      <c r="H4094">
        <v>44682</v>
      </c>
      <c r="I4094">
        <v>1300005.9187</v>
      </c>
      <c r="J4094" t="s">
        <v>188</v>
      </c>
      <c r="K4094">
        <v>910.00414309000007</v>
      </c>
    </row>
    <row r="4095" spans="1:11" x14ac:dyDescent="0.2">
      <c r="A4095" t="s">
        <v>253</v>
      </c>
      <c r="B4095" t="s">
        <v>198</v>
      </c>
      <c r="C4095" t="s">
        <v>208</v>
      </c>
      <c r="D4095" t="s">
        <v>192</v>
      </c>
      <c r="E4095">
        <v>50932</v>
      </c>
      <c r="F4095">
        <v>64.792000000000002</v>
      </c>
      <c r="G4095">
        <v>44694</v>
      </c>
      <c r="H4095">
        <v>44682</v>
      </c>
      <c r="I4095">
        <v>3299986.1439999999</v>
      </c>
      <c r="J4095" t="s">
        <v>188</v>
      </c>
      <c r="K4095">
        <v>2309.9903007999997</v>
      </c>
    </row>
    <row r="4096" spans="1:11" x14ac:dyDescent="0.2">
      <c r="A4096" t="s">
        <v>253</v>
      </c>
      <c r="B4096" t="s">
        <v>198</v>
      </c>
      <c r="C4096" t="s">
        <v>197</v>
      </c>
      <c r="D4096" t="s">
        <v>190</v>
      </c>
      <c r="E4096">
        <v>37429</v>
      </c>
      <c r="F4096">
        <v>176.33330000000001</v>
      </c>
      <c r="G4096">
        <v>44695</v>
      </c>
      <c r="H4096">
        <v>44682</v>
      </c>
      <c r="I4096">
        <v>6599979.0857000006</v>
      </c>
      <c r="J4096" t="s">
        <v>188</v>
      </c>
      <c r="K4096">
        <v>4619.9853599900007</v>
      </c>
    </row>
    <row r="4097" spans="1:11" x14ac:dyDescent="0.2">
      <c r="A4097" t="s">
        <v>253</v>
      </c>
      <c r="B4097" t="s">
        <v>185</v>
      </c>
      <c r="C4097" t="s">
        <v>197</v>
      </c>
      <c r="D4097" t="s">
        <v>200</v>
      </c>
      <c r="E4097">
        <v>14034</v>
      </c>
      <c r="F4097">
        <v>171.01150000000001</v>
      </c>
      <c r="G4097">
        <v>44696</v>
      </c>
      <c r="H4097">
        <v>44682</v>
      </c>
      <c r="I4097">
        <v>2399975.3910000003</v>
      </c>
      <c r="J4097" t="s">
        <v>188</v>
      </c>
      <c r="K4097">
        <v>1679.9827737000005</v>
      </c>
    </row>
    <row r="4098" spans="1:11" x14ac:dyDescent="0.2">
      <c r="A4098" t="s">
        <v>253</v>
      </c>
      <c r="B4098" t="s">
        <v>185</v>
      </c>
      <c r="C4098" t="s">
        <v>214</v>
      </c>
      <c r="D4098" t="s">
        <v>192</v>
      </c>
      <c r="E4098">
        <v>206898</v>
      </c>
      <c r="F4098">
        <v>30.4498</v>
      </c>
      <c r="G4098">
        <v>44697</v>
      </c>
      <c r="H4098">
        <v>44682</v>
      </c>
      <c r="I4098">
        <v>6300002.7204</v>
      </c>
      <c r="J4098" t="s">
        <v>215</v>
      </c>
      <c r="K4098">
        <v>5670.00244836</v>
      </c>
    </row>
    <row r="4099" spans="1:11" x14ac:dyDescent="0.2">
      <c r="A4099" t="s">
        <v>253</v>
      </c>
      <c r="B4099" t="s">
        <v>185</v>
      </c>
      <c r="C4099" t="s">
        <v>229</v>
      </c>
      <c r="D4099" t="s">
        <v>192</v>
      </c>
      <c r="E4099">
        <v>57265</v>
      </c>
      <c r="F4099">
        <v>103.0295</v>
      </c>
      <c r="G4099">
        <v>44701</v>
      </c>
      <c r="H4099">
        <v>44682</v>
      </c>
      <c r="I4099">
        <v>5899984.3174999999</v>
      </c>
      <c r="J4099" t="s">
        <v>188</v>
      </c>
      <c r="K4099">
        <v>4129.9890222499998</v>
      </c>
    </row>
    <row r="4100" spans="1:11" x14ac:dyDescent="0.2">
      <c r="A4100" t="s">
        <v>253</v>
      </c>
      <c r="B4100" t="s">
        <v>198</v>
      </c>
      <c r="C4100" t="s">
        <v>201</v>
      </c>
      <c r="D4100" t="s">
        <v>190</v>
      </c>
      <c r="E4100">
        <v>107474</v>
      </c>
      <c r="F4100">
        <v>43.731400000000001</v>
      </c>
      <c r="G4100">
        <v>44703</v>
      </c>
      <c r="H4100">
        <v>44682</v>
      </c>
      <c r="I4100">
        <v>4699988.4835999999</v>
      </c>
      <c r="J4100" t="s">
        <v>188</v>
      </c>
      <c r="K4100">
        <v>3289.9919385200001</v>
      </c>
    </row>
    <row r="4101" spans="1:11" x14ac:dyDescent="0.2">
      <c r="A4101" t="s">
        <v>253</v>
      </c>
      <c r="B4101" t="s">
        <v>198</v>
      </c>
      <c r="C4101" t="s">
        <v>244</v>
      </c>
      <c r="D4101" t="s">
        <v>200</v>
      </c>
      <c r="E4101">
        <v>297951</v>
      </c>
      <c r="F4101">
        <v>27.8569</v>
      </c>
      <c r="G4101">
        <v>44704</v>
      </c>
      <c r="H4101">
        <v>44682</v>
      </c>
      <c r="I4101">
        <v>8299991.2118999995</v>
      </c>
      <c r="J4101" t="s">
        <v>207</v>
      </c>
      <c r="K4101">
        <v>5809.9938483300002</v>
      </c>
    </row>
    <row r="4102" spans="1:11" x14ac:dyDescent="0.2">
      <c r="A4102" t="s">
        <v>253</v>
      </c>
      <c r="B4102" t="s">
        <v>198</v>
      </c>
      <c r="C4102" t="s">
        <v>191</v>
      </c>
      <c r="D4102" t="s">
        <v>192</v>
      </c>
      <c r="E4102">
        <v>930897</v>
      </c>
      <c r="F4102">
        <v>6.0156999999999998</v>
      </c>
      <c r="G4102">
        <v>44704</v>
      </c>
      <c r="H4102">
        <v>44682</v>
      </c>
      <c r="I4102">
        <v>5599997.0828999998</v>
      </c>
      <c r="J4102" t="s">
        <v>193</v>
      </c>
      <c r="K4102">
        <v>4479.9976663200005</v>
      </c>
    </row>
    <row r="4103" spans="1:11" x14ac:dyDescent="0.2">
      <c r="A4103" t="s">
        <v>253</v>
      </c>
      <c r="B4103" t="s">
        <v>185</v>
      </c>
      <c r="C4103" t="s">
        <v>195</v>
      </c>
      <c r="D4103" t="s">
        <v>190</v>
      </c>
      <c r="E4103">
        <v>66768</v>
      </c>
      <c r="F4103">
        <v>109.3339</v>
      </c>
      <c r="G4103">
        <v>44707</v>
      </c>
      <c r="H4103">
        <v>44682</v>
      </c>
      <c r="I4103">
        <v>7300005.8351999996</v>
      </c>
      <c r="J4103" t="s">
        <v>196</v>
      </c>
      <c r="K4103">
        <v>6570.0052516799997</v>
      </c>
    </row>
    <row r="4104" spans="1:11" x14ac:dyDescent="0.2">
      <c r="A4104" t="s">
        <v>253</v>
      </c>
      <c r="B4104" t="s">
        <v>198</v>
      </c>
      <c r="C4104" t="s">
        <v>234</v>
      </c>
      <c r="D4104" t="s">
        <v>200</v>
      </c>
      <c r="E4104">
        <v>49384</v>
      </c>
      <c r="F4104">
        <v>101.2474</v>
      </c>
      <c r="G4104">
        <v>44708</v>
      </c>
      <c r="H4104">
        <v>44682</v>
      </c>
      <c r="I4104">
        <v>5000001.6015999997</v>
      </c>
      <c r="J4104" t="s">
        <v>204</v>
      </c>
      <c r="K4104">
        <v>3500.0011211199999</v>
      </c>
    </row>
    <row r="4105" spans="1:11" x14ac:dyDescent="0.2">
      <c r="A4105" t="s">
        <v>253</v>
      </c>
      <c r="B4105" t="s">
        <v>198</v>
      </c>
      <c r="C4105" t="s">
        <v>199</v>
      </c>
      <c r="D4105" t="s">
        <v>187</v>
      </c>
      <c r="E4105">
        <v>2137426</v>
      </c>
      <c r="F4105">
        <v>2.8538999999999999</v>
      </c>
      <c r="G4105">
        <v>44708</v>
      </c>
      <c r="H4105">
        <v>44682</v>
      </c>
      <c r="I4105">
        <v>6100000.0614</v>
      </c>
      <c r="J4105" t="s">
        <v>193</v>
      </c>
      <c r="K4105">
        <v>4880.0000491199999</v>
      </c>
    </row>
    <row r="4106" spans="1:11" x14ac:dyDescent="0.2">
      <c r="A4106" t="s">
        <v>253</v>
      </c>
      <c r="B4106" t="s">
        <v>198</v>
      </c>
      <c r="C4106" t="s">
        <v>245</v>
      </c>
      <c r="D4106" t="s">
        <v>212</v>
      </c>
      <c r="E4106">
        <v>189353</v>
      </c>
      <c r="F4106">
        <v>50.698900000000002</v>
      </c>
      <c r="G4106">
        <v>44709</v>
      </c>
      <c r="H4106">
        <v>44682</v>
      </c>
      <c r="I4106">
        <v>9599988.8116999995</v>
      </c>
      <c r="J4106" t="s">
        <v>188</v>
      </c>
      <c r="K4106">
        <v>6719.9921681899996</v>
      </c>
    </row>
    <row r="4107" spans="1:11" x14ac:dyDescent="0.2">
      <c r="A4107" t="s">
        <v>253</v>
      </c>
      <c r="B4107" t="s">
        <v>185</v>
      </c>
      <c r="C4107" t="s">
        <v>232</v>
      </c>
      <c r="D4107" t="s">
        <v>187</v>
      </c>
      <c r="E4107">
        <v>50807</v>
      </c>
      <c r="F4107">
        <v>25.5871</v>
      </c>
      <c r="G4107">
        <v>44709</v>
      </c>
      <c r="H4107">
        <v>44682</v>
      </c>
      <c r="I4107">
        <v>1300003.7897000001</v>
      </c>
      <c r="J4107" t="s">
        <v>204</v>
      </c>
      <c r="K4107">
        <v>910.00265279000018</v>
      </c>
    </row>
    <row r="4108" spans="1:11" x14ac:dyDescent="0.2">
      <c r="A4108" t="s">
        <v>253</v>
      </c>
      <c r="B4108" t="s">
        <v>198</v>
      </c>
      <c r="C4108" t="s">
        <v>238</v>
      </c>
      <c r="D4108" t="s">
        <v>187</v>
      </c>
      <c r="E4108">
        <v>5938</v>
      </c>
      <c r="F4108">
        <v>235.78280000000001</v>
      </c>
      <c r="G4108">
        <v>44709</v>
      </c>
      <c r="H4108">
        <v>44682</v>
      </c>
      <c r="I4108">
        <v>1400078.2664000001</v>
      </c>
      <c r="J4108" t="s">
        <v>204</v>
      </c>
      <c r="K4108">
        <v>980.05478648000008</v>
      </c>
    </row>
    <row r="4109" spans="1:11" x14ac:dyDescent="0.2">
      <c r="A4109" t="s">
        <v>253</v>
      </c>
      <c r="B4109" t="s">
        <v>198</v>
      </c>
      <c r="C4109" t="s">
        <v>242</v>
      </c>
      <c r="D4109" t="s">
        <v>190</v>
      </c>
      <c r="E4109">
        <v>20428</v>
      </c>
      <c r="F4109">
        <v>274.1379</v>
      </c>
      <c r="G4109">
        <v>44709</v>
      </c>
      <c r="H4109">
        <v>44682</v>
      </c>
      <c r="I4109">
        <v>5600089.0212000003</v>
      </c>
      <c r="J4109" t="s">
        <v>207</v>
      </c>
      <c r="K4109">
        <v>3920.0623148400005</v>
      </c>
    </row>
    <row r="4110" spans="1:11" x14ac:dyDescent="0.2">
      <c r="A4110" t="s">
        <v>253</v>
      </c>
      <c r="B4110" t="s">
        <v>198</v>
      </c>
      <c r="C4110" t="s">
        <v>114</v>
      </c>
      <c r="D4110" t="s">
        <v>190</v>
      </c>
      <c r="E4110">
        <v>529585</v>
      </c>
      <c r="F4110">
        <v>14.5397</v>
      </c>
      <c r="G4110">
        <v>44711</v>
      </c>
      <c r="H4110">
        <v>44682</v>
      </c>
      <c r="I4110">
        <v>7700007.0245000003</v>
      </c>
      <c r="J4110" t="s">
        <v>215</v>
      </c>
      <c r="K4110">
        <v>6930.0063220500015</v>
      </c>
    </row>
    <row r="4111" spans="1:11" x14ac:dyDescent="0.2">
      <c r="A4111" t="s">
        <v>253</v>
      </c>
      <c r="B4111" t="s">
        <v>198</v>
      </c>
      <c r="C4111" t="s">
        <v>186</v>
      </c>
      <c r="D4111" t="s">
        <v>190</v>
      </c>
      <c r="E4111">
        <v>347322</v>
      </c>
      <c r="F4111">
        <v>23.897099999999998</v>
      </c>
      <c r="G4111">
        <v>44714</v>
      </c>
      <c r="H4111">
        <v>44713</v>
      </c>
      <c r="I4111">
        <v>8299988.5661999993</v>
      </c>
      <c r="J4111" t="s">
        <v>188</v>
      </c>
      <c r="K4111">
        <v>5809.9919963399998</v>
      </c>
    </row>
    <row r="4112" spans="1:11" x14ac:dyDescent="0.2">
      <c r="A4112" t="s">
        <v>253</v>
      </c>
      <c r="B4112" t="s">
        <v>198</v>
      </c>
      <c r="C4112" t="s">
        <v>227</v>
      </c>
      <c r="D4112" t="s">
        <v>190</v>
      </c>
      <c r="E4112">
        <v>14625</v>
      </c>
      <c r="F4112">
        <v>136.74940000000001</v>
      </c>
      <c r="G4112">
        <v>44714</v>
      </c>
      <c r="H4112">
        <v>44713</v>
      </c>
      <c r="I4112">
        <v>1999959.9750000001</v>
      </c>
      <c r="J4112" t="s">
        <v>204</v>
      </c>
      <c r="K4112">
        <v>1399.9719825000002</v>
      </c>
    </row>
    <row r="4113" spans="1:11" x14ac:dyDescent="0.2">
      <c r="A4113" t="s">
        <v>253</v>
      </c>
      <c r="B4113" t="s">
        <v>198</v>
      </c>
      <c r="C4113" t="s">
        <v>236</v>
      </c>
      <c r="D4113" t="s">
        <v>200</v>
      </c>
      <c r="E4113">
        <v>775119</v>
      </c>
      <c r="F4113">
        <v>6.1925999999999997</v>
      </c>
      <c r="G4113">
        <v>44714</v>
      </c>
      <c r="H4113">
        <v>44713</v>
      </c>
      <c r="I4113">
        <v>4800001.9194</v>
      </c>
      <c r="J4113" t="s">
        <v>215</v>
      </c>
      <c r="K4113">
        <v>4320.0017274600004</v>
      </c>
    </row>
    <row r="4114" spans="1:11" x14ac:dyDescent="0.2">
      <c r="A4114" t="s">
        <v>253</v>
      </c>
      <c r="B4114" t="s">
        <v>198</v>
      </c>
      <c r="C4114" t="s">
        <v>217</v>
      </c>
      <c r="D4114" t="s">
        <v>200</v>
      </c>
      <c r="E4114">
        <v>691092</v>
      </c>
      <c r="F4114">
        <v>9.6948000000000008</v>
      </c>
      <c r="G4114">
        <v>44715</v>
      </c>
      <c r="H4114">
        <v>44713</v>
      </c>
      <c r="I4114">
        <v>6699998.7216000007</v>
      </c>
      <c r="J4114" t="s">
        <v>215</v>
      </c>
      <c r="K4114">
        <v>6029.9988494400013</v>
      </c>
    </row>
    <row r="4115" spans="1:11" x14ac:dyDescent="0.2">
      <c r="A4115" t="s">
        <v>253</v>
      </c>
      <c r="B4115" t="s">
        <v>185</v>
      </c>
      <c r="C4115" t="s">
        <v>246</v>
      </c>
      <c r="D4115" t="s">
        <v>187</v>
      </c>
      <c r="E4115">
        <v>34043</v>
      </c>
      <c r="F4115">
        <v>123.37430000000001</v>
      </c>
      <c r="G4115">
        <v>44715</v>
      </c>
      <c r="H4115">
        <v>44713</v>
      </c>
      <c r="I4115">
        <v>4200031.2949000001</v>
      </c>
      <c r="J4115" t="s">
        <v>204</v>
      </c>
      <c r="K4115">
        <v>2940.0219064300004</v>
      </c>
    </row>
    <row r="4116" spans="1:11" x14ac:dyDescent="0.2">
      <c r="A4116" t="s">
        <v>253</v>
      </c>
      <c r="B4116" t="s">
        <v>198</v>
      </c>
      <c r="C4116" t="s">
        <v>243</v>
      </c>
      <c r="D4116" t="s">
        <v>190</v>
      </c>
      <c r="E4116">
        <v>911591</v>
      </c>
      <c r="F4116">
        <v>6.4722</v>
      </c>
      <c r="G4116">
        <v>44716</v>
      </c>
      <c r="H4116">
        <v>44713</v>
      </c>
      <c r="I4116">
        <v>5899999.2702000001</v>
      </c>
      <c r="J4116" t="s">
        <v>215</v>
      </c>
      <c r="K4116">
        <v>5309.9993431800003</v>
      </c>
    </row>
    <row r="4117" spans="1:11" x14ac:dyDescent="0.2">
      <c r="A4117" t="s">
        <v>253</v>
      </c>
      <c r="B4117" t="s">
        <v>198</v>
      </c>
      <c r="C4117" t="s">
        <v>222</v>
      </c>
      <c r="D4117" t="s">
        <v>192</v>
      </c>
      <c r="E4117">
        <v>94413</v>
      </c>
      <c r="F4117">
        <v>15.887700000000001</v>
      </c>
      <c r="G4117">
        <v>44717</v>
      </c>
      <c r="H4117">
        <v>44713</v>
      </c>
      <c r="I4117">
        <v>1500005.4201</v>
      </c>
      <c r="J4117" t="s">
        <v>193</v>
      </c>
      <c r="K4117">
        <v>1200.00433608</v>
      </c>
    </row>
    <row r="4118" spans="1:11" x14ac:dyDescent="0.2">
      <c r="A4118" t="s">
        <v>253</v>
      </c>
      <c r="B4118" t="s">
        <v>198</v>
      </c>
      <c r="C4118" t="s">
        <v>240</v>
      </c>
      <c r="D4118" t="s">
        <v>187</v>
      </c>
      <c r="E4118">
        <v>1125853</v>
      </c>
      <c r="F4118">
        <v>7.0168999999999997</v>
      </c>
      <c r="G4118">
        <v>44717</v>
      </c>
      <c r="H4118">
        <v>44713</v>
      </c>
      <c r="I4118">
        <v>7899997.9156999998</v>
      </c>
      <c r="J4118" t="s">
        <v>241</v>
      </c>
      <c r="K4118">
        <v>7109.9981241300002</v>
      </c>
    </row>
    <row r="4119" spans="1:11" x14ac:dyDescent="0.2">
      <c r="A4119" t="s">
        <v>253</v>
      </c>
      <c r="B4119" t="s">
        <v>185</v>
      </c>
      <c r="C4119" t="s">
        <v>209</v>
      </c>
      <c r="D4119" t="s">
        <v>192</v>
      </c>
      <c r="E4119">
        <v>167412</v>
      </c>
      <c r="F4119">
        <v>20.906500000000001</v>
      </c>
      <c r="G4119">
        <v>44718</v>
      </c>
      <c r="H4119">
        <v>44713</v>
      </c>
      <c r="I4119">
        <v>3499998.9780000001</v>
      </c>
      <c r="J4119" t="s">
        <v>188</v>
      </c>
      <c r="K4119">
        <v>2449.9992846</v>
      </c>
    </row>
    <row r="4120" spans="1:11" x14ac:dyDescent="0.2">
      <c r="A4120" t="s">
        <v>253</v>
      </c>
      <c r="B4120" t="s">
        <v>185</v>
      </c>
      <c r="C4120" t="s">
        <v>225</v>
      </c>
      <c r="D4120" t="s">
        <v>200</v>
      </c>
      <c r="E4120">
        <v>64118</v>
      </c>
      <c r="F4120">
        <v>95.137</v>
      </c>
      <c r="G4120">
        <v>44718</v>
      </c>
      <c r="H4120">
        <v>44713</v>
      </c>
      <c r="I4120">
        <v>6099994.1660000002</v>
      </c>
      <c r="J4120" t="s">
        <v>188</v>
      </c>
      <c r="K4120">
        <v>4269.9959162000005</v>
      </c>
    </row>
    <row r="4121" spans="1:11" x14ac:dyDescent="0.2">
      <c r="A4121" t="s">
        <v>253</v>
      </c>
      <c r="B4121" t="s">
        <v>198</v>
      </c>
      <c r="C4121" t="s">
        <v>205</v>
      </c>
      <c r="D4121" t="s">
        <v>212</v>
      </c>
      <c r="E4121">
        <v>207875</v>
      </c>
      <c r="F4121">
        <v>17.318100000000001</v>
      </c>
      <c r="G4121">
        <v>44721</v>
      </c>
      <c r="H4121">
        <v>44713</v>
      </c>
      <c r="I4121">
        <v>3600000.0375000001</v>
      </c>
      <c r="J4121" t="s">
        <v>193</v>
      </c>
      <c r="K4121">
        <v>2880.0000300000002</v>
      </c>
    </row>
    <row r="4122" spans="1:11" x14ac:dyDescent="0.2">
      <c r="A4122" t="s">
        <v>253</v>
      </c>
      <c r="B4122" t="s">
        <v>185</v>
      </c>
      <c r="C4122" t="s">
        <v>219</v>
      </c>
      <c r="D4122" t="s">
        <v>187</v>
      </c>
      <c r="E4122">
        <v>176756</v>
      </c>
      <c r="F4122">
        <v>53.746400000000001</v>
      </c>
      <c r="G4122">
        <v>44721</v>
      </c>
      <c r="H4122">
        <v>44713</v>
      </c>
      <c r="I4122">
        <v>9499998.6784000006</v>
      </c>
      <c r="J4122" t="s">
        <v>188</v>
      </c>
      <c r="K4122">
        <v>6649.9990748800001</v>
      </c>
    </row>
    <row r="4123" spans="1:11" x14ac:dyDescent="0.2">
      <c r="A4123" t="s">
        <v>253</v>
      </c>
      <c r="B4123" t="s">
        <v>185</v>
      </c>
      <c r="C4123" t="s">
        <v>191</v>
      </c>
      <c r="D4123" t="s">
        <v>190</v>
      </c>
      <c r="E4123">
        <v>497800</v>
      </c>
      <c r="F4123">
        <v>6.2274000000000003</v>
      </c>
      <c r="G4123">
        <v>44721</v>
      </c>
      <c r="H4123">
        <v>44713</v>
      </c>
      <c r="I4123">
        <v>3099999.72</v>
      </c>
      <c r="J4123" t="s">
        <v>193</v>
      </c>
      <c r="K4123">
        <v>2479.9997760000001</v>
      </c>
    </row>
    <row r="4124" spans="1:11" x14ac:dyDescent="0.2">
      <c r="A4124" t="s">
        <v>253</v>
      </c>
      <c r="B4124" t="s">
        <v>198</v>
      </c>
      <c r="C4124" t="s">
        <v>213</v>
      </c>
      <c r="D4124" t="s">
        <v>187</v>
      </c>
      <c r="E4124">
        <v>39776</v>
      </c>
      <c r="F4124">
        <v>72.908500000000004</v>
      </c>
      <c r="G4124">
        <v>44721</v>
      </c>
      <c r="H4124">
        <v>44713</v>
      </c>
      <c r="I4124">
        <v>2900008.4960000003</v>
      </c>
      <c r="J4124" t="s">
        <v>188</v>
      </c>
      <c r="K4124">
        <v>2030.0059472000005</v>
      </c>
    </row>
    <row r="4125" spans="1:11" x14ac:dyDescent="0.2">
      <c r="A4125" t="s">
        <v>253</v>
      </c>
      <c r="B4125" t="s">
        <v>198</v>
      </c>
      <c r="C4125" t="s">
        <v>245</v>
      </c>
      <c r="D4125" t="s">
        <v>190</v>
      </c>
      <c r="E4125">
        <v>171608</v>
      </c>
      <c r="F4125">
        <v>51.279800000000002</v>
      </c>
      <c r="G4125">
        <v>44721</v>
      </c>
      <c r="H4125">
        <v>44713</v>
      </c>
      <c r="I4125">
        <v>8800023.9184000008</v>
      </c>
      <c r="J4125" t="s">
        <v>188</v>
      </c>
      <c r="K4125">
        <v>6160.0167428800005</v>
      </c>
    </row>
    <row r="4126" spans="1:11" x14ac:dyDescent="0.2">
      <c r="A4126" t="s">
        <v>253</v>
      </c>
      <c r="B4126" t="s">
        <v>198</v>
      </c>
      <c r="C4126" t="s">
        <v>210</v>
      </c>
      <c r="D4126" t="s">
        <v>190</v>
      </c>
      <c r="E4126">
        <v>91135</v>
      </c>
      <c r="F4126">
        <v>28.529</v>
      </c>
      <c r="G4126">
        <v>44721</v>
      </c>
      <c r="H4126">
        <v>44713</v>
      </c>
      <c r="I4126">
        <v>2599990.415</v>
      </c>
      <c r="J4126" t="s">
        <v>204</v>
      </c>
      <c r="K4126">
        <v>1819.9932905000003</v>
      </c>
    </row>
    <row r="4127" spans="1:11" x14ac:dyDescent="0.2">
      <c r="A4127" t="s">
        <v>253</v>
      </c>
      <c r="B4127" t="s">
        <v>198</v>
      </c>
      <c r="C4127" t="s">
        <v>228</v>
      </c>
      <c r="D4127" t="s">
        <v>200</v>
      </c>
      <c r="E4127">
        <v>131425</v>
      </c>
      <c r="F4127">
        <v>32.718299999999999</v>
      </c>
      <c r="G4127">
        <v>44722</v>
      </c>
      <c r="H4127">
        <v>44713</v>
      </c>
      <c r="I4127">
        <v>4300002.5774999997</v>
      </c>
      <c r="J4127" t="s">
        <v>204</v>
      </c>
      <c r="K4127">
        <v>3010.0018042499996</v>
      </c>
    </row>
    <row r="4128" spans="1:11" x14ac:dyDescent="0.2">
      <c r="A4128" t="s">
        <v>253</v>
      </c>
      <c r="B4128" t="s">
        <v>185</v>
      </c>
      <c r="C4128" t="s">
        <v>202</v>
      </c>
      <c r="D4128" t="s">
        <v>187</v>
      </c>
      <c r="E4128">
        <v>1427327</v>
      </c>
      <c r="F4128">
        <v>4.1336000000000004</v>
      </c>
      <c r="G4128">
        <v>44724</v>
      </c>
      <c r="H4128">
        <v>44713</v>
      </c>
      <c r="I4128">
        <v>5899998.8872000007</v>
      </c>
      <c r="J4128" t="s">
        <v>193</v>
      </c>
      <c r="K4128">
        <v>4719.9991097600005</v>
      </c>
    </row>
    <row r="4129" spans="1:11" x14ac:dyDescent="0.2">
      <c r="A4129" t="s">
        <v>253</v>
      </c>
      <c r="B4129" t="s">
        <v>198</v>
      </c>
      <c r="C4129" t="s">
        <v>205</v>
      </c>
      <c r="D4129" t="s">
        <v>190</v>
      </c>
      <c r="E4129">
        <v>337058</v>
      </c>
      <c r="F4129">
        <v>17.207699999999999</v>
      </c>
      <c r="G4129">
        <v>44724</v>
      </c>
      <c r="H4129">
        <v>44713</v>
      </c>
      <c r="I4129">
        <v>5799992.9465999994</v>
      </c>
      <c r="J4129" t="s">
        <v>193</v>
      </c>
      <c r="K4129">
        <v>4639.9943572799993</v>
      </c>
    </row>
    <row r="4130" spans="1:11" x14ac:dyDescent="0.2">
      <c r="A4130" t="s">
        <v>253</v>
      </c>
      <c r="B4130" t="s">
        <v>185</v>
      </c>
      <c r="C4130" t="s">
        <v>220</v>
      </c>
      <c r="D4130" t="s">
        <v>200</v>
      </c>
      <c r="E4130">
        <v>43581</v>
      </c>
      <c r="F4130">
        <v>165.21119999999999</v>
      </c>
      <c r="G4130">
        <v>44725</v>
      </c>
      <c r="H4130">
        <v>44713</v>
      </c>
      <c r="I4130">
        <v>7200069.3071999997</v>
      </c>
      <c r="J4130" t="s">
        <v>188</v>
      </c>
      <c r="K4130">
        <v>5040.04851504</v>
      </c>
    </row>
    <row r="4131" spans="1:11" x14ac:dyDescent="0.2">
      <c r="A4131" t="s">
        <v>253</v>
      </c>
      <c r="B4131" t="s">
        <v>198</v>
      </c>
      <c r="C4131" t="s">
        <v>208</v>
      </c>
      <c r="D4131" t="s">
        <v>190</v>
      </c>
      <c r="E4131">
        <v>139211</v>
      </c>
      <c r="F4131">
        <v>63.931899999999999</v>
      </c>
      <c r="G4131">
        <v>44725</v>
      </c>
      <c r="H4131">
        <v>44713</v>
      </c>
      <c r="I4131">
        <v>8900023.7308999989</v>
      </c>
      <c r="J4131" t="s">
        <v>188</v>
      </c>
      <c r="K4131">
        <v>6230.0166116299997</v>
      </c>
    </row>
    <row r="4132" spans="1:11" x14ac:dyDescent="0.2">
      <c r="A4132" t="s">
        <v>253</v>
      </c>
      <c r="B4132" t="s">
        <v>185</v>
      </c>
      <c r="C4132" t="s">
        <v>191</v>
      </c>
      <c r="D4132" t="s">
        <v>187</v>
      </c>
      <c r="E4132">
        <v>553087</v>
      </c>
      <c r="F4132">
        <v>5.6048999999999998</v>
      </c>
      <c r="G4132">
        <v>44725</v>
      </c>
      <c r="H4132">
        <v>44713</v>
      </c>
      <c r="I4132">
        <v>3099997.3262999998</v>
      </c>
      <c r="J4132" t="s">
        <v>193</v>
      </c>
      <c r="K4132">
        <v>2479.9978610399999</v>
      </c>
    </row>
    <row r="4133" spans="1:11" x14ac:dyDescent="0.2">
      <c r="A4133" t="s">
        <v>253</v>
      </c>
      <c r="B4133" t="s">
        <v>185</v>
      </c>
      <c r="C4133" t="s">
        <v>237</v>
      </c>
      <c r="D4133" t="s">
        <v>190</v>
      </c>
      <c r="E4133">
        <v>156993</v>
      </c>
      <c r="F4133">
        <v>17.8352</v>
      </c>
      <c r="G4133">
        <v>44728</v>
      </c>
      <c r="H4133">
        <v>44713</v>
      </c>
      <c r="I4133">
        <v>2800001.5536000002</v>
      </c>
      <c r="J4133" t="s">
        <v>204</v>
      </c>
      <c r="K4133">
        <v>1960.0010875200005</v>
      </c>
    </row>
    <row r="4134" spans="1:11" x14ac:dyDescent="0.2">
      <c r="A4134" t="s">
        <v>253</v>
      </c>
      <c r="B4134" t="s">
        <v>185</v>
      </c>
      <c r="C4134" t="s">
        <v>240</v>
      </c>
      <c r="D4134" t="s">
        <v>190</v>
      </c>
      <c r="E4134">
        <v>250181</v>
      </c>
      <c r="F4134">
        <v>7.5945</v>
      </c>
      <c r="G4134">
        <v>44728</v>
      </c>
      <c r="H4134">
        <v>44713</v>
      </c>
      <c r="I4134">
        <v>1899999.6044999999</v>
      </c>
      <c r="J4134" t="s">
        <v>241</v>
      </c>
      <c r="K4134">
        <v>1709.9996440499999</v>
      </c>
    </row>
    <row r="4135" spans="1:11" x14ac:dyDescent="0.2">
      <c r="A4135" t="s">
        <v>253</v>
      </c>
      <c r="B4135" t="s">
        <v>198</v>
      </c>
      <c r="C4135" t="s">
        <v>233</v>
      </c>
      <c r="D4135" t="s">
        <v>187</v>
      </c>
      <c r="E4135">
        <v>10682</v>
      </c>
      <c r="F4135">
        <v>84.252099999999999</v>
      </c>
      <c r="G4135">
        <v>44728</v>
      </c>
      <c r="H4135">
        <v>44713</v>
      </c>
      <c r="I4135">
        <v>899980.93220000004</v>
      </c>
      <c r="J4135" t="s">
        <v>204</v>
      </c>
      <c r="K4135">
        <v>629.98665254000014</v>
      </c>
    </row>
    <row r="4136" spans="1:11" x14ac:dyDescent="0.2">
      <c r="A4136" t="s">
        <v>253</v>
      </c>
      <c r="B4136" t="s">
        <v>185</v>
      </c>
      <c r="C4136" t="s">
        <v>236</v>
      </c>
      <c r="D4136" t="s">
        <v>190</v>
      </c>
      <c r="E4136">
        <v>1383190</v>
      </c>
      <c r="F4136">
        <v>6.4344000000000001</v>
      </c>
      <c r="G4136">
        <v>44730</v>
      </c>
      <c r="H4136">
        <v>44713</v>
      </c>
      <c r="I4136">
        <v>8899997.7359999996</v>
      </c>
      <c r="J4136" t="s">
        <v>215</v>
      </c>
      <c r="K4136">
        <v>8009.9979623999998</v>
      </c>
    </row>
    <row r="4137" spans="1:11" x14ac:dyDescent="0.2">
      <c r="A4137" t="s">
        <v>253</v>
      </c>
      <c r="B4137" t="s">
        <v>185</v>
      </c>
      <c r="C4137" t="s">
        <v>195</v>
      </c>
      <c r="D4137" t="s">
        <v>190</v>
      </c>
      <c r="E4137">
        <v>9369</v>
      </c>
      <c r="F4137">
        <v>117.4066</v>
      </c>
      <c r="G4137">
        <v>44730</v>
      </c>
      <c r="H4137">
        <v>44713</v>
      </c>
      <c r="I4137">
        <v>1099982.4354000001</v>
      </c>
      <c r="J4137" t="s">
        <v>196</v>
      </c>
      <c r="K4137">
        <v>989.98419186000012</v>
      </c>
    </row>
    <row r="4138" spans="1:11" x14ac:dyDescent="0.2">
      <c r="A4138" t="s">
        <v>253</v>
      </c>
      <c r="B4138" t="s">
        <v>198</v>
      </c>
      <c r="C4138" t="s">
        <v>231</v>
      </c>
      <c r="D4138" t="s">
        <v>212</v>
      </c>
      <c r="E4138">
        <v>372342</v>
      </c>
      <c r="F4138">
        <v>21.485600000000002</v>
      </c>
      <c r="G4138">
        <v>44731</v>
      </c>
      <c r="H4138">
        <v>44713</v>
      </c>
      <c r="I4138">
        <v>7999991.275200001</v>
      </c>
      <c r="J4138" t="s">
        <v>188</v>
      </c>
      <c r="K4138">
        <v>5599.9938926400009</v>
      </c>
    </row>
    <row r="4139" spans="1:11" x14ac:dyDescent="0.2">
      <c r="A4139" t="s">
        <v>253</v>
      </c>
      <c r="B4139" t="s">
        <v>185</v>
      </c>
      <c r="C4139" t="s">
        <v>189</v>
      </c>
      <c r="D4139" t="s">
        <v>190</v>
      </c>
      <c r="E4139">
        <v>65366</v>
      </c>
      <c r="F4139">
        <v>30.596800000000002</v>
      </c>
      <c r="G4139">
        <v>44732</v>
      </c>
      <c r="H4139">
        <v>44713</v>
      </c>
      <c r="I4139">
        <v>1999990.4288000001</v>
      </c>
      <c r="J4139" t="s">
        <v>188</v>
      </c>
      <c r="K4139">
        <v>1399.9933001600002</v>
      </c>
    </row>
    <row r="4140" spans="1:11" x14ac:dyDescent="0.2">
      <c r="A4140" t="s">
        <v>253</v>
      </c>
      <c r="B4140" t="s">
        <v>198</v>
      </c>
      <c r="C4140" t="s">
        <v>246</v>
      </c>
      <c r="D4140" t="s">
        <v>187</v>
      </c>
      <c r="E4140">
        <v>26994</v>
      </c>
      <c r="F4140">
        <v>137.06790000000001</v>
      </c>
      <c r="G4140">
        <v>44735</v>
      </c>
      <c r="H4140">
        <v>44713</v>
      </c>
      <c r="I4140">
        <v>3700010.8926000004</v>
      </c>
      <c r="J4140" t="s">
        <v>204</v>
      </c>
      <c r="K4140">
        <v>2590.0076248200003</v>
      </c>
    </row>
    <row r="4141" spans="1:11" x14ac:dyDescent="0.2">
      <c r="A4141" t="s">
        <v>253</v>
      </c>
      <c r="B4141" t="s">
        <v>185</v>
      </c>
      <c r="C4141" t="s">
        <v>203</v>
      </c>
      <c r="D4141" t="s">
        <v>187</v>
      </c>
      <c r="E4141">
        <v>71671</v>
      </c>
      <c r="F4141">
        <v>108.83029999999999</v>
      </c>
      <c r="G4141">
        <v>44735</v>
      </c>
      <c r="H4141">
        <v>44713</v>
      </c>
      <c r="I4141">
        <v>7799976.4312999994</v>
      </c>
      <c r="J4141" t="s">
        <v>204</v>
      </c>
      <c r="K4141">
        <v>5459.9835019100001</v>
      </c>
    </row>
    <row r="4142" spans="1:11" x14ac:dyDescent="0.2">
      <c r="A4142" t="s">
        <v>253</v>
      </c>
      <c r="B4142" t="s">
        <v>198</v>
      </c>
      <c r="C4142" t="s">
        <v>237</v>
      </c>
      <c r="D4142" t="s">
        <v>190</v>
      </c>
      <c r="E4142">
        <v>457603</v>
      </c>
      <c r="F4142">
        <v>16.6083</v>
      </c>
      <c r="G4142">
        <v>44735</v>
      </c>
      <c r="H4142">
        <v>44713</v>
      </c>
      <c r="I4142">
        <v>7600007.9048999995</v>
      </c>
      <c r="J4142" t="s">
        <v>204</v>
      </c>
      <c r="K4142">
        <v>5320.0055334299996</v>
      </c>
    </row>
    <row r="4143" spans="1:11" x14ac:dyDescent="0.2">
      <c r="A4143" t="s">
        <v>253</v>
      </c>
      <c r="B4143" t="s">
        <v>198</v>
      </c>
      <c r="C4143" t="s">
        <v>232</v>
      </c>
      <c r="D4143" t="s">
        <v>187</v>
      </c>
      <c r="E4143">
        <v>228931</v>
      </c>
      <c r="F4143">
        <v>25.771999999999998</v>
      </c>
      <c r="G4143">
        <v>44735</v>
      </c>
      <c r="H4143">
        <v>44713</v>
      </c>
      <c r="I4143">
        <v>5900009.7319999998</v>
      </c>
      <c r="J4143" t="s">
        <v>204</v>
      </c>
      <c r="K4143">
        <v>4130.0068123999999</v>
      </c>
    </row>
    <row r="4144" spans="1:11" x14ac:dyDescent="0.2">
      <c r="A4144" t="s">
        <v>253</v>
      </c>
      <c r="B4144" t="s">
        <v>185</v>
      </c>
      <c r="C4144" t="s">
        <v>214</v>
      </c>
      <c r="D4144" t="s">
        <v>190</v>
      </c>
      <c r="E4144">
        <v>138585</v>
      </c>
      <c r="F4144">
        <v>29.584700000000002</v>
      </c>
      <c r="G4144">
        <v>44736</v>
      </c>
      <c r="H4144">
        <v>44713</v>
      </c>
      <c r="I4144">
        <v>4099995.6495000003</v>
      </c>
      <c r="J4144" t="s">
        <v>215</v>
      </c>
      <c r="K4144">
        <v>3689.99608455</v>
      </c>
    </row>
    <row r="4145" spans="1:11" x14ac:dyDescent="0.2">
      <c r="A4145" t="s">
        <v>253</v>
      </c>
      <c r="B4145" t="s">
        <v>198</v>
      </c>
      <c r="C4145" t="s">
        <v>234</v>
      </c>
      <c r="D4145" t="s">
        <v>200</v>
      </c>
      <c r="E4145">
        <v>51942</v>
      </c>
      <c r="F4145">
        <v>102.036</v>
      </c>
      <c r="G4145">
        <v>44736</v>
      </c>
      <c r="H4145">
        <v>44713</v>
      </c>
      <c r="I4145">
        <v>5299953.9120000005</v>
      </c>
      <c r="J4145" t="s">
        <v>204</v>
      </c>
      <c r="K4145">
        <v>3709.9677384000006</v>
      </c>
    </row>
    <row r="4146" spans="1:11" x14ac:dyDescent="0.2">
      <c r="A4146" t="s">
        <v>253</v>
      </c>
      <c r="B4146" t="s">
        <v>198</v>
      </c>
      <c r="C4146" t="s">
        <v>214</v>
      </c>
      <c r="D4146" t="s">
        <v>200</v>
      </c>
      <c r="E4146">
        <v>145629</v>
      </c>
      <c r="F4146">
        <v>30.213799999999999</v>
      </c>
      <c r="G4146">
        <v>44737</v>
      </c>
      <c r="H4146">
        <v>44713</v>
      </c>
      <c r="I4146">
        <v>4400005.4802000001</v>
      </c>
      <c r="J4146" t="s">
        <v>215</v>
      </c>
      <c r="K4146">
        <v>3960.0049321800002</v>
      </c>
    </row>
    <row r="4147" spans="1:11" x14ac:dyDescent="0.2">
      <c r="A4147" t="s">
        <v>253</v>
      </c>
      <c r="B4147" t="s">
        <v>198</v>
      </c>
      <c r="C4147" t="s">
        <v>203</v>
      </c>
      <c r="D4147" t="s">
        <v>190</v>
      </c>
      <c r="E4147">
        <v>63660</v>
      </c>
      <c r="F4147">
        <v>116.2431</v>
      </c>
      <c r="G4147">
        <v>44738</v>
      </c>
      <c r="H4147">
        <v>44713</v>
      </c>
      <c r="I4147">
        <v>7400035.7460000003</v>
      </c>
      <c r="J4147" t="s">
        <v>204</v>
      </c>
      <c r="K4147">
        <v>5180.0250222000004</v>
      </c>
    </row>
    <row r="4148" spans="1:11" x14ac:dyDescent="0.2">
      <c r="A4148" t="s">
        <v>253</v>
      </c>
      <c r="B4148" t="s">
        <v>185</v>
      </c>
      <c r="C4148" t="s">
        <v>213</v>
      </c>
      <c r="D4148" t="s">
        <v>190</v>
      </c>
      <c r="E4148">
        <v>83066</v>
      </c>
      <c r="F4148">
        <v>72.231899999999996</v>
      </c>
      <c r="G4148">
        <v>44739</v>
      </c>
      <c r="H4148">
        <v>44713</v>
      </c>
      <c r="I4148">
        <v>6000015.0053999992</v>
      </c>
      <c r="J4148" t="s">
        <v>188</v>
      </c>
      <c r="K4148">
        <v>4200.0105037799995</v>
      </c>
    </row>
    <row r="4149" spans="1:11" x14ac:dyDescent="0.2">
      <c r="A4149" t="s">
        <v>253</v>
      </c>
      <c r="B4149" t="s">
        <v>198</v>
      </c>
      <c r="C4149" t="s">
        <v>114</v>
      </c>
      <c r="D4149" t="s">
        <v>190</v>
      </c>
      <c r="E4149">
        <v>183846</v>
      </c>
      <c r="F4149">
        <v>13.054399999999999</v>
      </c>
      <c r="G4149">
        <v>44739</v>
      </c>
      <c r="H4149">
        <v>44713</v>
      </c>
      <c r="I4149">
        <v>2399999.2223999999</v>
      </c>
      <c r="J4149" t="s">
        <v>215</v>
      </c>
      <c r="K4149">
        <v>2159.9993001599996</v>
      </c>
    </row>
    <row r="4150" spans="1:11" x14ac:dyDescent="0.2">
      <c r="A4150" t="s">
        <v>253</v>
      </c>
      <c r="B4150" t="s">
        <v>185</v>
      </c>
      <c r="C4150" t="s">
        <v>232</v>
      </c>
      <c r="D4150" t="s">
        <v>190</v>
      </c>
      <c r="E4150">
        <v>315594</v>
      </c>
      <c r="F4150">
        <v>26.616499999999998</v>
      </c>
      <c r="G4150">
        <v>44742</v>
      </c>
      <c r="H4150">
        <v>44713</v>
      </c>
      <c r="I4150">
        <v>8400007.7009999994</v>
      </c>
      <c r="J4150" t="s">
        <v>204</v>
      </c>
      <c r="K4150">
        <v>5880.0053907000001</v>
      </c>
    </row>
    <row r="4151" spans="1:11" x14ac:dyDescent="0.2">
      <c r="A4151" t="s">
        <v>253</v>
      </c>
      <c r="B4151" t="s">
        <v>198</v>
      </c>
      <c r="C4151" t="s">
        <v>191</v>
      </c>
      <c r="D4151" t="s">
        <v>190</v>
      </c>
      <c r="E4151">
        <v>1796286</v>
      </c>
      <c r="F4151">
        <v>5.4557000000000002</v>
      </c>
      <c r="G4151">
        <v>44742</v>
      </c>
      <c r="H4151">
        <v>44713</v>
      </c>
      <c r="I4151">
        <v>9799997.5302000009</v>
      </c>
      <c r="J4151" t="s">
        <v>193</v>
      </c>
      <c r="K4151">
        <v>7839.9980241600015</v>
      </c>
    </row>
    <row r="4152" spans="1:11" x14ac:dyDescent="0.2">
      <c r="A4152" t="s">
        <v>253</v>
      </c>
      <c r="B4152" t="s">
        <v>198</v>
      </c>
      <c r="C4152" t="s">
        <v>232</v>
      </c>
      <c r="D4152" t="s">
        <v>187</v>
      </c>
      <c r="E4152">
        <v>273906</v>
      </c>
      <c r="F4152">
        <v>23.730799999999999</v>
      </c>
      <c r="G4152">
        <v>44743</v>
      </c>
      <c r="H4152">
        <v>44743</v>
      </c>
      <c r="I4152">
        <v>6500008.5047999993</v>
      </c>
      <c r="J4152" t="s">
        <v>204</v>
      </c>
      <c r="K4152">
        <v>4550.0059533599997</v>
      </c>
    </row>
    <row r="4153" spans="1:11" x14ac:dyDescent="0.2">
      <c r="A4153" t="s">
        <v>253</v>
      </c>
      <c r="B4153" t="s">
        <v>185</v>
      </c>
      <c r="C4153" t="s">
        <v>245</v>
      </c>
      <c r="D4153" t="s">
        <v>190</v>
      </c>
      <c r="E4153">
        <v>109141</v>
      </c>
      <c r="F4153">
        <v>56.807299999999998</v>
      </c>
      <c r="G4153">
        <v>44745</v>
      </c>
      <c r="H4153">
        <v>44743</v>
      </c>
      <c r="I4153">
        <v>6200005.5292999996</v>
      </c>
      <c r="J4153" t="s">
        <v>188</v>
      </c>
      <c r="K4153">
        <v>4340.0038705100005</v>
      </c>
    </row>
    <row r="4154" spans="1:11" x14ac:dyDescent="0.2">
      <c r="A4154" t="s">
        <v>253</v>
      </c>
      <c r="B4154" t="s">
        <v>198</v>
      </c>
      <c r="C4154" t="s">
        <v>240</v>
      </c>
      <c r="D4154" t="s">
        <v>192</v>
      </c>
      <c r="E4154">
        <v>511585</v>
      </c>
      <c r="F4154">
        <v>7.4279000000000002</v>
      </c>
      <c r="G4154">
        <v>44745</v>
      </c>
      <c r="H4154">
        <v>44743</v>
      </c>
      <c r="I4154">
        <v>3800002.2215</v>
      </c>
      <c r="J4154" t="s">
        <v>241</v>
      </c>
      <c r="K4154">
        <v>3420.0019993500005</v>
      </c>
    </row>
    <row r="4155" spans="1:11" x14ac:dyDescent="0.2">
      <c r="A4155" t="s">
        <v>253</v>
      </c>
      <c r="B4155" t="s">
        <v>198</v>
      </c>
      <c r="C4155" t="s">
        <v>229</v>
      </c>
      <c r="D4155" t="s">
        <v>187</v>
      </c>
      <c r="E4155">
        <v>93324</v>
      </c>
      <c r="F4155">
        <v>96.438699999999997</v>
      </c>
      <c r="G4155">
        <v>44746</v>
      </c>
      <c r="H4155">
        <v>44743</v>
      </c>
      <c r="I4155">
        <v>9000045.2388000004</v>
      </c>
      <c r="J4155" t="s">
        <v>188</v>
      </c>
      <c r="K4155">
        <v>6300.0316671600003</v>
      </c>
    </row>
    <row r="4156" spans="1:11" x14ac:dyDescent="0.2">
      <c r="A4156" t="s">
        <v>253</v>
      </c>
      <c r="B4156" t="s">
        <v>198</v>
      </c>
      <c r="C4156" t="s">
        <v>219</v>
      </c>
      <c r="D4156" t="s">
        <v>200</v>
      </c>
      <c r="E4156">
        <v>41145</v>
      </c>
      <c r="F4156">
        <v>48.608699999999999</v>
      </c>
      <c r="G4156">
        <v>44746</v>
      </c>
      <c r="H4156">
        <v>44743</v>
      </c>
      <c r="I4156">
        <v>2000004.9615</v>
      </c>
      <c r="J4156" t="s">
        <v>188</v>
      </c>
      <c r="K4156">
        <v>1400.0034730500001</v>
      </c>
    </row>
    <row r="4157" spans="1:11" x14ac:dyDescent="0.2">
      <c r="A4157" t="s">
        <v>253</v>
      </c>
      <c r="B4157" t="s">
        <v>185</v>
      </c>
      <c r="C4157" t="s">
        <v>222</v>
      </c>
      <c r="D4157" t="s">
        <v>187</v>
      </c>
      <c r="E4157">
        <v>531142</v>
      </c>
      <c r="F4157">
        <v>17.885999999999999</v>
      </c>
      <c r="G4157">
        <v>44749</v>
      </c>
      <c r="H4157">
        <v>44743</v>
      </c>
      <c r="I4157">
        <v>9500005.811999999</v>
      </c>
      <c r="J4157" t="s">
        <v>193</v>
      </c>
      <c r="K4157">
        <v>7600.0046495999995</v>
      </c>
    </row>
    <row r="4158" spans="1:11" x14ac:dyDescent="0.2">
      <c r="A4158" t="s">
        <v>253</v>
      </c>
      <c r="B4158" t="s">
        <v>185</v>
      </c>
      <c r="C4158" t="s">
        <v>244</v>
      </c>
      <c r="D4158" t="s">
        <v>192</v>
      </c>
      <c r="E4158">
        <v>24490</v>
      </c>
      <c r="F4158">
        <v>24.4999</v>
      </c>
      <c r="G4158">
        <v>44750</v>
      </c>
      <c r="H4158">
        <v>44743</v>
      </c>
      <c r="I4158">
        <v>600002.55099999998</v>
      </c>
      <c r="J4158" t="s">
        <v>207</v>
      </c>
      <c r="K4158">
        <v>420.00178570000003</v>
      </c>
    </row>
    <row r="4159" spans="1:11" x14ac:dyDescent="0.2">
      <c r="A4159" t="s">
        <v>253</v>
      </c>
      <c r="B4159" t="s">
        <v>185</v>
      </c>
      <c r="C4159" t="s">
        <v>112</v>
      </c>
      <c r="D4159" t="s">
        <v>190</v>
      </c>
      <c r="E4159">
        <v>163044</v>
      </c>
      <c r="F4159">
        <v>44.773099999999999</v>
      </c>
      <c r="G4159">
        <v>44750</v>
      </c>
      <c r="H4159">
        <v>44743</v>
      </c>
      <c r="I4159">
        <v>7299985.3163999999</v>
      </c>
      <c r="J4159" t="s">
        <v>188</v>
      </c>
      <c r="K4159">
        <v>5109.9897214800003</v>
      </c>
    </row>
    <row r="4160" spans="1:11" x14ac:dyDescent="0.2">
      <c r="A4160" t="s">
        <v>253</v>
      </c>
      <c r="B4160" t="s">
        <v>185</v>
      </c>
      <c r="C4160" t="s">
        <v>203</v>
      </c>
      <c r="D4160" t="s">
        <v>200</v>
      </c>
      <c r="E4160">
        <v>69068</v>
      </c>
      <c r="F4160">
        <v>112.93219999999999</v>
      </c>
      <c r="G4160">
        <v>44750</v>
      </c>
      <c r="H4160">
        <v>44743</v>
      </c>
      <c r="I4160">
        <v>7800001.1895999992</v>
      </c>
      <c r="J4160" t="s">
        <v>204</v>
      </c>
      <c r="K4160">
        <v>5460.0008327199994</v>
      </c>
    </row>
    <row r="4161" spans="1:11" x14ac:dyDescent="0.2">
      <c r="A4161" t="s">
        <v>253</v>
      </c>
      <c r="B4161" t="s">
        <v>198</v>
      </c>
      <c r="C4161" t="s">
        <v>223</v>
      </c>
      <c r="D4161" t="s">
        <v>200</v>
      </c>
      <c r="E4161">
        <v>34395</v>
      </c>
      <c r="F4161">
        <v>90.129499999999993</v>
      </c>
      <c r="G4161">
        <v>44751</v>
      </c>
      <c r="H4161">
        <v>44743</v>
      </c>
      <c r="I4161">
        <v>3100004.1524999999</v>
      </c>
      <c r="J4161" t="s">
        <v>204</v>
      </c>
      <c r="K4161">
        <v>2170.00290675</v>
      </c>
    </row>
    <row r="4162" spans="1:11" x14ac:dyDescent="0.2">
      <c r="A4162" t="s">
        <v>253</v>
      </c>
      <c r="B4162" t="s">
        <v>185</v>
      </c>
      <c r="C4162" t="s">
        <v>235</v>
      </c>
      <c r="D4162" t="s">
        <v>190</v>
      </c>
      <c r="E4162">
        <v>256862</v>
      </c>
      <c r="F4162">
        <v>13.625999999999999</v>
      </c>
      <c r="G4162">
        <v>44756</v>
      </c>
      <c r="H4162">
        <v>44743</v>
      </c>
      <c r="I4162">
        <v>3500001.6119999997</v>
      </c>
      <c r="J4162" t="s">
        <v>204</v>
      </c>
      <c r="K4162">
        <v>2450.0011283999997</v>
      </c>
    </row>
    <row r="4163" spans="1:11" x14ac:dyDescent="0.2">
      <c r="A4163" t="s">
        <v>253</v>
      </c>
      <c r="B4163" t="s">
        <v>198</v>
      </c>
      <c r="C4163" t="s">
        <v>191</v>
      </c>
      <c r="D4163" t="s">
        <v>200</v>
      </c>
      <c r="E4163">
        <v>1099180</v>
      </c>
      <c r="F4163">
        <v>5.9135</v>
      </c>
      <c r="G4163">
        <v>44756</v>
      </c>
      <c r="H4163">
        <v>44743</v>
      </c>
      <c r="I4163">
        <v>6500000.9299999997</v>
      </c>
      <c r="J4163" t="s">
        <v>193</v>
      </c>
      <c r="K4163">
        <v>5200.0007439999999</v>
      </c>
    </row>
    <row r="4164" spans="1:11" x14ac:dyDescent="0.2">
      <c r="A4164" t="s">
        <v>253</v>
      </c>
      <c r="B4164" t="s">
        <v>185</v>
      </c>
      <c r="C4164" t="s">
        <v>226</v>
      </c>
      <c r="D4164" t="s">
        <v>190</v>
      </c>
      <c r="E4164">
        <v>41338</v>
      </c>
      <c r="F4164">
        <v>48.3812</v>
      </c>
      <c r="G4164">
        <v>44756</v>
      </c>
      <c r="H4164">
        <v>44743</v>
      </c>
      <c r="I4164">
        <v>1999982.0456000001</v>
      </c>
      <c r="J4164" t="s">
        <v>188</v>
      </c>
      <c r="K4164">
        <v>1399.9874319200001</v>
      </c>
    </row>
    <row r="4165" spans="1:11" x14ac:dyDescent="0.2">
      <c r="A4165" t="s">
        <v>253</v>
      </c>
      <c r="B4165" t="s">
        <v>198</v>
      </c>
      <c r="C4165" t="s">
        <v>243</v>
      </c>
      <c r="D4165" t="s">
        <v>190</v>
      </c>
      <c r="E4165">
        <v>481325</v>
      </c>
      <c r="F4165">
        <v>6.2328000000000001</v>
      </c>
      <c r="G4165">
        <v>44756</v>
      </c>
      <c r="H4165">
        <v>44743</v>
      </c>
      <c r="I4165">
        <v>3000002.46</v>
      </c>
      <c r="J4165" t="s">
        <v>215</v>
      </c>
      <c r="K4165">
        <v>2700.0022140000001</v>
      </c>
    </row>
    <row r="4166" spans="1:11" x14ac:dyDescent="0.2">
      <c r="A4166" t="s">
        <v>253</v>
      </c>
      <c r="B4166" t="s">
        <v>198</v>
      </c>
      <c r="C4166" t="s">
        <v>227</v>
      </c>
      <c r="D4166" t="s">
        <v>190</v>
      </c>
      <c r="E4166">
        <v>37355</v>
      </c>
      <c r="F4166">
        <v>144.55850000000001</v>
      </c>
      <c r="G4166">
        <v>44758</v>
      </c>
      <c r="H4166">
        <v>44743</v>
      </c>
      <c r="I4166">
        <v>5399982.7675000001</v>
      </c>
      <c r="J4166" t="s">
        <v>204</v>
      </c>
      <c r="K4166">
        <v>3779.9879372500004</v>
      </c>
    </row>
    <row r="4167" spans="1:11" x14ac:dyDescent="0.2">
      <c r="A4167" t="s">
        <v>253</v>
      </c>
      <c r="B4167" t="s">
        <v>198</v>
      </c>
      <c r="C4167" t="s">
        <v>232</v>
      </c>
      <c r="D4167" t="s">
        <v>190</v>
      </c>
      <c r="E4167">
        <v>151816</v>
      </c>
      <c r="F4167">
        <v>27.0063</v>
      </c>
      <c r="G4167">
        <v>44763</v>
      </c>
      <c r="H4167">
        <v>44743</v>
      </c>
      <c r="I4167">
        <v>4099988.4408</v>
      </c>
      <c r="J4167" t="s">
        <v>204</v>
      </c>
      <c r="K4167">
        <v>2869.99190856</v>
      </c>
    </row>
    <row r="4168" spans="1:11" x14ac:dyDescent="0.2">
      <c r="A4168" t="s">
        <v>253</v>
      </c>
      <c r="B4168" t="s">
        <v>198</v>
      </c>
      <c r="C4168" t="s">
        <v>244</v>
      </c>
      <c r="D4168" t="s">
        <v>187</v>
      </c>
      <c r="E4168">
        <v>107836</v>
      </c>
      <c r="F4168">
        <v>25.038</v>
      </c>
      <c r="G4168">
        <v>44763</v>
      </c>
      <c r="H4168">
        <v>44743</v>
      </c>
      <c r="I4168">
        <v>2699997.7680000002</v>
      </c>
      <c r="J4168" t="s">
        <v>207</v>
      </c>
      <c r="K4168">
        <v>1889.9984376000002</v>
      </c>
    </row>
    <row r="4169" spans="1:11" x14ac:dyDescent="0.2">
      <c r="A4169" t="s">
        <v>253</v>
      </c>
      <c r="B4169" t="s">
        <v>185</v>
      </c>
      <c r="C4169" t="s">
        <v>197</v>
      </c>
      <c r="D4169" t="s">
        <v>190</v>
      </c>
      <c r="E4169">
        <v>40055</v>
      </c>
      <c r="F4169">
        <v>157.2852</v>
      </c>
      <c r="G4169">
        <v>44763</v>
      </c>
      <c r="H4169">
        <v>44743</v>
      </c>
      <c r="I4169">
        <v>6300058.6859999998</v>
      </c>
      <c r="J4169" t="s">
        <v>188</v>
      </c>
      <c r="K4169">
        <v>4410.0410802000006</v>
      </c>
    </row>
    <row r="4170" spans="1:11" x14ac:dyDescent="0.2">
      <c r="A4170" t="s">
        <v>253</v>
      </c>
      <c r="B4170" t="s">
        <v>198</v>
      </c>
      <c r="C4170" t="s">
        <v>191</v>
      </c>
      <c r="D4170" t="s">
        <v>200</v>
      </c>
      <c r="E4170">
        <v>1395650</v>
      </c>
      <c r="F4170">
        <v>6.0186999999999999</v>
      </c>
      <c r="G4170">
        <v>44763</v>
      </c>
      <c r="H4170">
        <v>44743</v>
      </c>
      <c r="I4170">
        <v>8399998.6549999993</v>
      </c>
      <c r="J4170" t="s">
        <v>193</v>
      </c>
      <c r="K4170">
        <v>6719.9989239999995</v>
      </c>
    </row>
    <row r="4171" spans="1:11" x14ac:dyDescent="0.2">
      <c r="A4171" t="s">
        <v>253</v>
      </c>
      <c r="B4171" t="s">
        <v>198</v>
      </c>
      <c r="C4171" t="s">
        <v>245</v>
      </c>
      <c r="D4171" t="s">
        <v>187</v>
      </c>
      <c r="E4171">
        <v>175565</v>
      </c>
      <c r="F4171">
        <v>51.263199999999998</v>
      </c>
      <c r="G4171">
        <v>44764</v>
      </c>
      <c r="H4171">
        <v>44743</v>
      </c>
      <c r="I4171">
        <v>9000023.7079999987</v>
      </c>
      <c r="J4171" t="s">
        <v>188</v>
      </c>
      <c r="K4171">
        <v>6300.0165955999992</v>
      </c>
    </row>
    <row r="4172" spans="1:11" x14ac:dyDescent="0.2">
      <c r="A4172" t="s">
        <v>253</v>
      </c>
      <c r="B4172" t="s">
        <v>198</v>
      </c>
      <c r="C4172" t="s">
        <v>243</v>
      </c>
      <c r="D4172" t="s">
        <v>200</v>
      </c>
      <c r="E4172">
        <v>518395</v>
      </c>
      <c r="F4172">
        <v>5.98</v>
      </c>
      <c r="G4172">
        <v>44764</v>
      </c>
      <c r="H4172">
        <v>44743</v>
      </c>
      <c r="I4172">
        <v>3100002.1</v>
      </c>
      <c r="J4172" t="s">
        <v>215</v>
      </c>
      <c r="K4172">
        <v>2790.0018900000005</v>
      </c>
    </row>
    <row r="4173" spans="1:11" x14ac:dyDescent="0.2">
      <c r="A4173" t="s">
        <v>253</v>
      </c>
      <c r="B4173" t="s">
        <v>185</v>
      </c>
      <c r="C4173" t="s">
        <v>238</v>
      </c>
      <c r="D4173" t="s">
        <v>200</v>
      </c>
      <c r="E4173">
        <v>3595</v>
      </c>
      <c r="F4173">
        <v>222.52340000000001</v>
      </c>
      <c r="G4173">
        <v>44764</v>
      </c>
      <c r="H4173">
        <v>44743</v>
      </c>
      <c r="I4173">
        <v>799971.62300000002</v>
      </c>
      <c r="J4173" t="s">
        <v>204</v>
      </c>
      <c r="K4173">
        <v>559.9801361000001</v>
      </c>
    </row>
    <row r="4174" spans="1:11" x14ac:dyDescent="0.2">
      <c r="A4174" t="s">
        <v>253</v>
      </c>
      <c r="B4174" t="s">
        <v>198</v>
      </c>
      <c r="C4174" t="s">
        <v>224</v>
      </c>
      <c r="D4174" t="s">
        <v>190</v>
      </c>
      <c r="E4174">
        <v>14538</v>
      </c>
      <c r="F4174">
        <v>185.7226</v>
      </c>
      <c r="G4174">
        <v>44765</v>
      </c>
      <c r="H4174">
        <v>44743</v>
      </c>
      <c r="I4174">
        <v>2700035.1587999999</v>
      </c>
      <c r="J4174" t="s">
        <v>204</v>
      </c>
      <c r="K4174">
        <v>1890.0246111600002</v>
      </c>
    </row>
    <row r="4175" spans="1:11" x14ac:dyDescent="0.2">
      <c r="A4175" t="s">
        <v>253</v>
      </c>
      <c r="B4175" t="s">
        <v>198</v>
      </c>
      <c r="C4175" t="s">
        <v>186</v>
      </c>
      <c r="D4175" t="s">
        <v>190</v>
      </c>
      <c r="E4175">
        <v>346262</v>
      </c>
      <c r="F4175">
        <v>21.6599</v>
      </c>
      <c r="G4175">
        <v>44766</v>
      </c>
      <c r="H4175">
        <v>44743</v>
      </c>
      <c r="I4175">
        <v>7500000.2938000001</v>
      </c>
      <c r="J4175" t="s">
        <v>188</v>
      </c>
      <c r="K4175">
        <v>5250.0002056600006</v>
      </c>
    </row>
    <row r="4176" spans="1:11" x14ac:dyDescent="0.2">
      <c r="A4176" t="s">
        <v>253</v>
      </c>
      <c r="B4176" t="s">
        <v>198</v>
      </c>
      <c r="C4176" t="s">
        <v>229</v>
      </c>
      <c r="D4176" t="s">
        <v>192</v>
      </c>
      <c r="E4176">
        <v>87533</v>
      </c>
      <c r="F4176">
        <v>109.6725</v>
      </c>
      <c r="G4176">
        <v>44767</v>
      </c>
      <c r="H4176">
        <v>44743</v>
      </c>
      <c r="I4176">
        <v>9599962.9425000008</v>
      </c>
      <c r="J4176" t="s">
        <v>188</v>
      </c>
      <c r="K4176">
        <v>6719.9740597500013</v>
      </c>
    </row>
    <row r="4177" spans="1:11" x14ac:dyDescent="0.2">
      <c r="A4177" t="s">
        <v>253</v>
      </c>
      <c r="B4177" t="s">
        <v>198</v>
      </c>
      <c r="C4177" t="s">
        <v>209</v>
      </c>
      <c r="D4177" t="s">
        <v>200</v>
      </c>
      <c r="E4177">
        <v>412104</v>
      </c>
      <c r="F4177">
        <v>21.1112</v>
      </c>
      <c r="G4177">
        <v>44770</v>
      </c>
      <c r="H4177">
        <v>44743</v>
      </c>
      <c r="I4177">
        <v>8700009.9648000002</v>
      </c>
      <c r="J4177" t="s">
        <v>188</v>
      </c>
      <c r="K4177">
        <v>6090.0069753600001</v>
      </c>
    </row>
    <row r="4178" spans="1:11" x14ac:dyDescent="0.2">
      <c r="A4178" t="s">
        <v>253</v>
      </c>
      <c r="B4178" t="s">
        <v>198</v>
      </c>
      <c r="C4178" t="s">
        <v>221</v>
      </c>
      <c r="D4178" t="s">
        <v>190</v>
      </c>
      <c r="E4178">
        <v>183856</v>
      </c>
      <c r="F4178">
        <v>36.441499999999998</v>
      </c>
      <c r="G4178">
        <v>44770</v>
      </c>
      <c r="H4178">
        <v>44743</v>
      </c>
      <c r="I4178">
        <v>6699988.4239999996</v>
      </c>
      <c r="J4178" t="s">
        <v>207</v>
      </c>
      <c r="K4178">
        <v>4689.9918967999993</v>
      </c>
    </row>
    <row r="4179" spans="1:11" x14ac:dyDescent="0.2">
      <c r="A4179" t="s">
        <v>253</v>
      </c>
      <c r="B4179" t="s">
        <v>185</v>
      </c>
      <c r="C4179" t="s">
        <v>199</v>
      </c>
      <c r="D4179" t="s">
        <v>190</v>
      </c>
      <c r="E4179">
        <v>620651</v>
      </c>
      <c r="F4179">
        <v>3.0613000000000001</v>
      </c>
      <c r="G4179">
        <v>44770</v>
      </c>
      <c r="H4179">
        <v>44743</v>
      </c>
      <c r="I4179">
        <v>1899998.9063000001</v>
      </c>
      <c r="J4179" t="s">
        <v>193</v>
      </c>
      <c r="K4179">
        <v>1519.9991250400001</v>
      </c>
    </row>
    <row r="4180" spans="1:11" x14ac:dyDescent="0.2">
      <c r="A4180" t="s">
        <v>253</v>
      </c>
      <c r="B4180" t="s">
        <v>185</v>
      </c>
      <c r="C4180" t="s">
        <v>245</v>
      </c>
      <c r="D4180" t="s">
        <v>190</v>
      </c>
      <c r="E4180">
        <v>51560</v>
      </c>
      <c r="F4180">
        <v>58.185000000000002</v>
      </c>
      <c r="G4180">
        <v>44770</v>
      </c>
      <c r="H4180">
        <v>44743</v>
      </c>
      <c r="I4180">
        <v>3000018.6</v>
      </c>
      <c r="J4180" t="s">
        <v>188</v>
      </c>
      <c r="K4180">
        <v>2100.0130199999999</v>
      </c>
    </row>
    <row r="4181" spans="1:11" x14ac:dyDescent="0.2">
      <c r="A4181" t="s">
        <v>253</v>
      </c>
      <c r="B4181" t="s">
        <v>185</v>
      </c>
      <c r="C4181" t="s">
        <v>239</v>
      </c>
      <c r="D4181" t="s">
        <v>192</v>
      </c>
      <c r="E4181">
        <v>113709</v>
      </c>
      <c r="F4181">
        <v>14.9504</v>
      </c>
      <c r="G4181">
        <v>44770</v>
      </c>
      <c r="H4181">
        <v>44743</v>
      </c>
      <c r="I4181">
        <v>1699995.0336</v>
      </c>
      <c r="J4181" t="s">
        <v>188</v>
      </c>
      <c r="K4181">
        <v>1189.99652352</v>
      </c>
    </row>
    <row r="4182" spans="1:11" x14ac:dyDescent="0.2">
      <c r="A4182" t="s">
        <v>253</v>
      </c>
      <c r="B4182" t="s">
        <v>185</v>
      </c>
      <c r="C4182" t="s">
        <v>114</v>
      </c>
      <c r="D4182" t="s">
        <v>212</v>
      </c>
      <c r="E4182">
        <v>469860</v>
      </c>
      <c r="F4182">
        <v>13.8339</v>
      </c>
      <c r="G4182">
        <v>44772</v>
      </c>
      <c r="H4182">
        <v>44743</v>
      </c>
      <c r="I4182">
        <v>6499996.2539999997</v>
      </c>
      <c r="J4182" t="s">
        <v>215</v>
      </c>
      <c r="K4182">
        <v>5849.9966285999999</v>
      </c>
    </row>
    <row r="4183" spans="1:11" x14ac:dyDescent="0.2">
      <c r="A4183" t="s">
        <v>253</v>
      </c>
      <c r="B4183" t="s">
        <v>198</v>
      </c>
      <c r="C4183" t="s">
        <v>240</v>
      </c>
      <c r="D4183" t="s">
        <v>200</v>
      </c>
      <c r="E4183">
        <v>145144</v>
      </c>
      <c r="F4183">
        <v>7.5787000000000004</v>
      </c>
      <c r="G4183">
        <v>44772</v>
      </c>
      <c r="H4183">
        <v>44743</v>
      </c>
      <c r="I4183">
        <v>1100002.8328</v>
      </c>
      <c r="J4183" t="s">
        <v>241</v>
      </c>
      <c r="K4183">
        <v>990.00254952000012</v>
      </c>
    </row>
    <row r="4184" spans="1:11" x14ac:dyDescent="0.2">
      <c r="A4184" t="s">
        <v>253</v>
      </c>
      <c r="B4184" t="s">
        <v>185</v>
      </c>
      <c r="C4184" t="s">
        <v>224</v>
      </c>
      <c r="D4184" t="s">
        <v>190</v>
      </c>
      <c r="E4184">
        <v>41223</v>
      </c>
      <c r="F4184">
        <v>169.80670000000001</v>
      </c>
      <c r="G4184">
        <v>44773</v>
      </c>
      <c r="H4184">
        <v>44743</v>
      </c>
      <c r="I4184">
        <v>6999941.5941000003</v>
      </c>
      <c r="J4184" t="s">
        <v>204</v>
      </c>
      <c r="K4184">
        <v>4899.9591158700005</v>
      </c>
    </row>
    <row r="4185" spans="1:11" x14ac:dyDescent="0.2">
      <c r="A4185" t="s">
        <v>253</v>
      </c>
      <c r="B4185" t="s">
        <v>198</v>
      </c>
      <c r="C4185" t="s">
        <v>230</v>
      </c>
      <c r="D4185" t="s">
        <v>190</v>
      </c>
      <c r="E4185">
        <v>85503</v>
      </c>
      <c r="F4185">
        <v>114.6161</v>
      </c>
      <c r="G4185">
        <v>44774</v>
      </c>
      <c r="H4185">
        <v>44774</v>
      </c>
      <c r="I4185">
        <v>9800020.3982999995</v>
      </c>
      <c r="J4185" t="s">
        <v>188</v>
      </c>
      <c r="K4185">
        <v>6860.0142788100011</v>
      </c>
    </row>
    <row r="4186" spans="1:11" x14ac:dyDescent="0.2">
      <c r="A4186" t="s">
        <v>253</v>
      </c>
      <c r="B4186" t="s">
        <v>198</v>
      </c>
      <c r="C4186" t="s">
        <v>222</v>
      </c>
      <c r="D4186" t="s">
        <v>190</v>
      </c>
      <c r="E4186">
        <v>264188</v>
      </c>
      <c r="F4186">
        <v>16.276299999999999</v>
      </c>
      <c r="G4186">
        <v>44777</v>
      </c>
      <c r="H4186">
        <v>44774</v>
      </c>
      <c r="I4186">
        <v>4300003.1443999996</v>
      </c>
      <c r="J4186" t="s">
        <v>193</v>
      </c>
      <c r="K4186">
        <v>3440.0025155200001</v>
      </c>
    </row>
    <row r="4187" spans="1:11" x14ac:dyDescent="0.2">
      <c r="A4187" t="s">
        <v>253</v>
      </c>
      <c r="B4187" t="s">
        <v>185</v>
      </c>
      <c r="C4187" t="s">
        <v>216</v>
      </c>
      <c r="D4187" t="s">
        <v>200</v>
      </c>
      <c r="E4187">
        <v>369531</v>
      </c>
      <c r="F4187">
        <v>16.236799999999999</v>
      </c>
      <c r="G4187">
        <v>44777</v>
      </c>
      <c r="H4187">
        <v>44774</v>
      </c>
      <c r="I4187">
        <v>6000000.9408</v>
      </c>
      <c r="J4187" t="s">
        <v>215</v>
      </c>
      <c r="K4187">
        <v>5400.0008467199996</v>
      </c>
    </row>
    <row r="4188" spans="1:11" x14ac:dyDescent="0.2">
      <c r="A4188" t="s">
        <v>253</v>
      </c>
      <c r="B4188" t="s">
        <v>185</v>
      </c>
      <c r="C4188" t="s">
        <v>242</v>
      </c>
      <c r="D4188" t="s">
        <v>190</v>
      </c>
      <c r="E4188">
        <v>33868</v>
      </c>
      <c r="F4188">
        <v>242.1182</v>
      </c>
      <c r="G4188">
        <v>44779</v>
      </c>
      <c r="H4188">
        <v>44774</v>
      </c>
      <c r="I4188">
        <v>8200059.1975999996</v>
      </c>
      <c r="J4188" t="s">
        <v>207</v>
      </c>
      <c r="K4188">
        <v>5740.0414383200005</v>
      </c>
    </row>
    <row r="4189" spans="1:11" x14ac:dyDescent="0.2">
      <c r="A4189" t="s">
        <v>253</v>
      </c>
      <c r="B4189" t="s">
        <v>198</v>
      </c>
      <c r="C4189" t="s">
        <v>114</v>
      </c>
      <c r="D4189" t="s">
        <v>187</v>
      </c>
      <c r="E4189">
        <v>502200</v>
      </c>
      <c r="F4189">
        <v>14.9343</v>
      </c>
      <c r="G4189">
        <v>44780</v>
      </c>
      <c r="H4189">
        <v>44774</v>
      </c>
      <c r="I4189">
        <v>7500005.46</v>
      </c>
      <c r="J4189" t="s">
        <v>215</v>
      </c>
      <c r="K4189">
        <v>6750.0049140000001</v>
      </c>
    </row>
    <row r="4190" spans="1:11" x14ac:dyDescent="0.2">
      <c r="A4190" t="s">
        <v>253</v>
      </c>
      <c r="B4190" t="s">
        <v>198</v>
      </c>
      <c r="C4190" t="s">
        <v>226</v>
      </c>
      <c r="D4190" t="s">
        <v>192</v>
      </c>
      <c r="E4190">
        <v>48013</v>
      </c>
      <c r="F4190">
        <v>52.069200000000002</v>
      </c>
      <c r="G4190">
        <v>44780</v>
      </c>
      <c r="H4190">
        <v>44774</v>
      </c>
      <c r="I4190">
        <v>2499998.4996000002</v>
      </c>
      <c r="J4190" t="s">
        <v>188</v>
      </c>
      <c r="K4190">
        <v>1749.9989497200002</v>
      </c>
    </row>
    <row r="4191" spans="1:11" x14ac:dyDescent="0.2">
      <c r="A4191" t="s">
        <v>253</v>
      </c>
      <c r="B4191" t="s">
        <v>185</v>
      </c>
      <c r="C4191" t="s">
        <v>237</v>
      </c>
      <c r="D4191" t="s">
        <v>187</v>
      </c>
      <c r="E4191">
        <v>164025</v>
      </c>
      <c r="F4191">
        <v>17.680199999999999</v>
      </c>
      <c r="G4191">
        <v>44780</v>
      </c>
      <c r="H4191">
        <v>44774</v>
      </c>
      <c r="I4191">
        <v>2899994.8049999997</v>
      </c>
      <c r="J4191" t="s">
        <v>204</v>
      </c>
      <c r="K4191">
        <v>2029.9963634999999</v>
      </c>
    </row>
    <row r="4192" spans="1:11" x14ac:dyDescent="0.2">
      <c r="A4192" t="s">
        <v>253</v>
      </c>
      <c r="B4192" t="s">
        <v>185</v>
      </c>
      <c r="C4192" t="s">
        <v>226</v>
      </c>
      <c r="D4192" t="s">
        <v>190</v>
      </c>
      <c r="E4192">
        <v>46376</v>
      </c>
      <c r="F4192">
        <v>47.438400000000001</v>
      </c>
      <c r="G4192">
        <v>44780</v>
      </c>
      <c r="H4192">
        <v>44774</v>
      </c>
      <c r="I4192">
        <v>2200003.2384000001</v>
      </c>
      <c r="J4192" t="s">
        <v>188</v>
      </c>
      <c r="K4192">
        <v>1540.00226688</v>
      </c>
    </row>
    <row r="4193" spans="1:11" x14ac:dyDescent="0.2">
      <c r="A4193" t="s">
        <v>253</v>
      </c>
      <c r="B4193" t="s">
        <v>185</v>
      </c>
      <c r="C4193" t="s">
        <v>236</v>
      </c>
      <c r="D4193" t="s">
        <v>187</v>
      </c>
      <c r="E4193">
        <v>1264329</v>
      </c>
      <c r="F4193">
        <v>7.1184000000000003</v>
      </c>
      <c r="G4193">
        <v>44781</v>
      </c>
      <c r="H4193">
        <v>44774</v>
      </c>
      <c r="I4193">
        <v>8999999.5536000002</v>
      </c>
      <c r="J4193" t="s">
        <v>215</v>
      </c>
      <c r="K4193">
        <v>8099.9995982400005</v>
      </c>
    </row>
    <row r="4194" spans="1:11" x14ac:dyDescent="0.2">
      <c r="A4194" t="s">
        <v>253</v>
      </c>
      <c r="B4194" t="s">
        <v>198</v>
      </c>
      <c r="C4194" t="s">
        <v>219</v>
      </c>
      <c r="D4194" t="s">
        <v>200</v>
      </c>
      <c r="E4194">
        <v>86733</v>
      </c>
      <c r="F4194">
        <v>55.342300000000002</v>
      </c>
      <c r="G4194">
        <v>44784</v>
      </c>
      <c r="H4194">
        <v>44774</v>
      </c>
      <c r="I4194">
        <v>4800003.7059000004</v>
      </c>
      <c r="J4194" t="s">
        <v>188</v>
      </c>
      <c r="K4194">
        <v>3360.0025941300005</v>
      </c>
    </row>
    <row r="4195" spans="1:11" x14ac:dyDescent="0.2">
      <c r="A4195" t="s">
        <v>253</v>
      </c>
      <c r="B4195" t="s">
        <v>198</v>
      </c>
      <c r="C4195" t="s">
        <v>112</v>
      </c>
      <c r="D4195" t="s">
        <v>192</v>
      </c>
      <c r="E4195">
        <v>184080</v>
      </c>
      <c r="F4195">
        <v>44.5458</v>
      </c>
      <c r="G4195">
        <v>44786</v>
      </c>
      <c r="H4195">
        <v>44774</v>
      </c>
      <c r="I4195">
        <v>8199990.8640000001</v>
      </c>
      <c r="J4195" t="s">
        <v>188</v>
      </c>
      <c r="K4195">
        <v>5739.9936048</v>
      </c>
    </row>
    <row r="4196" spans="1:11" x14ac:dyDescent="0.2">
      <c r="A4196" t="s">
        <v>253</v>
      </c>
      <c r="B4196" t="s">
        <v>198</v>
      </c>
      <c r="C4196" t="s">
        <v>239</v>
      </c>
      <c r="D4196" t="s">
        <v>200</v>
      </c>
      <c r="E4196">
        <v>401207</v>
      </c>
      <c r="F4196">
        <v>17.1981</v>
      </c>
      <c r="G4196">
        <v>44787</v>
      </c>
      <c r="H4196">
        <v>44774</v>
      </c>
      <c r="I4196">
        <v>6899998.1067000004</v>
      </c>
      <c r="J4196" t="s">
        <v>188</v>
      </c>
      <c r="K4196">
        <v>4829.9986746900004</v>
      </c>
    </row>
    <row r="4197" spans="1:11" x14ac:dyDescent="0.2">
      <c r="A4197" t="s">
        <v>253</v>
      </c>
      <c r="B4197" t="s">
        <v>198</v>
      </c>
      <c r="C4197" t="s">
        <v>242</v>
      </c>
      <c r="D4197" t="s">
        <v>200</v>
      </c>
      <c r="E4197">
        <v>32501</v>
      </c>
      <c r="F4197">
        <v>264.60669999999999</v>
      </c>
      <c r="G4197">
        <v>44787</v>
      </c>
      <c r="H4197">
        <v>44774</v>
      </c>
      <c r="I4197">
        <v>8599982.3566999994</v>
      </c>
      <c r="J4197" t="s">
        <v>207</v>
      </c>
      <c r="K4197">
        <v>6019.9876496899997</v>
      </c>
    </row>
    <row r="4198" spans="1:11" x14ac:dyDescent="0.2">
      <c r="A4198" t="s">
        <v>253</v>
      </c>
      <c r="B4198" t="s">
        <v>198</v>
      </c>
      <c r="C4198" t="s">
        <v>224</v>
      </c>
      <c r="D4198" t="s">
        <v>200</v>
      </c>
      <c r="E4198">
        <v>10607</v>
      </c>
      <c r="F4198">
        <v>197.98419999999999</v>
      </c>
      <c r="G4198">
        <v>44788</v>
      </c>
      <c r="H4198">
        <v>44774</v>
      </c>
      <c r="I4198">
        <v>2100018.4093999998</v>
      </c>
      <c r="J4198" t="s">
        <v>204</v>
      </c>
      <c r="K4198">
        <v>1470.01288658</v>
      </c>
    </row>
    <row r="4199" spans="1:11" x14ac:dyDescent="0.2">
      <c r="A4199" t="s">
        <v>253</v>
      </c>
      <c r="B4199" t="s">
        <v>185</v>
      </c>
      <c r="C4199" t="s">
        <v>205</v>
      </c>
      <c r="D4199" t="s">
        <v>190</v>
      </c>
      <c r="E4199">
        <v>288127</v>
      </c>
      <c r="F4199">
        <v>19.4359</v>
      </c>
      <c r="G4199">
        <v>44791</v>
      </c>
      <c r="H4199">
        <v>44774</v>
      </c>
      <c r="I4199">
        <v>5600007.5592999998</v>
      </c>
      <c r="J4199" t="s">
        <v>193</v>
      </c>
      <c r="K4199">
        <v>4480.0060474399997</v>
      </c>
    </row>
    <row r="4200" spans="1:11" x14ac:dyDescent="0.2">
      <c r="A4200" t="s">
        <v>253</v>
      </c>
      <c r="B4200" t="s">
        <v>198</v>
      </c>
      <c r="C4200" t="s">
        <v>231</v>
      </c>
      <c r="D4200" t="s">
        <v>200</v>
      </c>
      <c r="E4200">
        <v>199637</v>
      </c>
      <c r="F4200">
        <v>23.5427</v>
      </c>
      <c r="G4200">
        <v>44791</v>
      </c>
      <c r="H4200">
        <v>44774</v>
      </c>
      <c r="I4200">
        <v>4699993.9999000002</v>
      </c>
      <c r="J4200" t="s">
        <v>188</v>
      </c>
      <c r="K4200">
        <v>3289.9957999300004</v>
      </c>
    </row>
    <row r="4201" spans="1:11" x14ac:dyDescent="0.2">
      <c r="A4201" t="s">
        <v>253</v>
      </c>
      <c r="B4201" t="s">
        <v>185</v>
      </c>
      <c r="C4201" t="s">
        <v>195</v>
      </c>
      <c r="D4201" t="s">
        <v>187</v>
      </c>
      <c r="E4201">
        <v>73187</v>
      </c>
      <c r="F4201">
        <v>110.6756</v>
      </c>
      <c r="G4201">
        <v>44792</v>
      </c>
      <c r="H4201">
        <v>44774</v>
      </c>
      <c r="I4201">
        <v>8100015.1371999998</v>
      </c>
      <c r="J4201" t="s">
        <v>196</v>
      </c>
      <c r="K4201">
        <v>7290.0136234800002</v>
      </c>
    </row>
    <row r="4202" spans="1:11" x14ac:dyDescent="0.2">
      <c r="A4202" t="s">
        <v>253</v>
      </c>
      <c r="B4202" t="s">
        <v>198</v>
      </c>
      <c r="C4202" t="s">
        <v>244</v>
      </c>
      <c r="D4202" t="s">
        <v>190</v>
      </c>
      <c r="E4202">
        <v>99966</v>
      </c>
      <c r="F4202">
        <v>25.008500000000002</v>
      </c>
      <c r="G4202">
        <v>44793</v>
      </c>
      <c r="H4202">
        <v>44774</v>
      </c>
      <c r="I4202">
        <v>2499999.7110000001</v>
      </c>
      <c r="J4202" t="s">
        <v>207</v>
      </c>
      <c r="K4202">
        <v>1749.9997977000003</v>
      </c>
    </row>
    <row r="4203" spans="1:11" x14ac:dyDescent="0.2">
      <c r="A4203" t="s">
        <v>253</v>
      </c>
      <c r="B4203" t="s">
        <v>198</v>
      </c>
      <c r="C4203" t="s">
        <v>218</v>
      </c>
      <c r="D4203" t="s">
        <v>190</v>
      </c>
      <c r="E4203">
        <v>17524</v>
      </c>
      <c r="F4203">
        <v>62.770899999999997</v>
      </c>
      <c r="G4203">
        <v>44793</v>
      </c>
      <c r="H4203">
        <v>44774</v>
      </c>
      <c r="I4203">
        <v>1099997.2515999998</v>
      </c>
      <c r="J4203" t="s">
        <v>204</v>
      </c>
      <c r="K4203">
        <v>769.99807611999995</v>
      </c>
    </row>
    <row r="4204" spans="1:11" x14ac:dyDescent="0.2">
      <c r="A4204" t="s">
        <v>253</v>
      </c>
      <c r="B4204" t="s">
        <v>185</v>
      </c>
      <c r="C4204" t="s">
        <v>234</v>
      </c>
      <c r="D4204" t="s">
        <v>187</v>
      </c>
      <c r="E4204">
        <v>93511</v>
      </c>
      <c r="F4204">
        <v>97.314499999999995</v>
      </c>
      <c r="G4204">
        <v>44794</v>
      </c>
      <c r="H4204">
        <v>44774</v>
      </c>
      <c r="I4204">
        <v>9099976.2094999999</v>
      </c>
      <c r="J4204" t="s">
        <v>204</v>
      </c>
      <c r="K4204">
        <v>6369.9833466500004</v>
      </c>
    </row>
    <row r="4205" spans="1:11" x14ac:dyDescent="0.2">
      <c r="A4205" t="s">
        <v>253</v>
      </c>
      <c r="B4205" t="s">
        <v>185</v>
      </c>
      <c r="C4205" t="s">
        <v>246</v>
      </c>
      <c r="D4205" t="s">
        <v>200</v>
      </c>
      <c r="E4205">
        <v>63900</v>
      </c>
      <c r="F4205">
        <v>137.7149</v>
      </c>
      <c r="G4205">
        <v>44795</v>
      </c>
      <c r="H4205">
        <v>44774</v>
      </c>
      <c r="I4205">
        <v>8799982.1099999994</v>
      </c>
      <c r="J4205" t="s">
        <v>204</v>
      </c>
      <c r="K4205">
        <v>6159.9874769999997</v>
      </c>
    </row>
    <row r="4206" spans="1:11" x14ac:dyDescent="0.2">
      <c r="A4206" t="s">
        <v>253</v>
      </c>
      <c r="B4206" t="s">
        <v>198</v>
      </c>
      <c r="C4206" t="s">
        <v>217</v>
      </c>
      <c r="D4206" t="s">
        <v>200</v>
      </c>
      <c r="E4206">
        <v>1111016</v>
      </c>
      <c r="F4206">
        <v>8.1906999999999996</v>
      </c>
      <c r="G4206">
        <v>44798</v>
      </c>
      <c r="H4206">
        <v>44774</v>
      </c>
      <c r="I4206">
        <v>9099998.7511999998</v>
      </c>
      <c r="J4206" t="s">
        <v>215</v>
      </c>
      <c r="K4206">
        <v>8189.9988760800006</v>
      </c>
    </row>
    <row r="4207" spans="1:11" x14ac:dyDescent="0.2">
      <c r="A4207" t="s">
        <v>253</v>
      </c>
      <c r="B4207" t="s">
        <v>198</v>
      </c>
      <c r="C4207" t="s">
        <v>210</v>
      </c>
      <c r="D4207" t="s">
        <v>190</v>
      </c>
      <c r="E4207">
        <v>200986</v>
      </c>
      <c r="F4207">
        <v>30.350300000000001</v>
      </c>
      <c r="G4207">
        <v>44798</v>
      </c>
      <c r="H4207">
        <v>44774</v>
      </c>
      <c r="I4207">
        <v>6099985.3958000001</v>
      </c>
      <c r="J4207" t="s">
        <v>204</v>
      </c>
      <c r="K4207">
        <v>4269.9897770600001</v>
      </c>
    </row>
    <row r="4208" spans="1:11" x14ac:dyDescent="0.2">
      <c r="A4208" t="s">
        <v>253</v>
      </c>
      <c r="B4208" t="s">
        <v>198</v>
      </c>
      <c r="C4208" t="s">
        <v>189</v>
      </c>
      <c r="D4208" t="s">
        <v>192</v>
      </c>
      <c r="E4208">
        <v>260807</v>
      </c>
      <c r="F4208">
        <v>28.3735</v>
      </c>
      <c r="G4208">
        <v>44798</v>
      </c>
      <c r="H4208">
        <v>44774</v>
      </c>
      <c r="I4208">
        <v>7400007.4145</v>
      </c>
      <c r="J4208" t="s">
        <v>188</v>
      </c>
      <c r="K4208">
        <v>5180.0051901500001</v>
      </c>
    </row>
    <row r="4209" spans="1:11" x14ac:dyDescent="0.2">
      <c r="A4209" t="s">
        <v>253</v>
      </c>
      <c r="B4209" t="s">
        <v>185</v>
      </c>
      <c r="C4209" t="s">
        <v>208</v>
      </c>
      <c r="D4209" t="s">
        <v>190</v>
      </c>
      <c r="E4209">
        <v>112315</v>
      </c>
      <c r="F4209">
        <v>63.2151</v>
      </c>
      <c r="G4209">
        <v>44798</v>
      </c>
      <c r="H4209">
        <v>44774</v>
      </c>
      <c r="I4209">
        <v>7100003.9565000003</v>
      </c>
      <c r="J4209" t="s">
        <v>188</v>
      </c>
      <c r="K4209">
        <v>4970.0027695500003</v>
      </c>
    </row>
    <row r="4210" spans="1:11" x14ac:dyDescent="0.2">
      <c r="A4210" t="s">
        <v>253</v>
      </c>
      <c r="B4210" t="s">
        <v>185</v>
      </c>
      <c r="C4210" t="s">
        <v>239</v>
      </c>
      <c r="D4210" t="s">
        <v>200</v>
      </c>
      <c r="E4210">
        <v>114612</v>
      </c>
      <c r="F4210">
        <v>15.7051</v>
      </c>
      <c r="G4210">
        <v>44798</v>
      </c>
      <c r="H4210">
        <v>44774</v>
      </c>
      <c r="I4210">
        <v>1799992.9212</v>
      </c>
      <c r="J4210" t="s">
        <v>188</v>
      </c>
      <c r="K4210">
        <v>1259.99504484</v>
      </c>
    </row>
    <row r="4211" spans="1:11" x14ac:dyDescent="0.2">
      <c r="A4211" t="s">
        <v>253</v>
      </c>
      <c r="B4211" t="s">
        <v>185</v>
      </c>
      <c r="C4211" t="s">
        <v>242</v>
      </c>
      <c r="D4211" t="s">
        <v>190</v>
      </c>
      <c r="E4211">
        <v>17516</v>
      </c>
      <c r="F4211">
        <v>245.49279999999999</v>
      </c>
      <c r="G4211">
        <v>44799</v>
      </c>
      <c r="H4211">
        <v>44774</v>
      </c>
      <c r="I4211">
        <v>4300051.8848000001</v>
      </c>
      <c r="J4211" t="s">
        <v>207</v>
      </c>
      <c r="K4211">
        <v>3010.0363193600001</v>
      </c>
    </row>
    <row r="4212" spans="1:11" x14ac:dyDescent="0.2">
      <c r="A4212" t="s">
        <v>253</v>
      </c>
      <c r="B4212" t="s">
        <v>198</v>
      </c>
      <c r="C4212" t="s">
        <v>208</v>
      </c>
      <c r="D4212" t="s">
        <v>190</v>
      </c>
      <c r="E4212">
        <v>100692</v>
      </c>
      <c r="F4212">
        <v>65.546199999999999</v>
      </c>
      <c r="G4212">
        <v>44799</v>
      </c>
      <c r="H4212">
        <v>44774</v>
      </c>
      <c r="I4212">
        <v>6599977.9704</v>
      </c>
      <c r="J4212" t="s">
        <v>188</v>
      </c>
      <c r="K4212">
        <v>4619.9845792800006</v>
      </c>
    </row>
    <row r="4213" spans="1:11" x14ac:dyDescent="0.2">
      <c r="A4213" t="s">
        <v>253</v>
      </c>
      <c r="B4213" t="s">
        <v>185</v>
      </c>
      <c r="C4213" t="s">
        <v>237</v>
      </c>
      <c r="D4213" t="s">
        <v>192</v>
      </c>
      <c r="E4213">
        <v>468895</v>
      </c>
      <c r="F4213">
        <v>16.421600000000002</v>
      </c>
      <c r="G4213">
        <v>44799</v>
      </c>
      <c r="H4213">
        <v>44774</v>
      </c>
      <c r="I4213">
        <v>7700006.1320000011</v>
      </c>
      <c r="J4213" t="s">
        <v>204</v>
      </c>
      <c r="K4213">
        <v>5390.0042924000008</v>
      </c>
    </row>
    <row r="4214" spans="1:11" x14ac:dyDescent="0.2">
      <c r="A4214" t="s">
        <v>253</v>
      </c>
      <c r="B4214" t="s">
        <v>198</v>
      </c>
      <c r="C4214" t="s">
        <v>191</v>
      </c>
      <c r="D4214" t="s">
        <v>190</v>
      </c>
      <c r="E4214">
        <v>1134873</v>
      </c>
      <c r="F4214">
        <v>5.6394000000000002</v>
      </c>
      <c r="G4214">
        <v>44801</v>
      </c>
      <c r="H4214">
        <v>44774</v>
      </c>
      <c r="I4214">
        <v>6400002.7962000007</v>
      </c>
      <c r="J4214" t="s">
        <v>193</v>
      </c>
      <c r="K4214">
        <v>5120.002236960001</v>
      </c>
    </row>
    <row r="4215" spans="1:11" x14ac:dyDescent="0.2">
      <c r="A4215" t="s">
        <v>253</v>
      </c>
      <c r="B4215" t="s">
        <v>185</v>
      </c>
      <c r="C4215" t="s">
        <v>206</v>
      </c>
      <c r="D4215" t="s">
        <v>200</v>
      </c>
      <c r="E4215">
        <v>18148</v>
      </c>
      <c r="F4215">
        <v>104.69629999999999</v>
      </c>
      <c r="G4215">
        <v>44801</v>
      </c>
      <c r="H4215">
        <v>44774</v>
      </c>
      <c r="I4215">
        <v>1900028.4523999998</v>
      </c>
      <c r="J4215" t="s">
        <v>207</v>
      </c>
      <c r="K4215">
        <v>1330.0199166800001</v>
      </c>
    </row>
    <row r="4216" spans="1:11" x14ac:dyDescent="0.2">
      <c r="A4216" t="s">
        <v>253</v>
      </c>
      <c r="B4216" t="s">
        <v>198</v>
      </c>
      <c r="C4216" t="s">
        <v>219</v>
      </c>
      <c r="D4216" t="s">
        <v>192</v>
      </c>
      <c r="E4216">
        <v>96004</v>
      </c>
      <c r="F4216">
        <v>49.997900000000001</v>
      </c>
      <c r="G4216">
        <v>44802</v>
      </c>
      <c r="H4216">
        <v>44774</v>
      </c>
      <c r="I4216">
        <v>4799998.3915999997</v>
      </c>
      <c r="J4216" t="s">
        <v>188</v>
      </c>
      <c r="K4216">
        <v>3359.99887412</v>
      </c>
    </row>
    <row r="4217" spans="1:11" x14ac:dyDescent="0.2">
      <c r="A4217" t="s">
        <v>253</v>
      </c>
      <c r="B4217" t="s">
        <v>185</v>
      </c>
      <c r="C4217" t="s">
        <v>219</v>
      </c>
      <c r="D4217" t="s">
        <v>212</v>
      </c>
      <c r="E4217">
        <v>11573</v>
      </c>
      <c r="F4217">
        <v>51.843000000000004</v>
      </c>
      <c r="G4217">
        <v>44805</v>
      </c>
      <c r="H4217">
        <v>44805</v>
      </c>
      <c r="I4217">
        <v>599979.03899999999</v>
      </c>
      <c r="J4217" t="s">
        <v>188</v>
      </c>
      <c r="K4217">
        <v>419.98532730000005</v>
      </c>
    </row>
    <row r="4218" spans="1:11" x14ac:dyDescent="0.2">
      <c r="A4218" t="s">
        <v>253</v>
      </c>
      <c r="B4218" t="s">
        <v>185</v>
      </c>
      <c r="C4218" t="s">
        <v>195</v>
      </c>
      <c r="D4218" t="s">
        <v>190</v>
      </c>
      <c r="E4218">
        <v>59619</v>
      </c>
      <c r="F4218">
        <v>122.4435</v>
      </c>
      <c r="G4218">
        <v>44806</v>
      </c>
      <c r="H4218">
        <v>44805</v>
      </c>
      <c r="I4218">
        <v>7299959.0264999997</v>
      </c>
      <c r="J4218" t="s">
        <v>196</v>
      </c>
      <c r="K4218">
        <v>6569.9631238500006</v>
      </c>
    </row>
    <row r="4219" spans="1:11" x14ac:dyDescent="0.2">
      <c r="A4219" t="s">
        <v>253</v>
      </c>
      <c r="B4219" t="s">
        <v>198</v>
      </c>
      <c r="C4219" t="s">
        <v>191</v>
      </c>
      <c r="D4219" t="s">
        <v>187</v>
      </c>
      <c r="E4219">
        <v>550176</v>
      </c>
      <c r="F4219">
        <v>5.4527999999999999</v>
      </c>
      <c r="G4219">
        <v>44806</v>
      </c>
      <c r="H4219">
        <v>44805</v>
      </c>
      <c r="I4219">
        <v>2999999.6927999998</v>
      </c>
      <c r="J4219" t="s">
        <v>193</v>
      </c>
      <c r="K4219">
        <v>2399.9997542400001</v>
      </c>
    </row>
    <row r="4220" spans="1:11" x14ac:dyDescent="0.2">
      <c r="A4220" t="s">
        <v>253</v>
      </c>
      <c r="B4220" t="s">
        <v>198</v>
      </c>
      <c r="C4220" t="s">
        <v>229</v>
      </c>
      <c r="D4220" t="s">
        <v>187</v>
      </c>
      <c r="E4220">
        <v>81292</v>
      </c>
      <c r="F4220">
        <v>108.252</v>
      </c>
      <c r="G4220">
        <v>44806</v>
      </c>
      <c r="H4220">
        <v>44805</v>
      </c>
      <c r="I4220">
        <v>8800021.5839999989</v>
      </c>
      <c r="J4220" t="s">
        <v>188</v>
      </c>
      <c r="K4220">
        <v>6160.0151087999993</v>
      </c>
    </row>
    <row r="4221" spans="1:11" x14ac:dyDescent="0.2">
      <c r="A4221" t="s">
        <v>253</v>
      </c>
      <c r="B4221" t="s">
        <v>198</v>
      </c>
      <c r="C4221" t="s">
        <v>194</v>
      </c>
      <c r="D4221" t="s">
        <v>190</v>
      </c>
      <c r="E4221">
        <v>86000</v>
      </c>
      <c r="F4221">
        <v>52.325299999999999</v>
      </c>
      <c r="G4221">
        <v>44806</v>
      </c>
      <c r="H4221">
        <v>44805</v>
      </c>
      <c r="I4221">
        <v>4499975.8</v>
      </c>
      <c r="J4221" t="s">
        <v>188</v>
      </c>
      <c r="K4221">
        <v>3149.98306</v>
      </c>
    </row>
    <row r="4222" spans="1:11" x14ac:dyDescent="0.2">
      <c r="A4222" t="s">
        <v>253</v>
      </c>
      <c r="B4222" t="s">
        <v>198</v>
      </c>
      <c r="C4222" t="s">
        <v>243</v>
      </c>
      <c r="D4222" t="s">
        <v>200</v>
      </c>
      <c r="E4222">
        <v>1019421</v>
      </c>
      <c r="F4222">
        <v>5.7876000000000003</v>
      </c>
      <c r="G4222">
        <v>44807</v>
      </c>
      <c r="H4222">
        <v>44805</v>
      </c>
      <c r="I4222">
        <v>5900000.9796000002</v>
      </c>
      <c r="J4222" t="s">
        <v>215</v>
      </c>
      <c r="K4222">
        <v>5310.0008816400004</v>
      </c>
    </row>
    <row r="4223" spans="1:11" x14ac:dyDescent="0.2">
      <c r="A4223" t="s">
        <v>253</v>
      </c>
      <c r="B4223" t="s">
        <v>185</v>
      </c>
      <c r="C4223" t="s">
        <v>203</v>
      </c>
      <c r="D4223" t="s">
        <v>200</v>
      </c>
      <c r="E4223">
        <v>8910</v>
      </c>
      <c r="F4223">
        <v>112.2316</v>
      </c>
      <c r="G4223">
        <v>44808</v>
      </c>
      <c r="H4223">
        <v>44805</v>
      </c>
      <c r="I4223">
        <v>999983.55599999998</v>
      </c>
      <c r="J4223" t="s">
        <v>204</v>
      </c>
      <c r="K4223">
        <v>699.9884892</v>
      </c>
    </row>
    <row r="4224" spans="1:11" x14ac:dyDescent="0.2">
      <c r="A4224" t="s">
        <v>253</v>
      </c>
      <c r="B4224" t="s">
        <v>198</v>
      </c>
      <c r="C4224" t="s">
        <v>227</v>
      </c>
      <c r="D4224" t="s">
        <v>190</v>
      </c>
      <c r="E4224">
        <v>59963</v>
      </c>
      <c r="F4224">
        <v>146.7576</v>
      </c>
      <c r="G4224">
        <v>44808</v>
      </c>
      <c r="H4224">
        <v>44805</v>
      </c>
      <c r="I4224">
        <v>8800025.968799999</v>
      </c>
      <c r="J4224" t="s">
        <v>204</v>
      </c>
      <c r="K4224">
        <v>6160.0181781599995</v>
      </c>
    </row>
    <row r="4225" spans="1:11" x14ac:dyDescent="0.2">
      <c r="A4225" t="s">
        <v>253</v>
      </c>
      <c r="B4225" t="s">
        <v>185</v>
      </c>
      <c r="C4225" t="s">
        <v>203</v>
      </c>
      <c r="D4225" t="s">
        <v>187</v>
      </c>
      <c r="E4225">
        <v>59673</v>
      </c>
      <c r="F4225">
        <v>117.3053</v>
      </c>
      <c r="G4225">
        <v>44808</v>
      </c>
      <c r="H4225">
        <v>44805</v>
      </c>
      <c r="I4225">
        <v>6999959.1669000005</v>
      </c>
      <c r="J4225" t="s">
        <v>204</v>
      </c>
      <c r="K4225">
        <v>4899.9714168300006</v>
      </c>
    </row>
    <row r="4226" spans="1:11" x14ac:dyDescent="0.2">
      <c r="A4226" t="s">
        <v>253</v>
      </c>
      <c r="B4226" t="s">
        <v>198</v>
      </c>
      <c r="C4226" t="s">
        <v>195</v>
      </c>
      <c r="D4226" t="s">
        <v>187</v>
      </c>
      <c r="E4226">
        <v>12655</v>
      </c>
      <c r="F4226">
        <v>118.53230000000001</v>
      </c>
      <c r="G4226">
        <v>44808</v>
      </c>
      <c r="H4226">
        <v>44805</v>
      </c>
      <c r="I4226">
        <v>1500026.2565000001</v>
      </c>
      <c r="J4226" t="s">
        <v>196</v>
      </c>
      <c r="K4226">
        <v>1350.0236308500002</v>
      </c>
    </row>
    <row r="4227" spans="1:11" x14ac:dyDescent="0.2">
      <c r="A4227" t="s">
        <v>253</v>
      </c>
      <c r="B4227" t="s">
        <v>198</v>
      </c>
      <c r="C4227" t="s">
        <v>231</v>
      </c>
      <c r="D4227" t="s">
        <v>190</v>
      </c>
      <c r="E4227">
        <v>154522</v>
      </c>
      <c r="F4227">
        <v>22.650500000000001</v>
      </c>
      <c r="G4227">
        <v>44812</v>
      </c>
      <c r="H4227">
        <v>44805</v>
      </c>
      <c r="I4227">
        <v>3500000.5610000002</v>
      </c>
      <c r="J4227" t="s">
        <v>188</v>
      </c>
      <c r="K4227">
        <v>2450.0003927000002</v>
      </c>
    </row>
    <row r="4228" spans="1:11" x14ac:dyDescent="0.2">
      <c r="A4228" t="s">
        <v>253</v>
      </c>
      <c r="B4228" t="s">
        <v>185</v>
      </c>
      <c r="C4228" t="s">
        <v>209</v>
      </c>
      <c r="D4228" t="s">
        <v>190</v>
      </c>
      <c r="E4228">
        <v>81531</v>
      </c>
      <c r="F4228">
        <v>20.850899999999999</v>
      </c>
      <c r="G4228">
        <v>44812</v>
      </c>
      <c r="H4228">
        <v>44805</v>
      </c>
      <c r="I4228">
        <v>1699994.7279000001</v>
      </c>
      <c r="J4228" t="s">
        <v>188</v>
      </c>
      <c r="K4228">
        <v>1189.99630953</v>
      </c>
    </row>
    <row r="4229" spans="1:11" x14ac:dyDescent="0.2">
      <c r="A4229" t="s">
        <v>253</v>
      </c>
      <c r="B4229" t="s">
        <v>185</v>
      </c>
      <c r="C4229" t="s">
        <v>199</v>
      </c>
      <c r="D4229" t="s">
        <v>190</v>
      </c>
      <c r="E4229">
        <v>820403</v>
      </c>
      <c r="F4229">
        <v>2.8035000000000001</v>
      </c>
      <c r="G4229">
        <v>44812</v>
      </c>
      <c r="H4229">
        <v>44805</v>
      </c>
      <c r="I4229">
        <v>2299999.8105000001</v>
      </c>
      <c r="J4229" t="s">
        <v>193</v>
      </c>
      <c r="K4229">
        <v>1839.9998484000002</v>
      </c>
    </row>
    <row r="4230" spans="1:11" x14ac:dyDescent="0.2">
      <c r="A4230" t="s">
        <v>253</v>
      </c>
      <c r="B4230" t="s">
        <v>185</v>
      </c>
      <c r="C4230" t="s">
        <v>220</v>
      </c>
      <c r="D4230" t="s">
        <v>187</v>
      </c>
      <c r="E4230">
        <v>48775</v>
      </c>
      <c r="F4230">
        <v>159.91720000000001</v>
      </c>
      <c r="G4230">
        <v>44812</v>
      </c>
      <c r="H4230">
        <v>44805</v>
      </c>
      <c r="I4230">
        <v>7799961.4300000006</v>
      </c>
      <c r="J4230" t="s">
        <v>188</v>
      </c>
      <c r="K4230">
        <v>5459.9730010000012</v>
      </c>
    </row>
    <row r="4231" spans="1:11" x14ac:dyDescent="0.2">
      <c r="A4231" t="s">
        <v>253</v>
      </c>
      <c r="B4231" t="s">
        <v>198</v>
      </c>
      <c r="C4231" t="s">
        <v>206</v>
      </c>
      <c r="D4231" t="s">
        <v>192</v>
      </c>
      <c r="E4231">
        <v>15455</v>
      </c>
      <c r="F4231">
        <v>97.054400000000001</v>
      </c>
      <c r="G4231">
        <v>44813</v>
      </c>
      <c r="H4231">
        <v>44805</v>
      </c>
      <c r="I4231">
        <v>1499975.7520000001</v>
      </c>
      <c r="J4231" t="s">
        <v>207</v>
      </c>
      <c r="K4231">
        <v>1049.9830264000002</v>
      </c>
    </row>
    <row r="4232" spans="1:11" x14ac:dyDescent="0.2">
      <c r="A4232" t="s">
        <v>253</v>
      </c>
      <c r="B4232" t="s">
        <v>198</v>
      </c>
      <c r="C4232" t="s">
        <v>210</v>
      </c>
      <c r="D4232" t="s">
        <v>192</v>
      </c>
      <c r="E4232">
        <v>132474</v>
      </c>
      <c r="F4232">
        <v>30.9495</v>
      </c>
      <c r="G4232">
        <v>44814</v>
      </c>
      <c r="H4232">
        <v>44805</v>
      </c>
      <c r="I4232">
        <v>4100004.0630000001</v>
      </c>
      <c r="J4232" t="s">
        <v>204</v>
      </c>
      <c r="K4232">
        <v>2870.0028440999999</v>
      </c>
    </row>
    <row r="4233" spans="1:11" x14ac:dyDescent="0.2">
      <c r="A4233" t="s">
        <v>253</v>
      </c>
      <c r="B4233" t="s">
        <v>198</v>
      </c>
      <c r="C4233" t="s">
        <v>224</v>
      </c>
      <c r="D4233" t="s">
        <v>212</v>
      </c>
      <c r="E4233">
        <v>38808</v>
      </c>
      <c r="F4233">
        <v>172.64490000000001</v>
      </c>
      <c r="G4233">
        <v>44815</v>
      </c>
      <c r="H4233">
        <v>44805</v>
      </c>
      <c r="I4233">
        <v>6700003.2792000007</v>
      </c>
      <c r="J4233" t="s">
        <v>204</v>
      </c>
      <c r="K4233">
        <v>4690.0022954400001</v>
      </c>
    </row>
    <row r="4234" spans="1:11" x14ac:dyDescent="0.2">
      <c r="A4234" t="s">
        <v>253</v>
      </c>
      <c r="B4234" t="s">
        <v>185</v>
      </c>
      <c r="C4234" t="s">
        <v>201</v>
      </c>
      <c r="D4234" t="s">
        <v>190</v>
      </c>
      <c r="E4234">
        <v>145318</v>
      </c>
      <c r="F4234">
        <v>43.353200000000001</v>
      </c>
      <c r="G4234">
        <v>44815</v>
      </c>
      <c r="H4234">
        <v>44805</v>
      </c>
      <c r="I4234">
        <v>6300000.3175999997</v>
      </c>
      <c r="J4234" t="s">
        <v>188</v>
      </c>
      <c r="K4234">
        <v>4410.0002223199999</v>
      </c>
    </row>
    <row r="4235" spans="1:11" x14ac:dyDescent="0.2">
      <c r="A4235" t="s">
        <v>253</v>
      </c>
      <c r="B4235" t="s">
        <v>198</v>
      </c>
      <c r="C4235" t="s">
        <v>203</v>
      </c>
      <c r="D4235" t="s">
        <v>190</v>
      </c>
      <c r="E4235">
        <v>47933</v>
      </c>
      <c r="F4235">
        <v>110.5705</v>
      </c>
      <c r="G4235">
        <v>44815</v>
      </c>
      <c r="H4235">
        <v>44805</v>
      </c>
      <c r="I4235">
        <v>5299975.7764999997</v>
      </c>
      <c r="J4235" t="s">
        <v>204</v>
      </c>
      <c r="K4235">
        <v>3709.9830435499998</v>
      </c>
    </row>
    <row r="4236" spans="1:11" x14ac:dyDescent="0.2">
      <c r="A4236" t="s">
        <v>253</v>
      </c>
      <c r="B4236" t="s">
        <v>198</v>
      </c>
      <c r="C4236" t="s">
        <v>235</v>
      </c>
      <c r="D4236" t="s">
        <v>192</v>
      </c>
      <c r="E4236">
        <v>531760</v>
      </c>
      <c r="F4236">
        <v>14.104100000000001</v>
      </c>
      <c r="G4236">
        <v>44816</v>
      </c>
      <c r="H4236">
        <v>44805</v>
      </c>
      <c r="I4236">
        <v>7499996.216</v>
      </c>
      <c r="J4236" t="s">
        <v>204</v>
      </c>
      <c r="K4236">
        <v>5249.9973512000006</v>
      </c>
    </row>
    <row r="4237" spans="1:11" x14ac:dyDescent="0.2">
      <c r="A4237" t="s">
        <v>253</v>
      </c>
      <c r="B4237" t="s">
        <v>185</v>
      </c>
      <c r="C4237" t="s">
        <v>230</v>
      </c>
      <c r="D4237" t="s">
        <v>212</v>
      </c>
      <c r="E4237">
        <v>69248</v>
      </c>
      <c r="F4237">
        <v>119.8597</v>
      </c>
      <c r="G4237">
        <v>44819</v>
      </c>
      <c r="H4237">
        <v>44805</v>
      </c>
      <c r="I4237">
        <v>8300044.5055999998</v>
      </c>
      <c r="J4237" t="s">
        <v>188</v>
      </c>
      <c r="K4237">
        <v>5810.0311539200002</v>
      </c>
    </row>
    <row r="4238" spans="1:11" x14ac:dyDescent="0.2">
      <c r="A4238" t="s">
        <v>253</v>
      </c>
      <c r="B4238" t="s">
        <v>185</v>
      </c>
      <c r="C4238" t="s">
        <v>114</v>
      </c>
      <c r="D4238" t="s">
        <v>187</v>
      </c>
      <c r="E4238">
        <v>340242</v>
      </c>
      <c r="F4238">
        <v>14.1076</v>
      </c>
      <c r="G4238">
        <v>44819</v>
      </c>
      <c r="H4238">
        <v>44805</v>
      </c>
      <c r="I4238">
        <v>4799998.0391999995</v>
      </c>
      <c r="J4238" t="s">
        <v>215</v>
      </c>
      <c r="K4238">
        <v>4319.9982352799998</v>
      </c>
    </row>
    <row r="4239" spans="1:11" x14ac:dyDescent="0.2">
      <c r="A4239" t="s">
        <v>253</v>
      </c>
      <c r="B4239" t="s">
        <v>185</v>
      </c>
      <c r="C4239" t="s">
        <v>216</v>
      </c>
      <c r="D4239" t="s">
        <v>192</v>
      </c>
      <c r="E4239">
        <v>341740</v>
      </c>
      <c r="F4239">
        <v>17.264600000000002</v>
      </c>
      <c r="G4239">
        <v>44819</v>
      </c>
      <c r="H4239">
        <v>44805</v>
      </c>
      <c r="I4239">
        <v>5900004.4040000001</v>
      </c>
      <c r="J4239" t="s">
        <v>215</v>
      </c>
      <c r="K4239">
        <v>5310.0039636000001</v>
      </c>
    </row>
    <row r="4240" spans="1:11" x14ac:dyDescent="0.2">
      <c r="A4240" t="s">
        <v>253</v>
      </c>
      <c r="B4240" t="s">
        <v>198</v>
      </c>
      <c r="C4240" t="s">
        <v>227</v>
      </c>
      <c r="D4240" t="s">
        <v>192</v>
      </c>
      <c r="E4240">
        <v>43722</v>
      </c>
      <c r="F4240">
        <v>139.517</v>
      </c>
      <c r="G4240">
        <v>44819</v>
      </c>
      <c r="H4240">
        <v>44805</v>
      </c>
      <c r="I4240">
        <v>6099962.2740000002</v>
      </c>
      <c r="J4240" t="s">
        <v>204</v>
      </c>
      <c r="K4240">
        <v>4269.9735917999997</v>
      </c>
    </row>
    <row r="4241" spans="1:11" x14ac:dyDescent="0.2">
      <c r="A4241" t="s">
        <v>253</v>
      </c>
      <c r="B4241" t="s">
        <v>198</v>
      </c>
      <c r="C4241" t="s">
        <v>197</v>
      </c>
      <c r="D4241" t="s">
        <v>190</v>
      </c>
      <c r="E4241">
        <v>41521</v>
      </c>
      <c r="F4241">
        <v>158.9563</v>
      </c>
      <c r="G4241">
        <v>44819</v>
      </c>
      <c r="H4241">
        <v>44805</v>
      </c>
      <c r="I4241">
        <v>6600024.5323000001</v>
      </c>
      <c r="J4241" t="s">
        <v>188</v>
      </c>
      <c r="K4241">
        <v>4620.0171726099998</v>
      </c>
    </row>
    <row r="4242" spans="1:11" x14ac:dyDescent="0.2">
      <c r="A4242" t="s">
        <v>253</v>
      </c>
      <c r="B4242" t="s">
        <v>198</v>
      </c>
      <c r="C4242" t="s">
        <v>235</v>
      </c>
      <c r="D4242" t="s">
        <v>187</v>
      </c>
      <c r="E4242">
        <v>448816</v>
      </c>
      <c r="F4242">
        <v>15.373799999999999</v>
      </c>
      <c r="G4242">
        <v>44820</v>
      </c>
      <c r="H4242">
        <v>44805</v>
      </c>
      <c r="I4242">
        <v>6900007.4207999995</v>
      </c>
      <c r="J4242" t="s">
        <v>204</v>
      </c>
      <c r="K4242">
        <v>4830.0051945599998</v>
      </c>
    </row>
    <row r="4243" spans="1:11" x14ac:dyDescent="0.2">
      <c r="A4243" t="s">
        <v>253</v>
      </c>
      <c r="B4243" t="s">
        <v>185</v>
      </c>
      <c r="C4243" t="s">
        <v>239</v>
      </c>
      <c r="D4243" t="s">
        <v>192</v>
      </c>
      <c r="E4243">
        <v>426243</v>
      </c>
      <c r="F4243">
        <v>17.1264</v>
      </c>
      <c r="G4243">
        <v>44820</v>
      </c>
      <c r="H4243">
        <v>44805</v>
      </c>
      <c r="I4243">
        <v>7300008.1151999999</v>
      </c>
      <c r="J4243" t="s">
        <v>188</v>
      </c>
      <c r="K4243">
        <v>5110.0056806400007</v>
      </c>
    </row>
    <row r="4244" spans="1:11" x14ac:dyDescent="0.2">
      <c r="A4244" t="s">
        <v>253</v>
      </c>
      <c r="B4244" t="s">
        <v>198</v>
      </c>
      <c r="C4244" t="s">
        <v>243</v>
      </c>
      <c r="D4244" t="s">
        <v>187</v>
      </c>
      <c r="E4244">
        <v>1061969</v>
      </c>
      <c r="F4244">
        <v>6.4032</v>
      </c>
      <c r="G4244">
        <v>44821</v>
      </c>
      <c r="H4244">
        <v>44805</v>
      </c>
      <c r="I4244">
        <v>6799999.9007999999</v>
      </c>
      <c r="J4244" t="s">
        <v>215</v>
      </c>
      <c r="K4244">
        <v>6119.9999107200001</v>
      </c>
    </row>
    <row r="4245" spans="1:11" x14ac:dyDescent="0.2">
      <c r="A4245" t="s">
        <v>253</v>
      </c>
      <c r="B4245" t="s">
        <v>198</v>
      </c>
      <c r="C4245" t="s">
        <v>228</v>
      </c>
      <c r="D4245" t="s">
        <v>190</v>
      </c>
      <c r="E4245">
        <v>160219</v>
      </c>
      <c r="F4245">
        <v>28.710699999999999</v>
      </c>
      <c r="G4245">
        <v>44821</v>
      </c>
      <c r="H4245">
        <v>44805</v>
      </c>
      <c r="I4245">
        <v>4599999.6432999996</v>
      </c>
      <c r="J4245" t="s">
        <v>204</v>
      </c>
      <c r="K4245">
        <v>3219.9997503099999</v>
      </c>
    </row>
    <row r="4246" spans="1:11" x14ac:dyDescent="0.2">
      <c r="A4246" t="s">
        <v>253</v>
      </c>
      <c r="B4246" t="s">
        <v>198</v>
      </c>
      <c r="C4246" t="s">
        <v>203</v>
      </c>
      <c r="D4246" t="s">
        <v>187</v>
      </c>
      <c r="E4246">
        <v>66749</v>
      </c>
      <c r="F4246">
        <v>113.8588</v>
      </c>
      <c r="G4246">
        <v>44822</v>
      </c>
      <c r="H4246">
        <v>44805</v>
      </c>
      <c r="I4246">
        <v>7599961.0411999999</v>
      </c>
      <c r="J4246" t="s">
        <v>204</v>
      </c>
      <c r="K4246">
        <v>5319.9727288400009</v>
      </c>
    </row>
    <row r="4247" spans="1:11" x14ac:dyDescent="0.2">
      <c r="A4247" t="s">
        <v>253</v>
      </c>
      <c r="B4247" t="s">
        <v>185</v>
      </c>
      <c r="C4247" t="s">
        <v>231</v>
      </c>
      <c r="D4247" t="s">
        <v>190</v>
      </c>
      <c r="E4247">
        <v>242706</v>
      </c>
      <c r="F4247">
        <v>22.249099999999999</v>
      </c>
      <c r="G4247">
        <v>44823</v>
      </c>
      <c r="H4247">
        <v>44805</v>
      </c>
      <c r="I4247">
        <v>5399990.0645999992</v>
      </c>
      <c r="J4247" t="s">
        <v>188</v>
      </c>
      <c r="K4247">
        <v>3779.9930452199997</v>
      </c>
    </row>
    <row r="4248" spans="1:11" x14ac:dyDescent="0.2">
      <c r="A4248" t="s">
        <v>253</v>
      </c>
      <c r="B4248" t="s">
        <v>185</v>
      </c>
      <c r="C4248" t="s">
        <v>242</v>
      </c>
      <c r="D4248" t="s">
        <v>190</v>
      </c>
      <c r="E4248">
        <v>20841</v>
      </c>
      <c r="F4248">
        <v>249.51140000000001</v>
      </c>
      <c r="G4248">
        <v>44823</v>
      </c>
      <c r="H4248">
        <v>44805</v>
      </c>
      <c r="I4248">
        <v>5200067.0874000005</v>
      </c>
      <c r="J4248" t="s">
        <v>207</v>
      </c>
      <c r="K4248">
        <v>3640.0469611800004</v>
      </c>
    </row>
    <row r="4249" spans="1:11" x14ac:dyDescent="0.2">
      <c r="A4249" t="s">
        <v>253</v>
      </c>
      <c r="B4249" t="s">
        <v>198</v>
      </c>
      <c r="C4249" t="s">
        <v>236</v>
      </c>
      <c r="D4249" t="s">
        <v>190</v>
      </c>
      <c r="E4249">
        <v>330850</v>
      </c>
      <c r="F4249">
        <v>6.9518000000000004</v>
      </c>
      <c r="G4249">
        <v>44823</v>
      </c>
      <c r="H4249">
        <v>44805</v>
      </c>
      <c r="I4249">
        <v>2300003.0300000003</v>
      </c>
      <c r="J4249" t="s">
        <v>215</v>
      </c>
      <c r="K4249">
        <v>2070.0027270000005</v>
      </c>
    </row>
    <row r="4250" spans="1:11" x14ac:dyDescent="0.2">
      <c r="A4250" t="s">
        <v>253</v>
      </c>
      <c r="B4250" t="s">
        <v>185</v>
      </c>
      <c r="C4250" t="s">
        <v>225</v>
      </c>
      <c r="D4250" t="s">
        <v>192</v>
      </c>
      <c r="E4250">
        <v>35294</v>
      </c>
      <c r="F4250">
        <v>82.1661</v>
      </c>
      <c r="G4250">
        <v>44826</v>
      </c>
      <c r="H4250">
        <v>44805</v>
      </c>
      <c r="I4250">
        <v>2899970.3333999999</v>
      </c>
      <c r="J4250" t="s">
        <v>188</v>
      </c>
      <c r="K4250">
        <v>2029.9792333800001</v>
      </c>
    </row>
    <row r="4251" spans="1:11" x14ac:dyDescent="0.2">
      <c r="A4251" t="s">
        <v>253</v>
      </c>
      <c r="B4251" t="s">
        <v>198</v>
      </c>
      <c r="C4251" t="s">
        <v>202</v>
      </c>
      <c r="D4251" t="s">
        <v>190</v>
      </c>
      <c r="E4251">
        <v>522234</v>
      </c>
      <c r="F4251">
        <v>3.8296999999999999</v>
      </c>
      <c r="G4251">
        <v>44826</v>
      </c>
      <c r="H4251">
        <v>44805</v>
      </c>
      <c r="I4251">
        <v>1999999.5497999999</v>
      </c>
      <c r="J4251" t="s">
        <v>193</v>
      </c>
      <c r="K4251">
        <v>1599.9996398400001</v>
      </c>
    </row>
    <row r="4252" spans="1:11" x14ac:dyDescent="0.2">
      <c r="A4252" t="s">
        <v>253</v>
      </c>
      <c r="B4252" t="s">
        <v>185</v>
      </c>
      <c r="C4252" t="s">
        <v>205</v>
      </c>
      <c r="D4252" t="s">
        <v>200</v>
      </c>
      <c r="E4252">
        <v>571711</v>
      </c>
      <c r="F4252">
        <v>16.9666</v>
      </c>
      <c r="G4252">
        <v>44826</v>
      </c>
      <c r="H4252">
        <v>44805</v>
      </c>
      <c r="I4252">
        <v>9699991.8525999989</v>
      </c>
      <c r="J4252" t="s">
        <v>193</v>
      </c>
      <c r="K4252">
        <v>7759.9934820799999</v>
      </c>
    </row>
    <row r="4253" spans="1:11" x14ac:dyDescent="0.2">
      <c r="A4253" t="s">
        <v>253</v>
      </c>
      <c r="B4253" t="s">
        <v>198</v>
      </c>
      <c r="C4253" t="s">
        <v>114</v>
      </c>
      <c r="D4253" t="s">
        <v>200</v>
      </c>
      <c r="E4253">
        <v>662666</v>
      </c>
      <c r="F4253">
        <v>13.7324</v>
      </c>
      <c r="G4253">
        <v>44826</v>
      </c>
      <c r="H4253">
        <v>44805</v>
      </c>
      <c r="I4253">
        <v>9099994.5784000009</v>
      </c>
      <c r="J4253" t="s">
        <v>215</v>
      </c>
      <c r="K4253">
        <v>8189.9951205600009</v>
      </c>
    </row>
    <row r="4254" spans="1:11" x14ac:dyDescent="0.2">
      <c r="A4254" t="s">
        <v>253</v>
      </c>
      <c r="B4254" t="s">
        <v>198</v>
      </c>
      <c r="C4254" t="s">
        <v>219</v>
      </c>
      <c r="D4254" t="s">
        <v>190</v>
      </c>
      <c r="E4254">
        <v>94990</v>
      </c>
      <c r="F4254">
        <v>56.847999999999999</v>
      </c>
      <c r="G4254">
        <v>44826</v>
      </c>
      <c r="H4254">
        <v>44805</v>
      </c>
      <c r="I4254">
        <v>5399991.5199999996</v>
      </c>
      <c r="J4254" t="s">
        <v>188</v>
      </c>
      <c r="K4254">
        <v>3779.9940640000004</v>
      </c>
    </row>
    <row r="4255" spans="1:11" x14ac:dyDescent="0.2">
      <c r="A4255" t="s">
        <v>253</v>
      </c>
      <c r="B4255" t="s">
        <v>198</v>
      </c>
      <c r="C4255" t="s">
        <v>203</v>
      </c>
      <c r="D4255" t="s">
        <v>187</v>
      </c>
      <c r="E4255">
        <v>17844</v>
      </c>
      <c r="F4255">
        <v>106.4799</v>
      </c>
      <c r="G4255">
        <v>44826</v>
      </c>
      <c r="H4255">
        <v>44805</v>
      </c>
      <c r="I4255">
        <v>1900027.3356000001</v>
      </c>
      <c r="J4255" t="s">
        <v>204</v>
      </c>
      <c r="K4255">
        <v>1330.0191349200002</v>
      </c>
    </row>
    <row r="4256" spans="1:11" x14ac:dyDescent="0.2">
      <c r="A4256" t="s">
        <v>253</v>
      </c>
      <c r="B4256" t="s">
        <v>198</v>
      </c>
      <c r="C4256" t="s">
        <v>201</v>
      </c>
      <c r="D4256" t="s">
        <v>192</v>
      </c>
      <c r="E4256">
        <v>247689</v>
      </c>
      <c r="F4256">
        <v>39.9694</v>
      </c>
      <c r="G4256">
        <v>44826</v>
      </c>
      <c r="H4256">
        <v>44805</v>
      </c>
      <c r="I4256">
        <v>9899980.7166000009</v>
      </c>
      <c r="J4256" t="s">
        <v>188</v>
      </c>
      <c r="K4256">
        <v>6929.986501620001</v>
      </c>
    </row>
    <row r="4257" spans="1:11" x14ac:dyDescent="0.2">
      <c r="A4257" t="s">
        <v>253</v>
      </c>
      <c r="B4257" t="s">
        <v>198</v>
      </c>
      <c r="C4257" t="s">
        <v>220</v>
      </c>
      <c r="D4257" t="s">
        <v>190</v>
      </c>
      <c r="E4257">
        <v>9124</v>
      </c>
      <c r="F4257">
        <v>175.35659999999999</v>
      </c>
      <c r="G4257">
        <v>44828</v>
      </c>
      <c r="H4257">
        <v>44805</v>
      </c>
      <c r="I4257">
        <v>1599953.6183999998</v>
      </c>
      <c r="J4257" t="s">
        <v>188</v>
      </c>
      <c r="K4257">
        <v>1119.9675328799999</v>
      </c>
    </row>
    <row r="4258" spans="1:11" x14ac:dyDescent="0.2">
      <c r="A4258" t="s">
        <v>253</v>
      </c>
      <c r="B4258" t="s">
        <v>198</v>
      </c>
      <c r="C4258" t="s">
        <v>240</v>
      </c>
      <c r="D4258" t="s">
        <v>190</v>
      </c>
      <c r="E4258">
        <v>1231803</v>
      </c>
      <c r="F4258">
        <v>7.1440000000000001</v>
      </c>
      <c r="G4258">
        <v>44830</v>
      </c>
      <c r="H4258">
        <v>44805</v>
      </c>
      <c r="I4258">
        <v>8800000.6319999993</v>
      </c>
      <c r="J4258" t="s">
        <v>241</v>
      </c>
      <c r="K4258">
        <v>7920.0005688000001</v>
      </c>
    </row>
    <row r="4259" spans="1:11" x14ac:dyDescent="0.2">
      <c r="A4259" t="s">
        <v>253</v>
      </c>
      <c r="B4259" t="s">
        <v>185</v>
      </c>
      <c r="C4259" t="s">
        <v>224</v>
      </c>
      <c r="D4259" t="s">
        <v>200</v>
      </c>
      <c r="E4259">
        <v>10691</v>
      </c>
      <c r="F4259">
        <v>196.42599999999999</v>
      </c>
      <c r="G4259">
        <v>44833</v>
      </c>
      <c r="H4259">
        <v>44805</v>
      </c>
      <c r="I4259">
        <v>2099990.3659999999</v>
      </c>
      <c r="J4259" t="s">
        <v>204</v>
      </c>
      <c r="K4259">
        <v>1469.9932561999999</v>
      </c>
    </row>
    <row r="4260" spans="1:11" x14ac:dyDescent="0.2">
      <c r="A4260" t="s">
        <v>253</v>
      </c>
      <c r="B4260" t="s">
        <v>185</v>
      </c>
      <c r="C4260" t="s">
        <v>243</v>
      </c>
      <c r="D4260" t="s">
        <v>190</v>
      </c>
      <c r="E4260">
        <v>1036372</v>
      </c>
      <c r="F4260">
        <v>6.0789</v>
      </c>
      <c r="G4260">
        <v>44834</v>
      </c>
      <c r="H4260">
        <v>44805</v>
      </c>
      <c r="I4260">
        <v>6300001.7507999996</v>
      </c>
      <c r="J4260" t="s">
        <v>215</v>
      </c>
      <c r="K4260">
        <v>5670.0015757199999</v>
      </c>
    </row>
    <row r="4261" spans="1:11" x14ac:dyDescent="0.2">
      <c r="A4261" t="s">
        <v>253</v>
      </c>
      <c r="B4261" t="s">
        <v>198</v>
      </c>
      <c r="C4261" t="s">
        <v>237</v>
      </c>
      <c r="D4261" t="s">
        <v>212</v>
      </c>
      <c r="E4261">
        <v>273662</v>
      </c>
      <c r="F4261">
        <v>16.078199999999999</v>
      </c>
      <c r="G4261">
        <v>44834</v>
      </c>
      <c r="H4261">
        <v>44805</v>
      </c>
      <c r="I4261">
        <v>4399992.3684</v>
      </c>
      <c r="J4261" t="s">
        <v>204</v>
      </c>
      <c r="K4261">
        <v>3079.99465788</v>
      </c>
    </row>
    <row r="4262" spans="1:11" x14ac:dyDescent="0.2">
      <c r="A4262" t="s">
        <v>253</v>
      </c>
      <c r="B4262" t="s">
        <v>198</v>
      </c>
      <c r="C4262" t="s">
        <v>208</v>
      </c>
      <c r="D4262" t="s">
        <v>190</v>
      </c>
      <c r="E4262">
        <v>114631</v>
      </c>
      <c r="F4262">
        <v>64.555199999999999</v>
      </c>
      <c r="G4262">
        <v>44834</v>
      </c>
      <c r="H4262">
        <v>44805</v>
      </c>
      <c r="I4262">
        <v>7400027.1311999997</v>
      </c>
      <c r="J4262" t="s">
        <v>188</v>
      </c>
      <c r="K4262">
        <v>5180.0189918400001</v>
      </c>
    </row>
    <row r="4263" spans="1:11" x14ac:dyDescent="0.2">
      <c r="A4263" t="s">
        <v>253</v>
      </c>
      <c r="B4263" t="s">
        <v>198</v>
      </c>
      <c r="C4263" t="s">
        <v>227</v>
      </c>
      <c r="D4263" t="s">
        <v>190</v>
      </c>
      <c r="E4263">
        <v>39148</v>
      </c>
      <c r="F4263">
        <v>143.04750000000001</v>
      </c>
      <c r="G4263">
        <v>44834</v>
      </c>
      <c r="H4263">
        <v>44805</v>
      </c>
      <c r="I4263">
        <v>5600023.5300000003</v>
      </c>
      <c r="J4263" t="s">
        <v>204</v>
      </c>
      <c r="K4263">
        <v>3920.0164710000004</v>
      </c>
    </row>
    <row r="4264" spans="1:11" x14ac:dyDescent="0.2">
      <c r="A4264" t="s">
        <v>253</v>
      </c>
      <c r="B4264" t="s">
        <v>185</v>
      </c>
      <c r="C4264" t="s">
        <v>225</v>
      </c>
      <c r="D4264" t="s">
        <v>192</v>
      </c>
      <c r="E4264">
        <v>80741</v>
      </c>
      <c r="F4264">
        <v>82.981700000000004</v>
      </c>
      <c r="G4264">
        <v>44835</v>
      </c>
      <c r="H4264">
        <v>44835</v>
      </c>
      <c r="I4264">
        <v>6700025.4397</v>
      </c>
      <c r="J4264" t="s">
        <v>188</v>
      </c>
      <c r="K4264">
        <v>4690.01780779</v>
      </c>
    </row>
    <row r="4265" spans="1:11" x14ac:dyDescent="0.2">
      <c r="A4265" t="s">
        <v>253</v>
      </c>
      <c r="B4265" t="s">
        <v>185</v>
      </c>
      <c r="C4265" t="s">
        <v>240</v>
      </c>
      <c r="D4265" t="s">
        <v>200</v>
      </c>
      <c r="E4265">
        <v>142336</v>
      </c>
      <c r="F4265">
        <v>7.7282000000000002</v>
      </c>
      <c r="G4265">
        <v>44835</v>
      </c>
      <c r="H4265">
        <v>44835</v>
      </c>
      <c r="I4265">
        <v>1100001.0752000001</v>
      </c>
      <c r="J4265" t="s">
        <v>241</v>
      </c>
      <c r="K4265">
        <v>990.00096768000014</v>
      </c>
    </row>
    <row r="4266" spans="1:11" x14ac:dyDescent="0.2">
      <c r="A4266" t="s">
        <v>253</v>
      </c>
      <c r="B4266" t="s">
        <v>185</v>
      </c>
      <c r="C4266" t="s">
        <v>114</v>
      </c>
      <c r="D4266" t="s">
        <v>187</v>
      </c>
      <c r="E4266">
        <v>285472</v>
      </c>
      <c r="F4266">
        <v>13.6616</v>
      </c>
      <c r="G4266">
        <v>44836</v>
      </c>
      <c r="H4266">
        <v>44835</v>
      </c>
      <c r="I4266">
        <v>3900004.2752</v>
      </c>
      <c r="J4266" t="s">
        <v>215</v>
      </c>
      <c r="K4266">
        <v>3510.0038476800005</v>
      </c>
    </row>
    <row r="4267" spans="1:11" x14ac:dyDescent="0.2">
      <c r="A4267" t="s">
        <v>253</v>
      </c>
      <c r="B4267" t="s">
        <v>185</v>
      </c>
      <c r="C4267" t="s">
        <v>229</v>
      </c>
      <c r="D4267" t="s">
        <v>190</v>
      </c>
      <c r="E4267">
        <v>61729</v>
      </c>
      <c r="F4267">
        <v>100.4391</v>
      </c>
      <c r="G4267">
        <v>44837</v>
      </c>
      <c r="H4267">
        <v>44835</v>
      </c>
      <c r="I4267">
        <v>6200005.2039000001</v>
      </c>
      <c r="J4267" t="s">
        <v>188</v>
      </c>
      <c r="K4267">
        <v>4340.0036427300001</v>
      </c>
    </row>
    <row r="4268" spans="1:11" x14ac:dyDescent="0.2">
      <c r="A4268" t="s">
        <v>253</v>
      </c>
      <c r="B4268" t="s">
        <v>185</v>
      </c>
      <c r="C4268" t="s">
        <v>220</v>
      </c>
      <c r="D4268" t="s">
        <v>200</v>
      </c>
      <c r="E4268">
        <v>30348</v>
      </c>
      <c r="F4268">
        <v>154.8691</v>
      </c>
      <c r="G4268">
        <v>44837</v>
      </c>
      <c r="H4268">
        <v>44835</v>
      </c>
      <c r="I4268">
        <v>4699967.4468</v>
      </c>
      <c r="J4268" t="s">
        <v>188</v>
      </c>
      <c r="K4268">
        <v>3289.9772127599999</v>
      </c>
    </row>
    <row r="4269" spans="1:11" x14ac:dyDescent="0.2">
      <c r="A4269" t="s">
        <v>253</v>
      </c>
      <c r="B4269" t="s">
        <v>198</v>
      </c>
      <c r="C4269" t="s">
        <v>210</v>
      </c>
      <c r="D4269" t="s">
        <v>200</v>
      </c>
      <c r="E4269">
        <v>211365</v>
      </c>
      <c r="F4269">
        <v>31.2256</v>
      </c>
      <c r="G4269">
        <v>44837</v>
      </c>
      <c r="H4269">
        <v>44835</v>
      </c>
      <c r="I4269">
        <v>6599998.9440000001</v>
      </c>
      <c r="J4269" t="s">
        <v>204</v>
      </c>
      <c r="K4269">
        <v>4619.9992608000002</v>
      </c>
    </row>
    <row r="4270" spans="1:11" x14ac:dyDescent="0.2">
      <c r="A4270" t="s">
        <v>253</v>
      </c>
      <c r="B4270" t="s">
        <v>198</v>
      </c>
      <c r="C4270" t="s">
        <v>202</v>
      </c>
      <c r="D4270" t="s">
        <v>192</v>
      </c>
      <c r="E4270">
        <v>781412</v>
      </c>
      <c r="F4270">
        <v>4.3510999999999997</v>
      </c>
      <c r="G4270">
        <v>44837</v>
      </c>
      <c r="H4270">
        <v>44835</v>
      </c>
      <c r="I4270">
        <v>3400001.7531999997</v>
      </c>
      <c r="J4270" t="s">
        <v>193</v>
      </c>
      <c r="K4270">
        <v>2720.0014025599999</v>
      </c>
    </row>
    <row r="4271" spans="1:11" x14ac:dyDescent="0.2">
      <c r="A4271" t="s">
        <v>253</v>
      </c>
      <c r="B4271" t="s">
        <v>198</v>
      </c>
      <c r="C4271" t="s">
        <v>209</v>
      </c>
      <c r="D4271" t="s">
        <v>190</v>
      </c>
      <c r="E4271">
        <v>183119</v>
      </c>
      <c r="F4271">
        <v>20.7515</v>
      </c>
      <c r="G4271">
        <v>44840</v>
      </c>
      <c r="H4271">
        <v>44835</v>
      </c>
      <c r="I4271">
        <v>3799993.9284999999</v>
      </c>
      <c r="J4271" t="s">
        <v>188</v>
      </c>
      <c r="K4271">
        <v>2659.9957499500001</v>
      </c>
    </row>
    <row r="4272" spans="1:11" x14ac:dyDescent="0.2">
      <c r="A4272" t="s">
        <v>253</v>
      </c>
      <c r="B4272" t="s">
        <v>198</v>
      </c>
      <c r="C4272" t="s">
        <v>206</v>
      </c>
      <c r="D4272" t="s">
        <v>190</v>
      </c>
      <c r="E4272">
        <v>41508</v>
      </c>
      <c r="F4272">
        <v>103.5949</v>
      </c>
      <c r="G4272">
        <v>44840</v>
      </c>
      <c r="H4272">
        <v>44835</v>
      </c>
      <c r="I4272">
        <v>4300017.1091999998</v>
      </c>
      <c r="J4272" t="s">
        <v>207</v>
      </c>
      <c r="K4272">
        <v>3010.0119764400001</v>
      </c>
    </row>
    <row r="4273" spans="1:11" x14ac:dyDescent="0.2">
      <c r="A4273" t="s">
        <v>253</v>
      </c>
      <c r="B4273" t="s">
        <v>185</v>
      </c>
      <c r="C4273" t="s">
        <v>214</v>
      </c>
      <c r="D4273" t="s">
        <v>190</v>
      </c>
      <c r="E4273">
        <v>272816</v>
      </c>
      <c r="F4273">
        <v>27.124500000000001</v>
      </c>
      <c r="G4273">
        <v>44841</v>
      </c>
      <c r="H4273">
        <v>44835</v>
      </c>
      <c r="I4273">
        <v>7399997.5920000002</v>
      </c>
      <c r="J4273" t="s">
        <v>215</v>
      </c>
      <c r="K4273">
        <v>6659.9978328000007</v>
      </c>
    </row>
    <row r="4274" spans="1:11" x14ac:dyDescent="0.2">
      <c r="A4274" t="s">
        <v>253</v>
      </c>
      <c r="B4274" t="s">
        <v>198</v>
      </c>
      <c r="C4274" t="s">
        <v>226</v>
      </c>
      <c r="D4274" t="s">
        <v>212</v>
      </c>
      <c r="E4274">
        <v>97404</v>
      </c>
      <c r="F4274">
        <v>55.439399999999999</v>
      </c>
      <c r="G4274">
        <v>44843</v>
      </c>
      <c r="H4274">
        <v>44835</v>
      </c>
      <c r="I4274">
        <v>5400019.3175999997</v>
      </c>
      <c r="J4274" t="s">
        <v>188</v>
      </c>
      <c r="K4274">
        <v>3780.0135223200004</v>
      </c>
    </row>
    <row r="4275" spans="1:11" x14ac:dyDescent="0.2">
      <c r="A4275" t="s">
        <v>253</v>
      </c>
      <c r="B4275" t="s">
        <v>185</v>
      </c>
      <c r="C4275" t="s">
        <v>244</v>
      </c>
      <c r="D4275" t="s">
        <v>190</v>
      </c>
      <c r="E4275">
        <v>111055</v>
      </c>
      <c r="F4275">
        <v>27.0136</v>
      </c>
      <c r="G4275">
        <v>44843</v>
      </c>
      <c r="H4275">
        <v>44835</v>
      </c>
      <c r="I4275">
        <v>2999995.3480000002</v>
      </c>
      <c r="J4275" t="s">
        <v>207</v>
      </c>
      <c r="K4275">
        <v>2099.9967436000002</v>
      </c>
    </row>
    <row r="4276" spans="1:11" x14ac:dyDescent="0.2">
      <c r="A4276" t="s">
        <v>253</v>
      </c>
      <c r="B4276" t="s">
        <v>198</v>
      </c>
      <c r="C4276" t="s">
        <v>210</v>
      </c>
      <c r="D4276" t="s">
        <v>190</v>
      </c>
      <c r="E4276">
        <v>250793</v>
      </c>
      <c r="F4276">
        <v>29.107700000000001</v>
      </c>
      <c r="G4276">
        <v>44847</v>
      </c>
      <c r="H4276">
        <v>44835</v>
      </c>
      <c r="I4276">
        <v>7300007.4061000003</v>
      </c>
      <c r="J4276" t="s">
        <v>204</v>
      </c>
      <c r="K4276">
        <v>5110.0051842700004</v>
      </c>
    </row>
    <row r="4277" spans="1:11" x14ac:dyDescent="0.2">
      <c r="A4277" t="s">
        <v>253</v>
      </c>
      <c r="B4277" t="s">
        <v>198</v>
      </c>
      <c r="C4277" t="s">
        <v>240</v>
      </c>
      <c r="D4277" t="s">
        <v>200</v>
      </c>
      <c r="E4277">
        <v>792176</v>
      </c>
      <c r="F4277">
        <v>6.9428999999999998</v>
      </c>
      <c r="G4277">
        <v>44847</v>
      </c>
      <c r="H4277">
        <v>44835</v>
      </c>
      <c r="I4277">
        <v>5499998.7504000003</v>
      </c>
      <c r="J4277" t="s">
        <v>241</v>
      </c>
      <c r="K4277">
        <v>4949.9988753600001</v>
      </c>
    </row>
    <row r="4278" spans="1:11" x14ac:dyDescent="0.2">
      <c r="A4278" t="s">
        <v>253</v>
      </c>
      <c r="B4278" t="s">
        <v>185</v>
      </c>
      <c r="C4278" t="s">
        <v>221</v>
      </c>
      <c r="D4278" t="s">
        <v>192</v>
      </c>
      <c r="E4278">
        <v>155476</v>
      </c>
      <c r="F4278">
        <v>41.164000000000001</v>
      </c>
      <c r="G4278">
        <v>44847</v>
      </c>
      <c r="H4278">
        <v>44835</v>
      </c>
      <c r="I4278">
        <v>6400014.0640000002</v>
      </c>
      <c r="J4278" t="s">
        <v>207</v>
      </c>
      <c r="K4278">
        <v>4480.0098447999999</v>
      </c>
    </row>
    <row r="4279" spans="1:11" x14ac:dyDescent="0.2">
      <c r="A4279" t="s">
        <v>253</v>
      </c>
      <c r="B4279" t="s">
        <v>198</v>
      </c>
      <c r="C4279" t="s">
        <v>238</v>
      </c>
      <c r="D4279" t="s">
        <v>190</v>
      </c>
      <c r="E4279">
        <v>14772</v>
      </c>
      <c r="F4279">
        <v>209.8503</v>
      </c>
      <c r="G4279">
        <v>44847</v>
      </c>
      <c r="H4279">
        <v>44835</v>
      </c>
      <c r="I4279">
        <v>3099908.6316</v>
      </c>
      <c r="J4279" t="s">
        <v>204</v>
      </c>
      <c r="K4279">
        <v>2169.9360421199999</v>
      </c>
    </row>
    <row r="4280" spans="1:11" x14ac:dyDescent="0.2">
      <c r="A4280" t="s">
        <v>253</v>
      </c>
      <c r="B4280" t="s">
        <v>198</v>
      </c>
      <c r="C4280" t="s">
        <v>239</v>
      </c>
      <c r="D4280" t="s">
        <v>187</v>
      </c>
      <c r="E4280">
        <v>330991</v>
      </c>
      <c r="F4280">
        <v>17.221</v>
      </c>
      <c r="G4280">
        <v>44848</v>
      </c>
      <c r="H4280">
        <v>44835</v>
      </c>
      <c r="I4280">
        <v>5699996.0109999999</v>
      </c>
      <c r="J4280" t="s">
        <v>188</v>
      </c>
      <c r="K4280">
        <v>3989.9972077000002</v>
      </c>
    </row>
    <row r="4281" spans="1:11" x14ac:dyDescent="0.2">
      <c r="A4281" t="s">
        <v>253</v>
      </c>
      <c r="B4281" t="s">
        <v>185</v>
      </c>
      <c r="C4281" t="s">
        <v>218</v>
      </c>
      <c r="D4281" t="s">
        <v>187</v>
      </c>
      <c r="E4281">
        <v>32228</v>
      </c>
      <c r="F4281">
        <v>68.263099999999994</v>
      </c>
      <c r="G4281">
        <v>44848</v>
      </c>
      <c r="H4281">
        <v>44835</v>
      </c>
      <c r="I4281">
        <v>2199983.1867999998</v>
      </c>
      <c r="J4281" t="s">
        <v>204</v>
      </c>
      <c r="K4281">
        <v>1539.9882307600001</v>
      </c>
    </row>
    <row r="4282" spans="1:11" x14ac:dyDescent="0.2">
      <c r="A4282" t="s">
        <v>253</v>
      </c>
      <c r="B4282" t="s">
        <v>185</v>
      </c>
      <c r="C4282" t="s">
        <v>205</v>
      </c>
      <c r="D4282" t="s">
        <v>190</v>
      </c>
      <c r="E4282">
        <v>153556</v>
      </c>
      <c r="F4282">
        <v>18.234400000000001</v>
      </c>
      <c r="G4282">
        <v>44849</v>
      </c>
      <c r="H4282">
        <v>44835</v>
      </c>
      <c r="I4282">
        <v>2800001.5264000003</v>
      </c>
      <c r="J4282" t="s">
        <v>193</v>
      </c>
      <c r="K4282">
        <v>2240.0012211200005</v>
      </c>
    </row>
    <row r="4283" spans="1:11" x14ac:dyDescent="0.2">
      <c r="A4283" t="s">
        <v>253</v>
      </c>
      <c r="B4283" t="s">
        <v>185</v>
      </c>
      <c r="C4283" t="s">
        <v>194</v>
      </c>
      <c r="D4283" t="s">
        <v>190</v>
      </c>
      <c r="E4283">
        <v>42142</v>
      </c>
      <c r="F4283">
        <v>52.204700000000003</v>
      </c>
      <c r="G4283">
        <v>44849</v>
      </c>
      <c r="H4283">
        <v>44835</v>
      </c>
      <c r="I4283">
        <v>2200010.4674</v>
      </c>
      <c r="J4283" t="s">
        <v>188</v>
      </c>
      <c r="K4283">
        <v>1540.0073271800002</v>
      </c>
    </row>
    <row r="4284" spans="1:11" x14ac:dyDescent="0.2">
      <c r="A4284" t="s">
        <v>253</v>
      </c>
      <c r="B4284" t="s">
        <v>198</v>
      </c>
      <c r="C4284" t="s">
        <v>214</v>
      </c>
      <c r="D4284" t="s">
        <v>190</v>
      </c>
      <c r="E4284">
        <v>52010</v>
      </c>
      <c r="F4284">
        <v>28.840499999999999</v>
      </c>
      <c r="G4284">
        <v>44850</v>
      </c>
      <c r="H4284">
        <v>44835</v>
      </c>
      <c r="I4284">
        <v>1499994.405</v>
      </c>
      <c r="J4284" t="s">
        <v>215</v>
      </c>
      <c r="K4284">
        <v>1349.9949644999999</v>
      </c>
    </row>
    <row r="4285" spans="1:11" x14ac:dyDescent="0.2">
      <c r="A4285" t="s">
        <v>253</v>
      </c>
      <c r="B4285" t="s">
        <v>185</v>
      </c>
      <c r="C4285" t="s">
        <v>186</v>
      </c>
      <c r="D4285" t="s">
        <v>187</v>
      </c>
      <c r="E4285">
        <v>192706</v>
      </c>
      <c r="F4285">
        <v>24.389500000000002</v>
      </c>
      <c r="G4285">
        <v>44851</v>
      </c>
      <c r="H4285">
        <v>44835</v>
      </c>
      <c r="I4285">
        <v>4700002.9870000007</v>
      </c>
      <c r="J4285" t="s">
        <v>188</v>
      </c>
      <c r="K4285">
        <v>3290.0020909000009</v>
      </c>
    </row>
    <row r="4286" spans="1:11" x14ac:dyDescent="0.2">
      <c r="A4286" t="s">
        <v>253</v>
      </c>
      <c r="B4286" t="s">
        <v>185</v>
      </c>
      <c r="C4286" t="s">
        <v>218</v>
      </c>
      <c r="D4286" t="s">
        <v>187</v>
      </c>
      <c r="E4286">
        <v>69270</v>
      </c>
      <c r="F4286">
        <v>59.189</v>
      </c>
      <c r="G4286">
        <v>44854</v>
      </c>
      <c r="H4286">
        <v>44835</v>
      </c>
      <c r="I4286">
        <v>4100022.03</v>
      </c>
      <c r="J4286" t="s">
        <v>204</v>
      </c>
      <c r="K4286">
        <v>2870.0154210000001</v>
      </c>
    </row>
    <row r="4287" spans="1:11" x14ac:dyDescent="0.2">
      <c r="A4287" t="s">
        <v>253</v>
      </c>
      <c r="B4287" t="s">
        <v>185</v>
      </c>
      <c r="C4287" t="s">
        <v>217</v>
      </c>
      <c r="D4287" t="s">
        <v>190</v>
      </c>
      <c r="E4287">
        <v>429174</v>
      </c>
      <c r="F4287">
        <v>8.3881999999999994</v>
      </c>
      <c r="G4287">
        <v>44856</v>
      </c>
      <c r="H4287">
        <v>44835</v>
      </c>
      <c r="I4287">
        <v>3599997.3467999999</v>
      </c>
      <c r="J4287" t="s">
        <v>215</v>
      </c>
      <c r="K4287">
        <v>3239.9976121200002</v>
      </c>
    </row>
    <row r="4288" spans="1:11" x14ac:dyDescent="0.2">
      <c r="A4288" t="s">
        <v>253</v>
      </c>
      <c r="B4288" t="s">
        <v>185</v>
      </c>
      <c r="C4288" t="s">
        <v>221</v>
      </c>
      <c r="D4288" t="s">
        <v>190</v>
      </c>
      <c r="E4288">
        <v>187555</v>
      </c>
      <c r="F4288">
        <v>42.120899999999999</v>
      </c>
      <c r="G4288">
        <v>44857</v>
      </c>
      <c r="H4288">
        <v>44835</v>
      </c>
      <c r="I4288">
        <v>7899985.3994999994</v>
      </c>
      <c r="J4288" t="s">
        <v>207</v>
      </c>
      <c r="K4288">
        <v>5529.9897796499999</v>
      </c>
    </row>
    <row r="4289" spans="1:11" x14ac:dyDescent="0.2">
      <c r="A4289" t="s">
        <v>253</v>
      </c>
      <c r="B4289" t="s">
        <v>198</v>
      </c>
      <c r="C4289" t="s">
        <v>229</v>
      </c>
      <c r="D4289" t="s">
        <v>190</v>
      </c>
      <c r="E4289">
        <v>81161</v>
      </c>
      <c r="F4289">
        <v>97.337000000000003</v>
      </c>
      <c r="G4289">
        <v>44857</v>
      </c>
      <c r="H4289">
        <v>44835</v>
      </c>
      <c r="I4289">
        <v>7899968.2570000002</v>
      </c>
      <c r="J4289" t="s">
        <v>188</v>
      </c>
      <c r="K4289">
        <v>5529.9777799000003</v>
      </c>
    </row>
    <row r="4290" spans="1:11" x14ac:dyDescent="0.2">
      <c r="A4290" t="s">
        <v>253</v>
      </c>
      <c r="B4290" t="s">
        <v>198</v>
      </c>
      <c r="C4290" t="s">
        <v>189</v>
      </c>
      <c r="D4290" t="s">
        <v>187</v>
      </c>
      <c r="E4290">
        <v>303786</v>
      </c>
      <c r="F4290">
        <v>28.9678</v>
      </c>
      <c r="G4290">
        <v>44861</v>
      </c>
      <c r="H4290">
        <v>44835</v>
      </c>
      <c r="I4290">
        <v>8800012.0908000004</v>
      </c>
      <c r="J4290" t="s">
        <v>188</v>
      </c>
      <c r="K4290">
        <v>6160.0084635600006</v>
      </c>
    </row>
    <row r="4291" spans="1:11" x14ac:dyDescent="0.2">
      <c r="A4291" t="s">
        <v>253</v>
      </c>
      <c r="B4291" t="s">
        <v>198</v>
      </c>
      <c r="C4291" t="s">
        <v>219</v>
      </c>
      <c r="D4291" t="s">
        <v>200</v>
      </c>
      <c r="E4291">
        <v>59032</v>
      </c>
      <c r="F4291">
        <v>57.595599999999997</v>
      </c>
      <c r="G4291">
        <v>44861</v>
      </c>
      <c r="H4291">
        <v>44835</v>
      </c>
      <c r="I4291">
        <v>3399983.4591999999</v>
      </c>
      <c r="J4291" t="s">
        <v>188</v>
      </c>
      <c r="K4291">
        <v>2379.9884214400004</v>
      </c>
    </row>
    <row r="4292" spans="1:11" x14ac:dyDescent="0.2">
      <c r="A4292" t="s">
        <v>253</v>
      </c>
      <c r="B4292" t="s">
        <v>198</v>
      </c>
      <c r="C4292" t="s">
        <v>219</v>
      </c>
      <c r="D4292" t="s">
        <v>190</v>
      </c>
      <c r="E4292">
        <v>118698</v>
      </c>
      <c r="F4292">
        <v>57.2881</v>
      </c>
      <c r="G4292">
        <v>44861</v>
      </c>
      <c r="H4292">
        <v>44835</v>
      </c>
      <c r="I4292">
        <v>6799982.8937999997</v>
      </c>
      <c r="J4292" t="s">
        <v>188</v>
      </c>
      <c r="K4292">
        <v>4759.9880256599999</v>
      </c>
    </row>
    <row r="4293" spans="1:11" x14ac:dyDescent="0.2">
      <c r="A4293" t="s">
        <v>253</v>
      </c>
      <c r="B4293" t="s">
        <v>185</v>
      </c>
      <c r="C4293" t="s">
        <v>236</v>
      </c>
      <c r="D4293" t="s">
        <v>190</v>
      </c>
      <c r="E4293">
        <v>1217932</v>
      </c>
      <c r="F4293">
        <v>6.4043000000000001</v>
      </c>
      <c r="G4293">
        <v>44861</v>
      </c>
      <c r="H4293">
        <v>44835</v>
      </c>
      <c r="I4293">
        <v>7800001.9076000005</v>
      </c>
      <c r="J4293" t="s">
        <v>215</v>
      </c>
      <c r="K4293">
        <v>7020.0017168400009</v>
      </c>
    </row>
    <row r="4294" spans="1:11" x14ac:dyDescent="0.2">
      <c r="A4294" t="s">
        <v>253</v>
      </c>
      <c r="B4294" t="s">
        <v>198</v>
      </c>
      <c r="C4294" t="s">
        <v>229</v>
      </c>
      <c r="D4294" t="s">
        <v>190</v>
      </c>
      <c r="E4294">
        <v>88782</v>
      </c>
      <c r="F4294">
        <v>96.866900000000001</v>
      </c>
      <c r="G4294">
        <v>44861</v>
      </c>
      <c r="H4294">
        <v>44835</v>
      </c>
      <c r="I4294">
        <v>8600037.1158000007</v>
      </c>
      <c r="J4294" t="s">
        <v>188</v>
      </c>
      <c r="K4294">
        <v>6020.025981060001</v>
      </c>
    </row>
    <row r="4295" spans="1:11" x14ac:dyDescent="0.2">
      <c r="A4295" t="s">
        <v>253</v>
      </c>
      <c r="B4295" t="s">
        <v>185</v>
      </c>
      <c r="C4295" t="s">
        <v>228</v>
      </c>
      <c r="D4295" t="s">
        <v>190</v>
      </c>
      <c r="E4295">
        <v>198401</v>
      </c>
      <c r="F4295">
        <v>27.721699999999998</v>
      </c>
      <c r="G4295">
        <v>44863</v>
      </c>
      <c r="H4295">
        <v>44835</v>
      </c>
      <c r="I4295">
        <v>5500013.0016999999</v>
      </c>
      <c r="J4295" t="s">
        <v>204</v>
      </c>
      <c r="K4295">
        <v>3850.0091011900004</v>
      </c>
    </row>
    <row r="4296" spans="1:11" x14ac:dyDescent="0.2">
      <c r="A4296" t="s">
        <v>253</v>
      </c>
      <c r="B4296" t="s">
        <v>185</v>
      </c>
      <c r="C4296" t="s">
        <v>213</v>
      </c>
      <c r="D4296" t="s">
        <v>190</v>
      </c>
      <c r="E4296">
        <v>91505</v>
      </c>
      <c r="F4296">
        <v>68.8489</v>
      </c>
      <c r="G4296">
        <v>44863</v>
      </c>
      <c r="H4296">
        <v>44835</v>
      </c>
      <c r="I4296">
        <v>6300018.5944999997</v>
      </c>
      <c r="J4296" t="s">
        <v>188</v>
      </c>
      <c r="K4296">
        <v>4410.0130161500001</v>
      </c>
    </row>
    <row r="4297" spans="1:11" x14ac:dyDescent="0.2">
      <c r="A4297" t="s">
        <v>253</v>
      </c>
      <c r="B4297" t="s">
        <v>198</v>
      </c>
      <c r="C4297" t="s">
        <v>227</v>
      </c>
      <c r="D4297" t="s">
        <v>187</v>
      </c>
      <c r="E4297">
        <v>6842</v>
      </c>
      <c r="F4297">
        <v>146.1592</v>
      </c>
      <c r="G4297">
        <v>44865</v>
      </c>
      <c r="H4297">
        <v>44835</v>
      </c>
      <c r="I4297">
        <v>1000021.2463999999</v>
      </c>
      <c r="J4297" t="s">
        <v>204</v>
      </c>
      <c r="K4297">
        <v>700.01487248000001</v>
      </c>
    </row>
    <row r="4298" spans="1:11" x14ac:dyDescent="0.2">
      <c r="A4298" t="s">
        <v>253</v>
      </c>
      <c r="B4298" t="s">
        <v>198</v>
      </c>
      <c r="C4298" t="s">
        <v>202</v>
      </c>
      <c r="D4298" t="s">
        <v>190</v>
      </c>
      <c r="E4298">
        <v>1608325</v>
      </c>
      <c r="F4298">
        <v>4.2279999999999998</v>
      </c>
      <c r="G4298">
        <v>44868</v>
      </c>
      <c r="H4298">
        <v>44866</v>
      </c>
      <c r="I4298">
        <v>6799998.0999999996</v>
      </c>
      <c r="J4298" t="s">
        <v>193</v>
      </c>
      <c r="K4298">
        <v>5439.9984800000002</v>
      </c>
    </row>
    <row r="4299" spans="1:11" x14ac:dyDescent="0.2">
      <c r="A4299" t="s">
        <v>253</v>
      </c>
      <c r="B4299" t="s">
        <v>185</v>
      </c>
      <c r="C4299" t="s">
        <v>222</v>
      </c>
      <c r="D4299" t="s">
        <v>200</v>
      </c>
      <c r="E4299">
        <v>328937</v>
      </c>
      <c r="F4299">
        <v>15.2005</v>
      </c>
      <c r="G4299">
        <v>44868</v>
      </c>
      <c r="H4299">
        <v>44866</v>
      </c>
      <c r="I4299">
        <v>5000006.8684999999</v>
      </c>
      <c r="J4299" t="s">
        <v>193</v>
      </c>
      <c r="K4299">
        <v>4000.0054948000002</v>
      </c>
    </row>
    <row r="4300" spans="1:11" x14ac:dyDescent="0.2">
      <c r="A4300" t="s">
        <v>253</v>
      </c>
      <c r="B4300" t="s">
        <v>185</v>
      </c>
      <c r="C4300" t="s">
        <v>114</v>
      </c>
      <c r="D4300" t="s">
        <v>192</v>
      </c>
      <c r="E4300">
        <v>84231</v>
      </c>
      <c r="F4300">
        <v>14.246499999999999</v>
      </c>
      <c r="G4300">
        <v>44868</v>
      </c>
      <c r="H4300">
        <v>44866</v>
      </c>
      <c r="I4300">
        <v>1199996.9415</v>
      </c>
      <c r="J4300" t="s">
        <v>215</v>
      </c>
      <c r="K4300">
        <v>1079.9972473500002</v>
      </c>
    </row>
    <row r="4301" spans="1:11" x14ac:dyDescent="0.2">
      <c r="A4301" t="s">
        <v>253</v>
      </c>
      <c r="B4301" t="s">
        <v>185</v>
      </c>
      <c r="C4301" t="s">
        <v>206</v>
      </c>
      <c r="D4301" t="s">
        <v>190</v>
      </c>
      <c r="E4301">
        <v>22611</v>
      </c>
      <c r="F4301">
        <v>101.72069999999999</v>
      </c>
      <c r="G4301">
        <v>44868</v>
      </c>
      <c r="H4301">
        <v>44866</v>
      </c>
      <c r="I4301">
        <v>2300006.7476999997</v>
      </c>
      <c r="J4301" t="s">
        <v>207</v>
      </c>
      <c r="K4301">
        <v>1610.0047233899998</v>
      </c>
    </row>
    <row r="4302" spans="1:11" x14ac:dyDescent="0.2">
      <c r="A4302" t="s">
        <v>253</v>
      </c>
      <c r="B4302" t="s">
        <v>198</v>
      </c>
      <c r="C4302" t="s">
        <v>236</v>
      </c>
      <c r="D4302" t="s">
        <v>190</v>
      </c>
      <c r="E4302">
        <v>978709</v>
      </c>
      <c r="F4302">
        <v>6.6414</v>
      </c>
      <c r="G4302">
        <v>44868</v>
      </c>
      <c r="H4302">
        <v>44866</v>
      </c>
      <c r="I4302">
        <v>6499997.9526000004</v>
      </c>
      <c r="J4302" t="s">
        <v>215</v>
      </c>
      <c r="K4302">
        <v>5849.9981573400009</v>
      </c>
    </row>
    <row r="4303" spans="1:11" x14ac:dyDescent="0.2">
      <c r="A4303" t="s">
        <v>253</v>
      </c>
      <c r="B4303" t="s">
        <v>198</v>
      </c>
      <c r="C4303" t="s">
        <v>197</v>
      </c>
      <c r="D4303" t="s">
        <v>190</v>
      </c>
      <c r="E4303">
        <v>62626</v>
      </c>
      <c r="F4303">
        <v>158.08019999999999</v>
      </c>
      <c r="G4303">
        <v>44868</v>
      </c>
      <c r="H4303">
        <v>44866</v>
      </c>
      <c r="I4303">
        <v>9899930.6052000001</v>
      </c>
      <c r="J4303" t="s">
        <v>188</v>
      </c>
      <c r="K4303">
        <v>6929.9514236400009</v>
      </c>
    </row>
    <row r="4304" spans="1:11" x14ac:dyDescent="0.2">
      <c r="A4304" t="s">
        <v>253</v>
      </c>
      <c r="B4304" t="s">
        <v>185</v>
      </c>
      <c r="C4304" t="s">
        <v>216</v>
      </c>
      <c r="D4304" t="s">
        <v>192</v>
      </c>
      <c r="E4304">
        <v>242423</v>
      </c>
      <c r="F4304">
        <v>17.325099999999999</v>
      </c>
      <c r="G4304">
        <v>44868</v>
      </c>
      <c r="H4304">
        <v>44866</v>
      </c>
      <c r="I4304">
        <v>4200002.7172999997</v>
      </c>
      <c r="J4304" t="s">
        <v>215</v>
      </c>
      <c r="K4304">
        <v>3780.0024455699995</v>
      </c>
    </row>
    <row r="4305" spans="1:11" x14ac:dyDescent="0.2">
      <c r="A4305" t="s">
        <v>253</v>
      </c>
      <c r="B4305" t="s">
        <v>185</v>
      </c>
      <c r="C4305" t="s">
        <v>220</v>
      </c>
      <c r="D4305" t="s">
        <v>192</v>
      </c>
      <c r="E4305">
        <v>13560</v>
      </c>
      <c r="F4305">
        <v>176.9956</v>
      </c>
      <c r="G4305">
        <v>44868</v>
      </c>
      <c r="H4305">
        <v>44866</v>
      </c>
      <c r="I4305">
        <v>2400060.3360000001</v>
      </c>
      <c r="J4305" t="s">
        <v>188</v>
      </c>
      <c r="K4305">
        <v>1680.0422352000003</v>
      </c>
    </row>
    <row r="4306" spans="1:11" x14ac:dyDescent="0.2">
      <c r="A4306" t="s">
        <v>253</v>
      </c>
      <c r="B4306" t="s">
        <v>198</v>
      </c>
      <c r="C4306" t="s">
        <v>205</v>
      </c>
      <c r="D4306" t="s">
        <v>190</v>
      </c>
      <c r="E4306">
        <v>250176</v>
      </c>
      <c r="F4306">
        <v>16.7882</v>
      </c>
      <c r="G4306">
        <v>44869</v>
      </c>
      <c r="H4306">
        <v>44866</v>
      </c>
      <c r="I4306">
        <v>4200004.7231999999</v>
      </c>
      <c r="J4306" t="s">
        <v>193</v>
      </c>
      <c r="K4306">
        <v>3360.0037785600002</v>
      </c>
    </row>
    <row r="4307" spans="1:11" x14ac:dyDescent="0.2">
      <c r="A4307" t="s">
        <v>253</v>
      </c>
      <c r="B4307" t="s">
        <v>198</v>
      </c>
      <c r="C4307" t="s">
        <v>240</v>
      </c>
      <c r="D4307" t="s">
        <v>190</v>
      </c>
      <c r="E4307">
        <v>1288830</v>
      </c>
      <c r="F4307">
        <v>6.8278999999999996</v>
      </c>
      <c r="G4307">
        <v>44869</v>
      </c>
      <c r="H4307">
        <v>44866</v>
      </c>
      <c r="I4307">
        <v>8800002.3569999989</v>
      </c>
      <c r="J4307" t="s">
        <v>241</v>
      </c>
      <c r="K4307">
        <v>7920.0021212999991</v>
      </c>
    </row>
    <row r="4308" spans="1:11" x14ac:dyDescent="0.2">
      <c r="A4308" t="s">
        <v>253</v>
      </c>
      <c r="B4308" t="s">
        <v>198</v>
      </c>
      <c r="C4308" t="s">
        <v>225</v>
      </c>
      <c r="D4308" t="s">
        <v>200</v>
      </c>
      <c r="E4308">
        <v>115702</v>
      </c>
      <c r="F4308">
        <v>84.700699999999998</v>
      </c>
      <c r="G4308">
        <v>44869</v>
      </c>
      <c r="H4308">
        <v>44866</v>
      </c>
      <c r="I4308">
        <v>9800040.3914000001</v>
      </c>
      <c r="J4308" t="s">
        <v>188</v>
      </c>
      <c r="K4308">
        <v>6860.0282739800014</v>
      </c>
    </row>
    <row r="4309" spans="1:11" x14ac:dyDescent="0.2">
      <c r="A4309" t="s">
        <v>253</v>
      </c>
      <c r="B4309" t="s">
        <v>185</v>
      </c>
      <c r="C4309" t="s">
        <v>244</v>
      </c>
      <c r="D4309" t="s">
        <v>190</v>
      </c>
      <c r="E4309">
        <v>28678</v>
      </c>
      <c r="F4309">
        <v>24.408899999999999</v>
      </c>
      <c r="G4309">
        <v>44870</v>
      </c>
      <c r="H4309">
        <v>44866</v>
      </c>
      <c r="I4309">
        <v>699998.43420000002</v>
      </c>
      <c r="J4309" t="s">
        <v>207</v>
      </c>
      <c r="K4309">
        <v>489.99890394000005</v>
      </c>
    </row>
    <row r="4310" spans="1:11" x14ac:dyDescent="0.2">
      <c r="A4310" t="s">
        <v>253</v>
      </c>
      <c r="B4310" t="s">
        <v>185</v>
      </c>
      <c r="C4310" t="s">
        <v>240</v>
      </c>
      <c r="D4310" t="s">
        <v>190</v>
      </c>
      <c r="E4310">
        <v>785689</v>
      </c>
      <c r="F4310">
        <v>7.1275000000000004</v>
      </c>
      <c r="G4310">
        <v>44870</v>
      </c>
      <c r="H4310">
        <v>44866</v>
      </c>
      <c r="I4310">
        <v>5599998.3475000001</v>
      </c>
      <c r="J4310" t="s">
        <v>241</v>
      </c>
      <c r="K4310">
        <v>5039.9985127500004</v>
      </c>
    </row>
    <row r="4311" spans="1:11" x14ac:dyDescent="0.2">
      <c r="A4311" t="s">
        <v>253</v>
      </c>
      <c r="B4311" t="s">
        <v>185</v>
      </c>
      <c r="C4311" t="s">
        <v>214</v>
      </c>
      <c r="D4311" t="s">
        <v>190</v>
      </c>
      <c r="E4311">
        <v>239264</v>
      </c>
      <c r="F4311">
        <v>27.166599999999999</v>
      </c>
      <c r="G4311">
        <v>44870</v>
      </c>
      <c r="H4311">
        <v>44866</v>
      </c>
      <c r="I4311">
        <v>6499989.3823999995</v>
      </c>
      <c r="J4311" t="s">
        <v>215</v>
      </c>
      <c r="K4311">
        <v>5849.9904441600002</v>
      </c>
    </row>
    <row r="4312" spans="1:11" x14ac:dyDescent="0.2">
      <c r="A4312" t="s">
        <v>253</v>
      </c>
      <c r="B4312" t="s">
        <v>185</v>
      </c>
      <c r="C4312" t="s">
        <v>214</v>
      </c>
      <c r="D4312" t="s">
        <v>190</v>
      </c>
      <c r="E4312">
        <v>323181</v>
      </c>
      <c r="F4312">
        <v>28.466999999999999</v>
      </c>
      <c r="G4312">
        <v>44871</v>
      </c>
      <c r="H4312">
        <v>44866</v>
      </c>
      <c r="I4312">
        <v>9199993.5269999988</v>
      </c>
      <c r="J4312" t="s">
        <v>215</v>
      </c>
      <c r="K4312">
        <v>8279.9941742999981</v>
      </c>
    </row>
    <row r="4313" spans="1:11" x14ac:dyDescent="0.2">
      <c r="A4313" t="s">
        <v>253</v>
      </c>
      <c r="B4313" t="s">
        <v>198</v>
      </c>
      <c r="C4313" t="s">
        <v>222</v>
      </c>
      <c r="D4313" t="s">
        <v>190</v>
      </c>
      <c r="E4313">
        <v>357297</v>
      </c>
      <c r="F4313">
        <v>17.632400000000001</v>
      </c>
      <c r="G4313">
        <v>44875</v>
      </c>
      <c r="H4313">
        <v>44866</v>
      </c>
      <c r="I4313">
        <v>6300003.6228</v>
      </c>
      <c r="J4313" t="s">
        <v>193</v>
      </c>
      <c r="K4313">
        <v>5040.0028982399999</v>
      </c>
    </row>
    <row r="4314" spans="1:11" x14ac:dyDescent="0.2">
      <c r="A4314" t="s">
        <v>253</v>
      </c>
      <c r="B4314" t="s">
        <v>185</v>
      </c>
      <c r="C4314" t="s">
        <v>214</v>
      </c>
      <c r="D4314" t="s">
        <v>187</v>
      </c>
      <c r="E4314">
        <v>241957</v>
      </c>
      <c r="F4314">
        <v>28.517499999999998</v>
      </c>
      <c r="G4314">
        <v>44875</v>
      </c>
      <c r="H4314">
        <v>44866</v>
      </c>
      <c r="I4314">
        <v>6900008.7474999996</v>
      </c>
      <c r="J4314" t="s">
        <v>215</v>
      </c>
      <c r="K4314">
        <v>6210.0078727500004</v>
      </c>
    </row>
    <row r="4315" spans="1:11" x14ac:dyDescent="0.2">
      <c r="A4315" t="s">
        <v>253</v>
      </c>
      <c r="B4315" t="s">
        <v>185</v>
      </c>
      <c r="C4315" t="s">
        <v>214</v>
      </c>
      <c r="D4315" t="s">
        <v>192</v>
      </c>
      <c r="E4315">
        <v>255731</v>
      </c>
      <c r="F4315">
        <v>28.5456</v>
      </c>
      <c r="G4315">
        <v>44875</v>
      </c>
      <c r="H4315">
        <v>44866</v>
      </c>
      <c r="I4315">
        <v>7299994.8336000005</v>
      </c>
      <c r="J4315" t="s">
        <v>215</v>
      </c>
      <c r="K4315">
        <v>6569.9953502400003</v>
      </c>
    </row>
    <row r="4316" spans="1:11" x14ac:dyDescent="0.2">
      <c r="A4316" t="s">
        <v>253</v>
      </c>
      <c r="B4316" t="s">
        <v>185</v>
      </c>
      <c r="C4316" t="s">
        <v>112</v>
      </c>
      <c r="D4316" t="s">
        <v>192</v>
      </c>
      <c r="E4316">
        <v>65084</v>
      </c>
      <c r="F4316">
        <v>43.021299999999997</v>
      </c>
      <c r="G4316">
        <v>44877</v>
      </c>
      <c r="H4316">
        <v>44866</v>
      </c>
      <c r="I4316">
        <v>2799998.2892</v>
      </c>
      <c r="J4316" t="s">
        <v>188</v>
      </c>
      <c r="K4316">
        <v>1959.99880244</v>
      </c>
    </row>
    <row r="4317" spans="1:11" x14ac:dyDescent="0.2">
      <c r="A4317" t="s">
        <v>253</v>
      </c>
      <c r="B4317" t="s">
        <v>198</v>
      </c>
      <c r="C4317" t="s">
        <v>206</v>
      </c>
      <c r="D4317" t="s">
        <v>200</v>
      </c>
      <c r="E4317">
        <v>91592</v>
      </c>
      <c r="F4317">
        <v>98.262</v>
      </c>
      <c r="G4317">
        <v>44878</v>
      </c>
      <c r="H4317">
        <v>44866</v>
      </c>
      <c r="I4317">
        <v>9000013.1040000003</v>
      </c>
      <c r="J4317" t="s">
        <v>207</v>
      </c>
      <c r="K4317">
        <v>6300.0091728000007</v>
      </c>
    </row>
    <row r="4318" spans="1:11" x14ac:dyDescent="0.2">
      <c r="A4318" t="s">
        <v>253</v>
      </c>
      <c r="B4318" t="s">
        <v>198</v>
      </c>
      <c r="C4318" t="s">
        <v>191</v>
      </c>
      <c r="D4318" t="s">
        <v>192</v>
      </c>
      <c r="E4318">
        <v>1284423</v>
      </c>
      <c r="F4318">
        <v>5.8391999999999999</v>
      </c>
      <c r="G4318">
        <v>44882</v>
      </c>
      <c r="H4318">
        <v>44866</v>
      </c>
      <c r="I4318">
        <v>7500002.7816000003</v>
      </c>
      <c r="J4318" t="s">
        <v>193</v>
      </c>
      <c r="K4318">
        <v>6000.0022252800009</v>
      </c>
    </row>
    <row r="4319" spans="1:11" x14ac:dyDescent="0.2">
      <c r="A4319" t="s">
        <v>253</v>
      </c>
      <c r="B4319" t="s">
        <v>185</v>
      </c>
      <c r="C4319" t="s">
        <v>216</v>
      </c>
      <c r="D4319" t="s">
        <v>200</v>
      </c>
      <c r="E4319">
        <v>252913</v>
      </c>
      <c r="F4319">
        <v>16.6065</v>
      </c>
      <c r="G4319">
        <v>44882</v>
      </c>
      <c r="H4319">
        <v>44866</v>
      </c>
      <c r="I4319">
        <v>4199999.7345000003</v>
      </c>
      <c r="J4319" t="s">
        <v>215</v>
      </c>
      <c r="K4319">
        <v>3779.9997610500004</v>
      </c>
    </row>
    <row r="4320" spans="1:11" x14ac:dyDescent="0.2">
      <c r="A4320" t="s">
        <v>253</v>
      </c>
      <c r="B4320" t="s">
        <v>198</v>
      </c>
      <c r="C4320" t="s">
        <v>209</v>
      </c>
      <c r="D4320" t="s">
        <v>200</v>
      </c>
      <c r="E4320">
        <v>73238</v>
      </c>
      <c r="F4320">
        <v>20.481200000000001</v>
      </c>
      <c r="G4320">
        <v>44882</v>
      </c>
      <c r="H4320">
        <v>44866</v>
      </c>
      <c r="I4320">
        <v>1500002.1256000001</v>
      </c>
      <c r="J4320" t="s">
        <v>188</v>
      </c>
      <c r="K4320">
        <v>1050.00148792</v>
      </c>
    </row>
    <row r="4321" spans="1:11" x14ac:dyDescent="0.2">
      <c r="A4321" t="s">
        <v>253</v>
      </c>
      <c r="B4321" t="s">
        <v>198</v>
      </c>
      <c r="C4321" t="s">
        <v>220</v>
      </c>
      <c r="D4321" t="s">
        <v>190</v>
      </c>
      <c r="E4321">
        <v>11407</v>
      </c>
      <c r="F4321">
        <v>175.32380000000001</v>
      </c>
      <c r="G4321">
        <v>44883</v>
      </c>
      <c r="H4321">
        <v>44866</v>
      </c>
      <c r="I4321">
        <v>1999918.5866</v>
      </c>
      <c r="J4321" t="s">
        <v>188</v>
      </c>
      <c r="K4321">
        <v>1399.94301062</v>
      </c>
    </row>
    <row r="4322" spans="1:11" x14ac:dyDescent="0.2">
      <c r="A4322" t="s">
        <v>253</v>
      </c>
      <c r="B4322" t="s">
        <v>198</v>
      </c>
      <c r="C4322" t="s">
        <v>220</v>
      </c>
      <c r="D4322" t="s">
        <v>190</v>
      </c>
      <c r="E4322">
        <v>19824</v>
      </c>
      <c r="F4322">
        <v>151.3289</v>
      </c>
      <c r="G4322">
        <v>44883</v>
      </c>
      <c r="H4322">
        <v>44866</v>
      </c>
      <c r="I4322">
        <v>2999944.1136000003</v>
      </c>
      <c r="J4322" t="s">
        <v>188</v>
      </c>
      <c r="K4322">
        <v>2099.9608795200002</v>
      </c>
    </row>
    <row r="4323" spans="1:11" x14ac:dyDescent="0.2">
      <c r="A4323" t="s">
        <v>253</v>
      </c>
      <c r="B4323" t="s">
        <v>185</v>
      </c>
      <c r="C4323" t="s">
        <v>236</v>
      </c>
      <c r="D4323" t="s">
        <v>190</v>
      </c>
      <c r="E4323">
        <v>979336</v>
      </c>
      <c r="F4323">
        <v>6.1265999999999998</v>
      </c>
      <c r="G4323">
        <v>44883</v>
      </c>
      <c r="H4323">
        <v>44866</v>
      </c>
      <c r="I4323">
        <v>5999999.9375999998</v>
      </c>
      <c r="J4323" t="s">
        <v>215</v>
      </c>
      <c r="K4323">
        <v>5399.99994384</v>
      </c>
    </row>
    <row r="4324" spans="1:11" x14ac:dyDescent="0.2">
      <c r="A4324" t="s">
        <v>253</v>
      </c>
      <c r="B4324" t="s">
        <v>185</v>
      </c>
      <c r="C4324" t="s">
        <v>227</v>
      </c>
      <c r="D4324" t="s">
        <v>200</v>
      </c>
      <c r="E4324">
        <v>23013</v>
      </c>
      <c r="F4324">
        <v>139.0532</v>
      </c>
      <c r="G4324">
        <v>44884</v>
      </c>
      <c r="H4324">
        <v>44866</v>
      </c>
      <c r="I4324">
        <v>3200031.2916000001</v>
      </c>
      <c r="J4324" t="s">
        <v>204</v>
      </c>
      <c r="K4324">
        <v>2240.0219041200003</v>
      </c>
    </row>
    <row r="4325" spans="1:11" x14ac:dyDescent="0.2">
      <c r="A4325" t="s">
        <v>253</v>
      </c>
      <c r="B4325" t="s">
        <v>185</v>
      </c>
      <c r="C4325" t="s">
        <v>236</v>
      </c>
      <c r="D4325" t="s">
        <v>190</v>
      </c>
      <c r="E4325">
        <v>197409</v>
      </c>
      <c r="F4325">
        <v>6.5853000000000002</v>
      </c>
      <c r="G4325">
        <v>44884</v>
      </c>
      <c r="H4325">
        <v>44866</v>
      </c>
      <c r="I4325">
        <v>1299997.4876999999</v>
      </c>
      <c r="J4325" t="s">
        <v>215</v>
      </c>
      <c r="K4325">
        <v>1169.99773893</v>
      </c>
    </row>
    <row r="4326" spans="1:11" x14ac:dyDescent="0.2">
      <c r="A4326" t="s">
        <v>253</v>
      </c>
      <c r="B4326" t="s">
        <v>185</v>
      </c>
      <c r="C4326" t="s">
        <v>199</v>
      </c>
      <c r="D4326" t="s">
        <v>187</v>
      </c>
      <c r="E4326">
        <v>248656</v>
      </c>
      <c r="F4326">
        <v>3.2172999999999998</v>
      </c>
      <c r="G4326">
        <v>44885</v>
      </c>
      <c r="H4326">
        <v>44866</v>
      </c>
      <c r="I4326">
        <v>800000.94880000001</v>
      </c>
      <c r="J4326" t="s">
        <v>193</v>
      </c>
      <c r="K4326">
        <v>640.00075904000005</v>
      </c>
    </row>
    <row r="4327" spans="1:11" x14ac:dyDescent="0.2">
      <c r="A4327" t="s">
        <v>253</v>
      </c>
      <c r="B4327" t="s">
        <v>198</v>
      </c>
      <c r="C4327" t="s">
        <v>231</v>
      </c>
      <c r="D4327" t="s">
        <v>192</v>
      </c>
      <c r="E4327">
        <v>28331</v>
      </c>
      <c r="F4327">
        <v>21.178000000000001</v>
      </c>
      <c r="G4327">
        <v>44885</v>
      </c>
      <c r="H4327">
        <v>44866</v>
      </c>
      <c r="I4327">
        <v>599993.91800000006</v>
      </c>
      <c r="J4327" t="s">
        <v>188</v>
      </c>
      <c r="K4327">
        <v>419.99574260000009</v>
      </c>
    </row>
    <row r="4328" spans="1:11" x14ac:dyDescent="0.2">
      <c r="A4328" t="s">
        <v>253</v>
      </c>
      <c r="B4328" t="s">
        <v>198</v>
      </c>
      <c r="C4328" t="s">
        <v>238</v>
      </c>
      <c r="D4328" t="s">
        <v>200</v>
      </c>
      <c r="E4328">
        <v>11101</v>
      </c>
      <c r="F4328">
        <v>243.2243</v>
      </c>
      <c r="G4328">
        <v>44886</v>
      </c>
      <c r="H4328">
        <v>44866</v>
      </c>
      <c r="I4328">
        <v>2700032.9542999999</v>
      </c>
      <c r="J4328" t="s">
        <v>204</v>
      </c>
      <c r="K4328">
        <v>1890.0230680099999</v>
      </c>
    </row>
    <row r="4329" spans="1:11" x14ac:dyDescent="0.2">
      <c r="A4329" t="s">
        <v>253</v>
      </c>
      <c r="B4329" t="s">
        <v>198</v>
      </c>
      <c r="C4329" t="s">
        <v>238</v>
      </c>
      <c r="D4329" t="s">
        <v>187</v>
      </c>
      <c r="E4329">
        <v>37217</v>
      </c>
      <c r="F4329">
        <v>209.5797</v>
      </c>
      <c r="G4329">
        <v>44886</v>
      </c>
      <c r="H4329">
        <v>44866</v>
      </c>
      <c r="I4329">
        <v>7799927.6949000005</v>
      </c>
      <c r="J4329" t="s">
        <v>204</v>
      </c>
      <c r="K4329">
        <v>5459.9493864300011</v>
      </c>
    </row>
    <row r="4330" spans="1:11" x14ac:dyDescent="0.2">
      <c r="A4330" t="s">
        <v>253</v>
      </c>
      <c r="B4330" t="s">
        <v>198</v>
      </c>
      <c r="C4330" t="s">
        <v>239</v>
      </c>
      <c r="D4330" t="s">
        <v>190</v>
      </c>
      <c r="E4330">
        <v>446971</v>
      </c>
      <c r="F4330">
        <v>16.555900000000001</v>
      </c>
      <c r="G4330">
        <v>44889</v>
      </c>
      <c r="H4330">
        <v>44866</v>
      </c>
      <c r="I4330">
        <v>7400007.1789000006</v>
      </c>
      <c r="J4330" t="s">
        <v>188</v>
      </c>
      <c r="K4330">
        <v>5180.0050252300007</v>
      </c>
    </row>
    <row r="4331" spans="1:11" x14ac:dyDescent="0.2">
      <c r="A4331" t="s">
        <v>253</v>
      </c>
      <c r="B4331" t="s">
        <v>185</v>
      </c>
      <c r="C4331" t="s">
        <v>230</v>
      </c>
      <c r="D4331" t="s">
        <v>190</v>
      </c>
      <c r="E4331">
        <v>78805</v>
      </c>
      <c r="F4331">
        <v>107.86069999999999</v>
      </c>
      <c r="G4331">
        <v>44890</v>
      </c>
      <c r="H4331">
        <v>44866</v>
      </c>
      <c r="I4331">
        <v>8499962.4634999987</v>
      </c>
      <c r="J4331" t="s">
        <v>188</v>
      </c>
      <c r="K4331">
        <v>5949.9737244499993</v>
      </c>
    </row>
    <row r="4332" spans="1:11" x14ac:dyDescent="0.2">
      <c r="A4332" t="s">
        <v>253</v>
      </c>
      <c r="B4332" t="s">
        <v>185</v>
      </c>
      <c r="C4332" t="s">
        <v>218</v>
      </c>
      <c r="D4332" t="s">
        <v>190</v>
      </c>
      <c r="E4332">
        <v>20642</v>
      </c>
      <c r="F4332">
        <v>67.8232</v>
      </c>
      <c r="G4332">
        <v>44890</v>
      </c>
      <c r="H4332">
        <v>44866</v>
      </c>
      <c r="I4332">
        <v>1400006.4944</v>
      </c>
      <c r="J4332" t="s">
        <v>204</v>
      </c>
      <c r="K4332">
        <v>980.00454607999995</v>
      </c>
    </row>
    <row r="4333" spans="1:11" x14ac:dyDescent="0.2">
      <c r="A4333" t="s">
        <v>253</v>
      </c>
      <c r="B4333" t="s">
        <v>185</v>
      </c>
      <c r="C4333" t="s">
        <v>246</v>
      </c>
      <c r="D4333" t="s">
        <v>192</v>
      </c>
      <c r="E4333">
        <v>16482</v>
      </c>
      <c r="F4333">
        <v>139.5504</v>
      </c>
      <c r="G4333">
        <v>44891</v>
      </c>
      <c r="H4333">
        <v>44866</v>
      </c>
      <c r="I4333">
        <v>2300069.6927999998</v>
      </c>
      <c r="J4333" t="s">
        <v>204</v>
      </c>
      <c r="K4333">
        <v>1610.0487849599999</v>
      </c>
    </row>
    <row r="4334" spans="1:11" x14ac:dyDescent="0.2">
      <c r="A4334" t="s">
        <v>253</v>
      </c>
      <c r="B4334" t="s">
        <v>198</v>
      </c>
      <c r="C4334" t="s">
        <v>242</v>
      </c>
      <c r="D4334" t="s">
        <v>192</v>
      </c>
      <c r="E4334">
        <v>2470</v>
      </c>
      <c r="F4334">
        <v>242.9426</v>
      </c>
      <c r="G4334">
        <v>44892</v>
      </c>
      <c r="H4334">
        <v>44866</v>
      </c>
      <c r="I4334">
        <v>600068.22199999995</v>
      </c>
      <c r="J4334" t="s">
        <v>207</v>
      </c>
      <c r="K4334">
        <v>420.04775539999997</v>
      </c>
    </row>
    <row r="4335" spans="1:11" x14ac:dyDescent="0.2">
      <c r="A4335" t="s">
        <v>253</v>
      </c>
      <c r="B4335" t="s">
        <v>185</v>
      </c>
      <c r="C4335" t="s">
        <v>227</v>
      </c>
      <c r="D4335" t="s">
        <v>200</v>
      </c>
      <c r="E4335">
        <v>29622</v>
      </c>
      <c r="F4335">
        <v>138.40989999999999</v>
      </c>
      <c r="G4335">
        <v>44893</v>
      </c>
      <c r="H4335">
        <v>44866</v>
      </c>
      <c r="I4335">
        <v>4099978.0577999996</v>
      </c>
      <c r="J4335" t="s">
        <v>204</v>
      </c>
      <c r="K4335">
        <v>2869.9846404599998</v>
      </c>
    </row>
    <row r="4336" spans="1:11" x14ac:dyDescent="0.2">
      <c r="A4336" t="s">
        <v>253</v>
      </c>
      <c r="B4336" t="s">
        <v>198</v>
      </c>
      <c r="C4336" t="s">
        <v>225</v>
      </c>
      <c r="D4336" t="s">
        <v>190</v>
      </c>
      <c r="E4336">
        <v>13509</v>
      </c>
      <c r="F4336">
        <v>81.429500000000004</v>
      </c>
      <c r="G4336">
        <v>44893</v>
      </c>
      <c r="H4336">
        <v>44866</v>
      </c>
      <c r="I4336">
        <v>1100031.1155000001</v>
      </c>
      <c r="J4336" t="s">
        <v>188</v>
      </c>
      <c r="K4336">
        <v>770.02178085000003</v>
      </c>
    </row>
    <row r="4337" spans="1:11" x14ac:dyDescent="0.2">
      <c r="A4337" t="s">
        <v>253</v>
      </c>
      <c r="B4337" t="s">
        <v>198</v>
      </c>
      <c r="C4337" t="s">
        <v>217</v>
      </c>
      <c r="D4337" t="s">
        <v>190</v>
      </c>
      <c r="E4337">
        <v>780503</v>
      </c>
      <c r="F4337">
        <v>9.0967000000000002</v>
      </c>
      <c r="G4337">
        <v>44893</v>
      </c>
      <c r="H4337">
        <v>44866</v>
      </c>
      <c r="I4337">
        <v>7100001.6401000004</v>
      </c>
      <c r="J4337" t="s">
        <v>215</v>
      </c>
      <c r="K4337">
        <v>6390.0014760900012</v>
      </c>
    </row>
    <row r="4338" spans="1:11" x14ac:dyDescent="0.2">
      <c r="A4338" t="s">
        <v>253</v>
      </c>
      <c r="B4338" t="s">
        <v>198</v>
      </c>
      <c r="C4338" t="s">
        <v>191</v>
      </c>
      <c r="D4338" t="s">
        <v>187</v>
      </c>
      <c r="E4338">
        <v>318103</v>
      </c>
      <c r="F4338">
        <v>5.9729000000000001</v>
      </c>
      <c r="G4338">
        <v>44896</v>
      </c>
      <c r="H4338">
        <v>44896</v>
      </c>
      <c r="I4338">
        <v>1899997.4087</v>
      </c>
      <c r="J4338" t="s">
        <v>193</v>
      </c>
      <c r="K4338">
        <v>1519.9979269600001</v>
      </c>
    </row>
    <row r="4339" spans="1:11" x14ac:dyDescent="0.2">
      <c r="A4339" t="s">
        <v>253</v>
      </c>
      <c r="B4339" t="s">
        <v>198</v>
      </c>
      <c r="C4339" t="s">
        <v>199</v>
      </c>
      <c r="D4339" t="s">
        <v>192</v>
      </c>
      <c r="E4339">
        <v>1698146</v>
      </c>
      <c r="F4339">
        <v>2.8855</v>
      </c>
      <c r="G4339">
        <v>44896</v>
      </c>
      <c r="H4339">
        <v>44896</v>
      </c>
      <c r="I4339">
        <v>4900000.2829999998</v>
      </c>
      <c r="J4339" t="s">
        <v>193</v>
      </c>
      <c r="K4339">
        <v>3920.0002264</v>
      </c>
    </row>
    <row r="4340" spans="1:11" x14ac:dyDescent="0.2">
      <c r="A4340" t="s">
        <v>253</v>
      </c>
      <c r="B4340" t="s">
        <v>198</v>
      </c>
      <c r="C4340" t="s">
        <v>240</v>
      </c>
      <c r="D4340" t="s">
        <v>190</v>
      </c>
      <c r="E4340">
        <v>1096723</v>
      </c>
      <c r="F4340">
        <v>7.5679999999999996</v>
      </c>
      <c r="G4340">
        <v>44896</v>
      </c>
      <c r="H4340">
        <v>44896</v>
      </c>
      <c r="I4340">
        <v>8299999.6639999999</v>
      </c>
      <c r="J4340" t="s">
        <v>241</v>
      </c>
      <c r="K4340">
        <v>7469.9996976000002</v>
      </c>
    </row>
    <row r="4341" spans="1:11" x14ac:dyDescent="0.2">
      <c r="A4341" t="s">
        <v>253</v>
      </c>
      <c r="B4341" t="s">
        <v>198</v>
      </c>
      <c r="C4341" t="s">
        <v>206</v>
      </c>
      <c r="D4341" t="s">
        <v>190</v>
      </c>
      <c r="E4341">
        <v>69989</v>
      </c>
      <c r="F4341">
        <v>92.871200000000002</v>
      </c>
      <c r="G4341">
        <v>44896</v>
      </c>
      <c r="H4341">
        <v>44896</v>
      </c>
      <c r="I4341">
        <v>6499962.4167999998</v>
      </c>
      <c r="J4341" t="s">
        <v>207</v>
      </c>
      <c r="K4341">
        <v>4549.9736917600003</v>
      </c>
    </row>
    <row r="4342" spans="1:11" x14ac:dyDescent="0.2">
      <c r="A4342" t="s">
        <v>253</v>
      </c>
      <c r="B4342" t="s">
        <v>198</v>
      </c>
      <c r="C4342" t="s">
        <v>242</v>
      </c>
      <c r="D4342" t="s">
        <v>192</v>
      </c>
      <c r="E4342">
        <v>40872</v>
      </c>
      <c r="F4342">
        <v>242.22130000000001</v>
      </c>
      <c r="G4342">
        <v>44897</v>
      </c>
      <c r="H4342">
        <v>44896</v>
      </c>
      <c r="I4342">
        <v>9900068.9736000001</v>
      </c>
      <c r="J4342" t="s">
        <v>207</v>
      </c>
      <c r="K4342">
        <v>6930.0482815200003</v>
      </c>
    </row>
    <row r="4343" spans="1:11" x14ac:dyDescent="0.2">
      <c r="A4343" t="s">
        <v>253</v>
      </c>
      <c r="B4343" t="s">
        <v>185</v>
      </c>
      <c r="C4343" t="s">
        <v>226</v>
      </c>
      <c r="D4343" t="s">
        <v>190</v>
      </c>
      <c r="E4343">
        <v>149411</v>
      </c>
      <c r="F4343">
        <v>54.881999999999998</v>
      </c>
      <c r="G4343">
        <v>44898</v>
      </c>
      <c r="H4343">
        <v>44896</v>
      </c>
      <c r="I4343">
        <v>8199974.5019999994</v>
      </c>
      <c r="J4343" t="s">
        <v>188</v>
      </c>
      <c r="K4343">
        <v>5739.9821514000005</v>
      </c>
    </row>
    <row r="4344" spans="1:11" x14ac:dyDescent="0.2">
      <c r="A4344" t="s">
        <v>253</v>
      </c>
      <c r="B4344" t="s">
        <v>185</v>
      </c>
      <c r="C4344" t="s">
        <v>244</v>
      </c>
      <c r="D4344" t="s">
        <v>192</v>
      </c>
      <c r="E4344">
        <v>229787</v>
      </c>
      <c r="F4344">
        <v>26.9815</v>
      </c>
      <c r="G4344">
        <v>44898</v>
      </c>
      <c r="H4344">
        <v>44896</v>
      </c>
      <c r="I4344">
        <v>6199997.9405000005</v>
      </c>
      <c r="J4344" t="s">
        <v>207</v>
      </c>
      <c r="K4344">
        <v>4339.9985583500011</v>
      </c>
    </row>
    <row r="4345" spans="1:11" x14ac:dyDescent="0.2">
      <c r="A4345" t="s">
        <v>253</v>
      </c>
      <c r="B4345" t="s">
        <v>198</v>
      </c>
      <c r="C4345" t="s">
        <v>244</v>
      </c>
      <c r="D4345" t="s">
        <v>190</v>
      </c>
      <c r="E4345">
        <v>208414</v>
      </c>
      <c r="F4345">
        <v>24.470500000000001</v>
      </c>
      <c r="G4345">
        <v>44899</v>
      </c>
      <c r="H4345">
        <v>44896</v>
      </c>
      <c r="I4345">
        <v>5099994.7870000005</v>
      </c>
      <c r="J4345" t="s">
        <v>207</v>
      </c>
      <c r="K4345">
        <v>3569.9963509000004</v>
      </c>
    </row>
    <row r="4346" spans="1:11" x14ac:dyDescent="0.2">
      <c r="A4346" t="s">
        <v>253</v>
      </c>
      <c r="B4346" t="s">
        <v>185</v>
      </c>
      <c r="C4346" t="s">
        <v>246</v>
      </c>
      <c r="D4346" t="s">
        <v>190</v>
      </c>
      <c r="E4346">
        <v>48161</v>
      </c>
      <c r="F4346">
        <v>128.7355</v>
      </c>
      <c r="G4346">
        <v>44903</v>
      </c>
      <c r="H4346">
        <v>44896</v>
      </c>
      <c r="I4346">
        <v>6200030.4155000001</v>
      </c>
      <c r="J4346" t="s">
        <v>204</v>
      </c>
      <c r="K4346">
        <v>4340.0212908500007</v>
      </c>
    </row>
    <row r="4347" spans="1:11" x14ac:dyDescent="0.2">
      <c r="A4347" t="s">
        <v>253</v>
      </c>
      <c r="B4347" t="s">
        <v>185</v>
      </c>
      <c r="C4347" t="s">
        <v>213</v>
      </c>
      <c r="D4347" t="s">
        <v>190</v>
      </c>
      <c r="E4347">
        <v>53761</v>
      </c>
      <c r="F4347">
        <v>66.962999999999994</v>
      </c>
      <c r="G4347">
        <v>44903</v>
      </c>
      <c r="H4347">
        <v>44896</v>
      </c>
      <c r="I4347">
        <v>3599997.8429999999</v>
      </c>
      <c r="J4347" t="s">
        <v>188</v>
      </c>
      <c r="K4347">
        <v>2519.9984901000003</v>
      </c>
    </row>
    <row r="4348" spans="1:11" x14ac:dyDescent="0.2">
      <c r="A4348" t="s">
        <v>253</v>
      </c>
      <c r="B4348" t="s">
        <v>185</v>
      </c>
      <c r="C4348" t="s">
        <v>216</v>
      </c>
      <c r="D4348" t="s">
        <v>212</v>
      </c>
      <c r="E4348">
        <v>468017</v>
      </c>
      <c r="F4348">
        <v>18.375399999999999</v>
      </c>
      <c r="G4348">
        <v>44903</v>
      </c>
      <c r="H4348">
        <v>44896</v>
      </c>
      <c r="I4348">
        <v>8599999.5817999989</v>
      </c>
      <c r="J4348" t="s">
        <v>215</v>
      </c>
      <c r="K4348">
        <v>7739.9996236199995</v>
      </c>
    </row>
    <row r="4349" spans="1:11" x14ac:dyDescent="0.2">
      <c r="A4349" t="s">
        <v>253</v>
      </c>
      <c r="B4349" t="s">
        <v>185</v>
      </c>
      <c r="C4349" t="s">
        <v>229</v>
      </c>
      <c r="D4349" t="s">
        <v>200</v>
      </c>
      <c r="E4349">
        <v>77045</v>
      </c>
      <c r="F4349">
        <v>112.9209</v>
      </c>
      <c r="G4349">
        <v>44903</v>
      </c>
      <c r="H4349">
        <v>44896</v>
      </c>
      <c r="I4349">
        <v>8699990.7404999994</v>
      </c>
      <c r="J4349" t="s">
        <v>188</v>
      </c>
      <c r="K4349">
        <v>6089.9935183499992</v>
      </c>
    </row>
    <row r="4350" spans="1:11" x14ac:dyDescent="0.2">
      <c r="A4350" t="s">
        <v>253</v>
      </c>
      <c r="B4350" t="s">
        <v>198</v>
      </c>
      <c r="C4350" t="s">
        <v>224</v>
      </c>
      <c r="D4350" t="s">
        <v>190</v>
      </c>
      <c r="E4350">
        <v>3966</v>
      </c>
      <c r="F4350">
        <v>201.71270000000001</v>
      </c>
      <c r="G4350">
        <v>44904</v>
      </c>
      <c r="H4350">
        <v>44896</v>
      </c>
      <c r="I4350">
        <v>799992.5682000001</v>
      </c>
      <c r="J4350" t="s">
        <v>204</v>
      </c>
      <c r="K4350">
        <v>559.99479774000019</v>
      </c>
    </row>
    <row r="4351" spans="1:11" x14ac:dyDescent="0.2">
      <c r="A4351" t="s">
        <v>253</v>
      </c>
      <c r="B4351" t="s">
        <v>198</v>
      </c>
      <c r="C4351" t="s">
        <v>230</v>
      </c>
      <c r="D4351" t="s">
        <v>200</v>
      </c>
      <c r="E4351">
        <v>34500</v>
      </c>
      <c r="F4351">
        <v>127.53619999999999</v>
      </c>
      <c r="G4351">
        <v>44905</v>
      </c>
      <c r="H4351">
        <v>44896</v>
      </c>
      <c r="I4351">
        <v>4399998.8999999994</v>
      </c>
      <c r="J4351" t="s">
        <v>188</v>
      </c>
      <c r="K4351">
        <v>3079.9992299999999</v>
      </c>
    </row>
    <row r="4352" spans="1:11" x14ac:dyDescent="0.2">
      <c r="A4352" t="s">
        <v>253</v>
      </c>
      <c r="B4352" t="s">
        <v>198</v>
      </c>
      <c r="C4352" t="s">
        <v>246</v>
      </c>
      <c r="D4352" t="s">
        <v>200</v>
      </c>
      <c r="E4352">
        <v>58218</v>
      </c>
      <c r="F4352">
        <v>132.26130000000001</v>
      </c>
      <c r="G4352">
        <v>44905</v>
      </c>
      <c r="H4352">
        <v>44896</v>
      </c>
      <c r="I4352">
        <v>7699988.3634000001</v>
      </c>
      <c r="J4352" t="s">
        <v>204</v>
      </c>
      <c r="K4352">
        <v>5389.9918543800004</v>
      </c>
    </row>
    <row r="4353" spans="1:11" x14ac:dyDescent="0.2">
      <c r="A4353" t="s">
        <v>253</v>
      </c>
      <c r="B4353" t="s">
        <v>185</v>
      </c>
      <c r="C4353" t="s">
        <v>206</v>
      </c>
      <c r="D4353" t="s">
        <v>187</v>
      </c>
      <c r="E4353">
        <v>24415</v>
      </c>
      <c r="F4353">
        <v>94.204400000000007</v>
      </c>
      <c r="G4353">
        <v>44907</v>
      </c>
      <c r="H4353">
        <v>44896</v>
      </c>
      <c r="I4353">
        <v>2300000.426</v>
      </c>
      <c r="J4353" t="s">
        <v>207</v>
      </c>
      <c r="K4353">
        <v>1610.0002982000001</v>
      </c>
    </row>
    <row r="4354" spans="1:11" x14ac:dyDescent="0.2">
      <c r="A4354" t="s">
        <v>253</v>
      </c>
      <c r="B4354" t="s">
        <v>198</v>
      </c>
      <c r="C4354" t="s">
        <v>238</v>
      </c>
      <c r="D4354" t="s">
        <v>187</v>
      </c>
      <c r="E4354">
        <v>28088</v>
      </c>
      <c r="F4354">
        <v>245.65969999999999</v>
      </c>
      <c r="G4354">
        <v>44907</v>
      </c>
      <c r="H4354">
        <v>44896</v>
      </c>
      <c r="I4354">
        <v>6900089.6535999998</v>
      </c>
      <c r="J4354" t="s">
        <v>204</v>
      </c>
      <c r="K4354">
        <v>4830.0627575200006</v>
      </c>
    </row>
    <row r="4355" spans="1:11" x14ac:dyDescent="0.2">
      <c r="A4355" t="s">
        <v>253</v>
      </c>
      <c r="B4355" t="s">
        <v>198</v>
      </c>
      <c r="C4355" t="s">
        <v>224</v>
      </c>
      <c r="D4355" t="s">
        <v>192</v>
      </c>
      <c r="E4355">
        <v>28408</v>
      </c>
      <c r="F4355">
        <v>193.60640000000001</v>
      </c>
      <c r="G4355">
        <v>44907</v>
      </c>
      <c r="H4355">
        <v>44896</v>
      </c>
      <c r="I4355">
        <v>5499970.6112000002</v>
      </c>
      <c r="J4355" t="s">
        <v>204</v>
      </c>
      <c r="K4355">
        <v>3849.9794278400004</v>
      </c>
    </row>
    <row r="4356" spans="1:11" x14ac:dyDescent="0.2">
      <c r="A4356" t="s">
        <v>253</v>
      </c>
      <c r="B4356" t="s">
        <v>198</v>
      </c>
      <c r="C4356" t="s">
        <v>194</v>
      </c>
      <c r="D4356" t="s">
        <v>190</v>
      </c>
      <c r="E4356">
        <v>52815</v>
      </c>
      <c r="F4356">
        <v>49.2286</v>
      </c>
      <c r="G4356">
        <v>44910</v>
      </c>
      <c r="H4356">
        <v>44896</v>
      </c>
      <c r="I4356">
        <v>2600008.5090000001</v>
      </c>
      <c r="J4356" t="s">
        <v>188</v>
      </c>
      <c r="K4356">
        <v>1820.0059563000002</v>
      </c>
    </row>
    <row r="4357" spans="1:11" x14ac:dyDescent="0.2">
      <c r="A4357" t="s">
        <v>253</v>
      </c>
      <c r="B4357" t="s">
        <v>185</v>
      </c>
      <c r="C4357" t="s">
        <v>210</v>
      </c>
      <c r="D4357" t="s">
        <v>190</v>
      </c>
      <c r="E4357">
        <v>165991</v>
      </c>
      <c r="F4357">
        <v>27.712399999999999</v>
      </c>
      <c r="G4357">
        <v>44910</v>
      </c>
      <c r="H4357">
        <v>44896</v>
      </c>
      <c r="I4357">
        <v>4600008.9884000001</v>
      </c>
      <c r="J4357" t="s">
        <v>204</v>
      </c>
      <c r="K4357">
        <v>3220.0062918800004</v>
      </c>
    </row>
    <row r="4358" spans="1:11" x14ac:dyDescent="0.2">
      <c r="A4358" t="s">
        <v>253</v>
      </c>
      <c r="B4358" t="s">
        <v>198</v>
      </c>
      <c r="C4358" t="s">
        <v>231</v>
      </c>
      <c r="D4358" t="s">
        <v>190</v>
      </c>
      <c r="E4358">
        <v>271472</v>
      </c>
      <c r="F4358">
        <v>23.206800000000001</v>
      </c>
      <c r="G4358">
        <v>44910</v>
      </c>
      <c r="H4358">
        <v>44896</v>
      </c>
      <c r="I4358">
        <v>6299996.4095999999</v>
      </c>
      <c r="J4358" t="s">
        <v>188</v>
      </c>
      <c r="K4358">
        <v>4409.9974867200008</v>
      </c>
    </row>
    <row r="4359" spans="1:11" x14ac:dyDescent="0.2">
      <c r="A4359" t="s">
        <v>253</v>
      </c>
      <c r="B4359" t="s">
        <v>185</v>
      </c>
      <c r="C4359" t="s">
        <v>197</v>
      </c>
      <c r="D4359" t="s">
        <v>187</v>
      </c>
      <c r="E4359">
        <v>55945</v>
      </c>
      <c r="F4359">
        <v>171.59559999999999</v>
      </c>
      <c r="G4359">
        <v>44910</v>
      </c>
      <c r="H4359">
        <v>44896</v>
      </c>
      <c r="I4359">
        <v>9599915.8420000002</v>
      </c>
      <c r="J4359" t="s">
        <v>188</v>
      </c>
      <c r="K4359">
        <v>6719.9410893999993</v>
      </c>
    </row>
    <row r="4360" spans="1:11" x14ac:dyDescent="0.2">
      <c r="A4360" t="s">
        <v>253</v>
      </c>
      <c r="B4360" t="s">
        <v>198</v>
      </c>
      <c r="C4360" t="s">
        <v>213</v>
      </c>
      <c r="D4360" t="s">
        <v>192</v>
      </c>
      <c r="E4360">
        <v>34381</v>
      </c>
      <c r="F4360">
        <v>66.898200000000003</v>
      </c>
      <c r="G4360">
        <v>44911</v>
      </c>
      <c r="H4360">
        <v>44896</v>
      </c>
      <c r="I4360">
        <v>2300027.0142000001</v>
      </c>
      <c r="J4360" t="s">
        <v>188</v>
      </c>
      <c r="K4360">
        <v>1610.0189099400002</v>
      </c>
    </row>
    <row r="4361" spans="1:11" x14ac:dyDescent="0.2">
      <c r="A4361" t="s">
        <v>253</v>
      </c>
      <c r="B4361" t="s">
        <v>185</v>
      </c>
      <c r="C4361" t="s">
        <v>209</v>
      </c>
      <c r="D4361" t="s">
        <v>190</v>
      </c>
      <c r="E4361">
        <v>350170</v>
      </c>
      <c r="F4361">
        <v>19.990300000000001</v>
      </c>
      <c r="G4361">
        <v>44911</v>
      </c>
      <c r="H4361">
        <v>44896</v>
      </c>
      <c r="I4361">
        <v>7000003.3510000007</v>
      </c>
      <c r="J4361" t="s">
        <v>188</v>
      </c>
      <c r="K4361">
        <v>4900.0023457000007</v>
      </c>
    </row>
    <row r="4362" spans="1:11" x14ac:dyDescent="0.2">
      <c r="A4362" t="s">
        <v>253</v>
      </c>
      <c r="B4362" t="s">
        <v>198</v>
      </c>
      <c r="C4362" t="s">
        <v>211</v>
      </c>
      <c r="D4362" t="s">
        <v>190</v>
      </c>
      <c r="E4362">
        <v>568735</v>
      </c>
      <c r="F4362">
        <v>12.8355</v>
      </c>
      <c r="G4362">
        <v>44911</v>
      </c>
      <c r="H4362">
        <v>44896</v>
      </c>
      <c r="I4362">
        <v>7299998.0925000003</v>
      </c>
      <c r="J4362" t="s">
        <v>207</v>
      </c>
      <c r="K4362">
        <v>5109.99866475</v>
      </c>
    </row>
    <row r="4363" spans="1:11" x14ac:dyDescent="0.2">
      <c r="A4363" t="s">
        <v>253</v>
      </c>
      <c r="B4363" t="s">
        <v>198</v>
      </c>
      <c r="C4363" t="s">
        <v>114</v>
      </c>
      <c r="D4363" t="s">
        <v>190</v>
      </c>
      <c r="E4363">
        <v>684511</v>
      </c>
      <c r="F4363">
        <v>12.7098</v>
      </c>
      <c r="G4363">
        <v>44911</v>
      </c>
      <c r="H4363">
        <v>44896</v>
      </c>
      <c r="I4363">
        <v>8699997.9078000002</v>
      </c>
      <c r="J4363" t="s">
        <v>215</v>
      </c>
      <c r="K4363">
        <v>7829.9981170200008</v>
      </c>
    </row>
    <row r="4364" spans="1:11" x14ac:dyDescent="0.2">
      <c r="A4364" t="s">
        <v>253</v>
      </c>
      <c r="B4364" t="s">
        <v>198</v>
      </c>
      <c r="C4364" t="s">
        <v>245</v>
      </c>
      <c r="D4364" t="s">
        <v>200</v>
      </c>
      <c r="E4364">
        <v>54351</v>
      </c>
      <c r="F4364">
        <v>58.8767</v>
      </c>
      <c r="G4364">
        <v>44912</v>
      </c>
      <c r="H4364">
        <v>44896</v>
      </c>
      <c r="I4364">
        <v>3200007.5216999999</v>
      </c>
      <c r="J4364" t="s">
        <v>188</v>
      </c>
      <c r="K4364">
        <v>2240.00526519</v>
      </c>
    </row>
    <row r="4365" spans="1:11" x14ac:dyDescent="0.2">
      <c r="A4365" t="s">
        <v>253</v>
      </c>
      <c r="B4365" t="s">
        <v>198</v>
      </c>
      <c r="C4365" t="s">
        <v>216</v>
      </c>
      <c r="D4365" t="s">
        <v>190</v>
      </c>
      <c r="E4365">
        <v>573368</v>
      </c>
      <c r="F4365">
        <v>17.266400000000001</v>
      </c>
      <c r="G4365">
        <v>44912</v>
      </c>
      <c r="H4365">
        <v>44896</v>
      </c>
      <c r="I4365">
        <v>9900001.2352000009</v>
      </c>
      <c r="J4365" t="s">
        <v>215</v>
      </c>
      <c r="K4365">
        <v>8910.0011116800015</v>
      </c>
    </row>
    <row r="4366" spans="1:11" x14ac:dyDescent="0.2">
      <c r="A4366" t="s">
        <v>253</v>
      </c>
      <c r="B4366" t="s">
        <v>185</v>
      </c>
      <c r="C4366" t="s">
        <v>223</v>
      </c>
      <c r="D4366" t="s">
        <v>190</v>
      </c>
      <c r="E4366">
        <v>61813</v>
      </c>
      <c r="F4366">
        <v>82.506600000000006</v>
      </c>
      <c r="G4366">
        <v>44913</v>
      </c>
      <c r="H4366">
        <v>44896</v>
      </c>
      <c r="I4366">
        <v>5099980.4658000004</v>
      </c>
      <c r="J4366" t="s">
        <v>204</v>
      </c>
      <c r="K4366">
        <v>3569.98632606</v>
      </c>
    </row>
    <row r="4367" spans="1:11" x14ac:dyDescent="0.2">
      <c r="A4367" t="s">
        <v>253</v>
      </c>
      <c r="B4367" t="s">
        <v>185</v>
      </c>
      <c r="C4367" t="s">
        <v>232</v>
      </c>
      <c r="D4367" t="s">
        <v>190</v>
      </c>
      <c r="E4367">
        <v>47408</v>
      </c>
      <c r="F4367">
        <v>25.3123</v>
      </c>
      <c r="G4367">
        <v>44914</v>
      </c>
      <c r="H4367">
        <v>44896</v>
      </c>
      <c r="I4367">
        <v>1200005.5183999999</v>
      </c>
      <c r="J4367" t="s">
        <v>204</v>
      </c>
      <c r="K4367">
        <v>840.00386287999993</v>
      </c>
    </row>
    <row r="4368" spans="1:11" x14ac:dyDescent="0.2">
      <c r="A4368" t="s">
        <v>253</v>
      </c>
      <c r="B4368" t="s">
        <v>198</v>
      </c>
      <c r="C4368" t="s">
        <v>195</v>
      </c>
      <c r="D4368" t="s">
        <v>190</v>
      </c>
      <c r="E4368">
        <v>9405</v>
      </c>
      <c r="F4368">
        <v>116.9632</v>
      </c>
      <c r="G4368">
        <v>44914</v>
      </c>
      <c r="H4368">
        <v>44896</v>
      </c>
      <c r="I4368">
        <v>1100038.8959999999</v>
      </c>
      <c r="J4368" t="s">
        <v>196</v>
      </c>
      <c r="K4368">
        <v>990.03500639999993</v>
      </c>
    </row>
    <row r="4369" spans="1:11" x14ac:dyDescent="0.2">
      <c r="A4369" t="s">
        <v>253</v>
      </c>
      <c r="B4369" t="s">
        <v>185</v>
      </c>
      <c r="C4369" t="s">
        <v>229</v>
      </c>
      <c r="D4369" t="s">
        <v>190</v>
      </c>
      <c r="E4369">
        <v>45768</v>
      </c>
      <c r="F4369">
        <v>107.0613</v>
      </c>
      <c r="G4369">
        <v>44914</v>
      </c>
      <c r="H4369">
        <v>44896</v>
      </c>
      <c r="I4369">
        <v>4899981.5784</v>
      </c>
      <c r="J4369" t="s">
        <v>188</v>
      </c>
      <c r="K4369">
        <v>3429.9871048800001</v>
      </c>
    </row>
    <row r="4370" spans="1:11" x14ac:dyDescent="0.2">
      <c r="A4370" t="s">
        <v>253</v>
      </c>
      <c r="B4370" t="s">
        <v>198</v>
      </c>
      <c r="C4370" t="s">
        <v>194</v>
      </c>
      <c r="D4370" t="s">
        <v>187</v>
      </c>
      <c r="E4370">
        <v>138185</v>
      </c>
      <c r="F4370">
        <v>49.932899999999997</v>
      </c>
      <c r="G4370">
        <v>44914</v>
      </c>
      <c r="H4370">
        <v>44896</v>
      </c>
      <c r="I4370">
        <v>6899977.7864999995</v>
      </c>
      <c r="J4370" t="s">
        <v>188</v>
      </c>
      <c r="K4370">
        <v>4829.9844505499996</v>
      </c>
    </row>
    <row r="4371" spans="1:11" x14ac:dyDescent="0.2">
      <c r="A4371" t="s">
        <v>253</v>
      </c>
      <c r="B4371" t="s">
        <v>198</v>
      </c>
      <c r="C4371" t="s">
        <v>201</v>
      </c>
      <c r="D4371" t="s">
        <v>190</v>
      </c>
      <c r="E4371">
        <v>160489</v>
      </c>
      <c r="F4371">
        <v>41.124200000000002</v>
      </c>
      <c r="G4371">
        <v>44914</v>
      </c>
      <c r="H4371">
        <v>44896</v>
      </c>
      <c r="I4371">
        <v>6599981.7338000005</v>
      </c>
      <c r="J4371" t="s">
        <v>188</v>
      </c>
      <c r="K4371">
        <v>4619.9872136600006</v>
      </c>
    </row>
    <row r="4372" spans="1:11" x14ac:dyDescent="0.2">
      <c r="A4372" t="s">
        <v>253</v>
      </c>
      <c r="B4372" t="s">
        <v>198</v>
      </c>
      <c r="C4372" t="s">
        <v>236</v>
      </c>
      <c r="D4372" t="s">
        <v>190</v>
      </c>
      <c r="E4372">
        <v>726667</v>
      </c>
      <c r="F4372">
        <v>6.6055000000000001</v>
      </c>
      <c r="G4372">
        <v>44917</v>
      </c>
      <c r="H4372">
        <v>44896</v>
      </c>
      <c r="I4372">
        <v>4799998.8684999999</v>
      </c>
      <c r="J4372" t="s">
        <v>215</v>
      </c>
      <c r="K4372">
        <v>4319.9989816500001</v>
      </c>
    </row>
    <row r="4373" spans="1:11" x14ac:dyDescent="0.2">
      <c r="A4373" t="s">
        <v>253</v>
      </c>
      <c r="B4373" t="s">
        <v>198</v>
      </c>
      <c r="C4373" t="s">
        <v>232</v>
      </c>
      <c r="D4373" t="s">
        <v>190</v>
      </c>
      <c r="E4373">
        <v>117201</v>
      </c>
      <c r="F4373">
        <v>25.597100000000001</v>
      </c>
      <c r="G4373">
        <v>44917</v>
      </c>
      <c r="H4373">
        <v>44896</v>
      </c>
      <c r="I4373">
        <v>3000005.7171</v>
      </c>
      <c r="J4373" t="s">
        <v>204</v>
      </c>
      <c r="K4373">
        <v>2100.00400197</v>
      </c>
    </row>
    <row r="4374" spans="1:11" x14ac:dyDescent="0.2">
      <c r="A4374" t="s">
        <v>253</v>
      </c>
      <c r="B4374" t="s">
        <v>198</v>
      </c>
      <c r="C4374" t="s">
        <v>236</v>
      </c>
      <c r="D4374" t="s">
        <v>190</v>
      </c>
      <c r="E4374">
        <v>983797</v>
      </c>
      <c r="F4374">
        <v>6.7087000000000003</v>
      </c>
      <c r="G4374">
        <v>44917</v>
      </c>
      <c r="H4374">
        <v>44896</v>
      </c>
      <c r="I4374">
        <v>6599998.9339000005</v>
      </c>
      <c r="J4374" t="s">
        <v>215</v>
      </c>
      <c r="K4374">
        <v>5939.9990405100007</v>
      </c>
    </row>
    <row r="4375" spans="1:11" x14ac:dyDescent="0.2">
      <c r="A4375" t="s">
        <v>253</v>
      </c>
      <c r="B4375" t="s">
        <v>198</v>
      </c>
      <c r="C4375" t="s">
        <v>220</v>
      </c>
      <c r="D4375" t="s">
        <v>192</v>
      </c>
      <c r="E4375">
        <v>27128</v>
      </c>
      <c r="F4375">
        <v>158.5077</v>
      </c>
      <c r="G4375">
        <v>44917</v>
      </c>
      <c r="H4375">
        <v>44896</v>
      </c>
      <c r="I4375">
        <v>4299996.8855999997</v>
      </c>
      <c r="J4375" t="s">
        <v>188</v>
      </c>
      <c r="K4375">
        <v>3009.99781992</v>
      </c>
    </row>
    <row r="4376" spans="1:11" x14ac:dyDescent="0.2">
      <c r="A4376" t="s">
        <v>253</v>
      </c>
      <c r="B4376" t="s">
        <v>185</v>
      </c>
      <c r="C4376" t="s">
        <v>114</v>
      </c>
      <c r="D4376" t="s">
        <v>200</v>
      </c>
      <c r="E4376">
        <v>405614</v>
      </c>
      <c r="F4376">
        <v>14.299300000000001</v>
      </c>
      <c r="G4376">
        <v>44918</v>
      </c>
      <c r="H4376">
        <v>44896</v>
      </c>
      <c r="I4376">
        <v>5799996.2702000001</v>
      </c>
      <c r="J4376" t="s">
        <v>215</v>
      </c>
      <c r="K4376">
        <v>5219.9966431800003</v>
      </c>
    </row>
    <row r="4377" spans="1:11" x14ac:dyDescent="0.2">
      <c r="A4377" t="s">
        <v>253</v>
      </c>
      <c r="B4377" t="s">
        <v>198</v>
      </c>
      <c r="C4377" t="s">
        <v>211</v>
      </c>
      <c r="D4377" t="s">
        <v>212</v>
      </c>
      <c r="E4377">
        <v>582835</v>
      </c>
      <c r="F4377">
        <v>12.353400000000001</v>
      </c>
      <c r="G4377">
        <v>44920</v>
      </c>
      <c r="H4377">
        <v>44896</v>
      </c>
      <c r="I4377">
        <v>7199993.8890000004</v>
      </c>
      <c r="J4377" t="s">
        <v>207</v>
      </c>
      <c r="K4377">
        <v>5039.995722300001</v>
      </c>
    </row>
    <row r="4378" spans="1:11" x14ac:dyDescent="0.2">
      <c r="A4378" t="s">
        <v>253</v>
      </c>
      <c r="B4378" t="s">
        <v>198</v>
      </c>
      <c r="C4378" t="s">
        <v>244</v>
      </c>
      <c r="D4378" t="s">
        <v>190</v>
      </c>
      <c r="E4378">
        <v>53288</v>
      </c>
      <c r="F4378">
        <v>28.148700000000002</v>
      </c>
      <c r="G4378">
        <v>44921</v>
      </c>
      <c r="H4378">
        <v>44896</v>
      </c>
      <c r="I4378">
        <v>1499987.9256000002</v>
      </c>
      <c r="J4378" t="s">
        <v>207</v>
      </c>
      <c r="K4378">
        <v>1049.9915479200001</v>
      </c>
    </row>
    <row r="4379" spans="1:11" x14ac:dyDescent="0.2">
      <c r="A4379" t="s">
        <v>253</v>
      </c>
      <c r="B4379" t="s">
        <v>185</v>
      </c>
      <c r="C4379" t="s">
        <v>236</v>
      </c>
      <c r="D4379" t="s">
        <v>190</v>
      </c>
      <c r="E4379">
        <v>386984</v>
      </c>
      <c r="F4379">
        <v>6.2018000000000004</v>
      </c>
      <c r="G4379">
        <v>44924</v>
      </c>
      <c r="H4379">
        <v>44896</v>
      </c>
      <c r="I4379">
        <v>2399997.3711999999</v>
      </c>
      <c r="J4379" t="s">
        <v>215</v>
      </c>
      <c r="K4379">
        <v>2159.9976340799999</v>
      </c>
    </row>
    <row r="4380" spans="1:11" x14ac:dyDescent="0.2">
      <c r="A4380" t="s">
        <v>253</v>
      </c>
      <c r="B4380" t="s">
        <v>198</v>
      </c>
      <c r="C4380" t="s">
        <v>201</v>
      </c>
      <c r="D4380" t="s">
        <v>200</v>
      </c>
      <c r="E4380">
        <v>221890</v>
      </c>
      <c r="F4380">
        <v>43.264699999999998</v>
      </c>
      <c r="G4380">
        <v>44924</v>
      </c>
      <c r="H4380">
        <v>44896</v>
      </c>
      <c r="I4380">
        <v>9600004.2829999998</v>
      </c>
      <c r="J4380" t="s">
        <v>188</v>
      </c>
      <c r="K4380">
        <v>6720.0029981000007</v>
      </c>
    </row>
    <row r="4381" spans="1:11" x14ac:dyDescent="0.2">
      <c r="A4381" t="s">
        <v>253</v>
      </c>
      <c r="B4381" t="s">
        <v>198</v>
      </c>
      <c r="C4381" t="s">
        <v>233</v>
      </c>
      <c r="D4381" t="s">
        <v>190</v>
      </c>
      <c r="E4381">
        <v>14652</v>
      </c>
      <c r="F4381">
        <v>81.899000000000001</v>
      </c>
      <c r="G4381">
        <v>44924</v>
      </c>
      <c r="H4381">
        <v>44896</v>
      </c>
      <c r="I4381">
        <v>1199984.148</v>
      </c>
      <c r="J4381" t="s">
        <v>204</v>
      </c>
      <c r="K4381">
        <v>839.98890360000007</v>
      </c>
    </row>
    <row r="4382" spans="1:11" x14ac:dyDescent="0.2">
      <c r="A4382" t="s">
        <v>253</v>
      </c>
      <c r="B4382" t="s">
        <v>198</v>
      </c>
      <c r="C4382" t="s">
        <v>220</v>
      </c>
      <c r="D4382" t="s">
        <v>190</v>
      </c>
      <c r="E4382">
        <v>50523</v>
      </c>
      <c r="F4382">
        <v>158.34379999999999</v>
      </c>
      <c r="G4382">
        <v>44924</v>
      </c>
      <c r="H4382">
        <v>44896</v>
      </c>
      <c r="I4382">
        <v>8000003.8073999994</v>
      </c>
      <c r="J4382" t="s">
        <v>188</v>
      </c>
      <c r="K4382">
        <v>5600.0026651799999</v>
      </c>
    </row>
    <row r="4383" spans="1:11" x14ac:dyDescent="0.2">
      <c r="A4383" t="s">
        <v>253</v>
      </c>
      <c r="B4383" t="s">
        <v>185</v>
      </c>
      <c r="C4383" t="s">
        <v>209</v>
      </c>
      <c r="D4383" t="s">
        <v>190</v>
      </c>
      <c r="E4383">
        <v>163230</v>
      </c>
      <c r="F4383">
        <v>20.216899999999999</v>
      </c>
      <c r="G4383">
        <v>44924</v>
      </c>
      <c r="H4383">
        <v>44896</v>
      </c>
      <c r="I4383">
        <v>3300004.5869999998</v>
      </c>
      <c r="J4383" t="s">
        <v>188</v>
      </c>
      <c r="K4383">
        <v>2310.0032108999999</v>
      </c>
    </row>
    <row r="4384" spans="1:11" x14ac:dyDescent="0.2">
      <c r="A4384" t="s">
        <v>253</v>
      </c>
      <c r="B4384" t="s">
        <v>185</v>
      </c>
      <c r="C4384" t="s">
        <v>208</v>
      </c>
      <c r="D4384" t="s">
        <v>190</v>
      </c>
      <c r="E4384">
        <v>89992</v>
      </c>
      <c r="F4384">
        <v>67.783900000000003</v>
      </c>
      <c r="G4384">
        <v>44924</v>
      </c>
      <c r="H4384">
        <v>44896</v>
      </c>
      <c r="I4384">
        <v>6100008.7288000006</v>
      </c>
      <c r="J4384" t="s">
        <v>188</v>
      </c>
      <c r="K4384">
        <v>4270.0061101600004</v>
      </c>
    </row>
    <row r="4385" spans="1:11" x14ac:dyDescent="0.2">
      <c r="A4385" t="s">
        <v>253</v>
      </c>
      <c r="B4385" t="s">
        <v>198</v>
      </c>
      <c r="C4385" t="s">
        <v>233</v>
      </c>
      <c r="D4385" t="s">
        <v>200</v>
      </c>
      <c r="E4385">
        <v>9019</v>
      </c>
      <c r="F4385">
        <v>88.698700000000002</v>
      </c>
      <c r="G4385">
        <v>44925</v>
      </c>
      <c r="H4385">
        <v>44896</v>
      </c>
      <c r="I4385">
        <v>799973.57530000003</v>
      </c>
      <c r="J4385" t="s">
        <v>204</v>
      </c>
      <c r="K4385">
        <v>559.98150271000009</v>
      </c>
    </row>
    <row r="4386" spans="1:11" x14ac:dyDescent="0.2">
      <c r="A4386" t="s">
        <v>253</v>
      </c>
      <c r="B4386" t="s">
        <v>185</v>
      </c>
      <c r="C4386" t="s">
        <v>203</v>
      </c>
      <c r="D4386" t="s">
        <v>187</v>
      </c>
      <c r="E4386">
        <v>36607</v>
      </c>
      <c r="F4386">
        <v>106.5364</v>
      </c>
      <c r="G4386">
        <v>44925</v>
      </c>
      <c r="H4386">
        <v>44896</v>
      </c>
      <c r="I4386">
        <v>3899977.9948</v>
      </c>
      <c r="J4386" t="s">
        <v>204</v>
      </c>
      <c r="K4386">
        <v>2729.9845963600001</v>
      </c>
    </row>
    <row r="4387" spans="1:11" x14ac:dyDescent="0.2">
      <c r="A4387" t="s">
        <v>253</v>
      </c>
      <c r="B4387" t="s">
        <v>185</v>
      </c>
      <c r="C4387" t="s">
        <v>245</v>
      </c>
      <c r="D4387" t="s">
        <v>200</v>
      </c>
      <c r="E4387">
        <v>13783</v>
      </c>
      <c r="F4387">
        <v>58.041200000000003</v>
      </c>
      <c r="G4387">
        <v>44927</v>
      </c>
      <c r="H4387">
        <v>44927</v>
      </c>
      <c r="I4387">
        <v>799981.85960000008</v>
      </c>
      <c r="J4387" t="s">
        <v>188</v>
      </c>
      <c r="K4387">
        <v>559.98730172000012</v>
      </c>
    </row>
    <row r="4388" spans="1:11" x14ac:dyDescent="0.2">
      <c r="A4388" t="s">
        <v>253</v>
      </c>
      <c r="B4388" t="s">
        <v>185</v>
      </c>
      <c r="C4388" t="s">
        <v>205</v>
      </c>
      <c r="D4388" t="s">
        <v>190</v>
      </c>
      <c r="E4388">
        <v>390271</v>
      </c>
      <c r="F4388">
        <v>18.961200000000002</v>
      </c>
      <c r="G4388">
        <v>44928</v>
      </c>
      <c r="H4388">
        <v>44927</v>
      </c>
      <c r="I4388">
        <v>7400006.4852000009</v>
      </c>
      <c r="J4388" t="s">
        <v>193</v>
      </c>
      <c r="K4388">
        <v>5920.0051881600011</v>
      </c>
    </row>
    <row r="4389" spans="1:11" x14ac:dyDescent="0.2">
      <c r="A4389" t="s">
        <v>253</v>
      </c>
      <c r="B4389" t="s">
        <v>185</v>
      </c>
      <c r="C4389" t="s">
        <v>217</v>
      </c>
      <c r="D4389" t="s">
        <v>190</v>
      </c>
      <c r="E4389">
        <v>220374</v>
      </c>
      <c r="F4389">
        <v>8.6217000000000006</v>
      </c>
      <c r="G4389">
        <v>44928</v>
      </c>
      <c r="H4389">
        <v>44927</v>
      </c>
      <c r="I4389">
        <v>1899998.5158000002</v>
      </c>
      <c r="J4389" t="s">
        <v>215</v>
      </c>
      <c r="K4389">
        <v>1709.9986642200001</v>
      </c>
    </row>
    <row r="4390" spans="1:11" x14ac:dyDescent="0.2">
      <c r="A4390" t="s">
        <v>253</v>
      </c>
      <c r="B4390" t="s">
        <v>185</v>
      </c>
      <c r="C4390" t="s">
        <v>232</v>
      </c>
      <c r="D4390" t="s">
        <v>190</v>
      </c>
      <c r="E4390">
        <v>382623</v>
      </c>
      <c r="F4390">
        <v>23.783200000000001</v>
      </c>
      <c r="G4390">
        <v>44931</v>
      </c>
      <c r="H4390">
        <v>44927</v>
      </c>
      <c r="I4390">
        <v>9099999.3335999995</v>
      </c>
      <c r="J4390" t="s">
        <v>204</v>
      </c>
      <c r="K4390">
        <v>6369.9995335200001</v>
      </c>
    </row>
    <row r="4391" spans="1:11" x14ac:dyDescent="0.2">
      <c r="A4391" t="s">
        <v>253</v>
      </c>
      <c r="B4391" t="s">
        <v>185</v>
      </c>
      <c r="C4391" t="s">
        <v>226</v>
      </c>
      <c r="D4391" t="s">
        <v>200</v>
      </c>
      <c r="E4391">
        <v>32166</v>
      </c>
      <c r="F4391">
        <v>52.850499999999997</v>
      </c>
      <c r="G4391">
        <v>44931</v>
      </c>
      <c r="H4391">
        <v>44927</v>
      </c>
      <c r="I4391">
        <v>1699989.183</v>
      </c>
      <c r="J4391" t="s">
        <v>188</v>
      </c>
      <c r="K4391">
        <v>1189.9924281000001</v>
      </c>
    </row>
    <row r="4392" spans="1:11" x14ac:dyDescent="0.2">
      <c r="A4392" t="s">
        <v>253</v>
      </c>
      <c r="B4392" t="s">
        <v>185</v>
      </c>
      <c r="C4392" t="s">
        <v>222</v>
      </c>
      <c r="D4392" t="s">
        <v>190</v>
      </c>
      <c r="E4392">
        <v>380486</v>
      </c>
      <c r="F4392">
        <v>15.769299999999999</v>
      </c>
      <c r="G4392">
        <v>44931</v>
      </c>
      <c r="H4392">
        <v>44927</v>
      </c>
      <c r="I4392">
        <v>5999997.8798000002</v>
      </c>
      <c r="J4392" t="s">
        <v>193</v>
      </c>
      <c r="K4392">
        <v>4799.9983038400005</v>
      </c>
    </row>
    <row r="4393" spans="1:11" x14ac:dyDescent="0.2">
      <c r="A4393" t="s">
        <v>253</v>
      </c>
      <c r="B4393" t="s">
        <v>198</v>
      </c>
      <c r="C4393" t="s">
        <v>189</v>
      </c>
      <c r="D4393" t="s">
        <v>190</v>
      </c>
      <c r="E4393">
        <v>220339</v>
      </c>
      <c r="F4393">
        <v>28.592300000000002</v>
      </c>
      <c r="G4393">
        <v>44931</v>
      </c>
      <c r="H4393">
        <v>44927</v>
      </c>
      <c r="I4393">
        <v>6299998.7897000005</v>
      </c>
      <c r="J4393" t="s">
        <v>188</v>
      </c>
      <c r="K4393">
        <v>4409.9991527900002</v>
      </c>
    </row>
    <row r="4394" spans="1:11" x14ac:dyDescent="0.2">
      <c r="A4394" t="s">
        <v>253</v>
      </c>
      <c r="B4394" t="s">
        <v>185</v>
      </c>
      <c r="C4394" t="s">
        <v>216</v>
      </c>
      <c r="D4394" t="s">
        <v>200</v>
      </c>
      <c r="E4394">
        <v>92069</v>
      </c>
      <c r="F4394">
        <v>16.292100000000001</v>
      </c>
      <c r="G4394">
        <v>44931</v>
      </c>
      <c r="H4394">
        <v>44927</v>
      </c>
      <c r="I4394">
        <v>1499997.3549000002</v>
      </c>
      <c r="J4394" t="s">
        <v>215</v>
      </c>
      <c r="K4394">
        <v>1349.9976194100002</v>
      </c>
    </row>
    <row r="4395" spans="1:11" x14ac:dyDescent="0.2">
      <c r="A4395" t="s">
        <v>253</v>
      </c>
      <c r="B4395" t="s">
        <v>198</v>
      </c>
      <c r="C4395" t="s">
        <v>224</v>
      </c>
      <c r="D4395" t="s">
        <v>190</v>
      </c>
      <c r="E4395">
        <v>38701</v>
      </c>
      <c r="F4395">
        <v>183.45949999999999</v>
      </c>
      <c r="G4395">
        <v>44932</v>
      </c>
      <c r="H4395">
        <v>44927</v>
      </c>
      <c r="I4395">
        <v>7100066.1094999993</v>
      </c>
      <c r="J4395" t="s">
        <v>204</v>
      </c>
      <c r="K4395">
        <v>4970.0462766499995</v>
      </c>
    </row>
    <row r="4396" spans="1:11" x14ac:dyDescent="0.2">
      <c r="A4396" t="s">
        <v>253</v>
      </c>
      <c r="B4396" t="s">
        <v>198</v>
      </c>
      <c r="C4396" t="s">
        <v>243</v>
      </c>
      <c r="D4396" t="s">
        <v>190</v>
      </c>
      <c r="E4396">
        <v>752027</v>
      </c>
      <c r="F4396">
        <v>6.1167999999999996</v>
      </c>
      <c r="G4396">
        <v>44933</v>
      </c>
      <c r="H4396">
        <v>44927</v>
      </c>
      <c r="I4396">
        <v>4599998.7535999995</v>
      </c>
      <c r="J4396" t="s">
        <v>215</v>
      </c>
      <c r="K4396">
        <v>4139.9988782399996</v>
      </c>
    </row>
    <row r="4397" spans="1:11" x14ac:dyDescent="0.2">
      <c r="A4397" t="s">
        <v>253</v>
      </c>
      <c r="B4397" t="s">
        <v>185</v>
      </c>
      <c r="C4397" t="s">
        <v>229</v>
      </c>
      <c r="D4397" t="s">
        <v>190</v>
      </c>
      <c r="E4397">
        <v>83048</v>
      </c>
      <c r="F4397">
        <v>110.77970000000001</v>
      </c>
      <c r="G4397">
        <v>44933</v>
      </c>
      <c r="H4397">
        <v>44927</v>
      </c>
      <c r="I4397">
        <v>9200032.5256000012</v>
      </c>
      <c r="J4397" t="s">
        <v>188</v>
      </c>
      <c r="K4397">
        <v>6440.0227679200016</v>
      </c>
    </row>
    <row r="4398" spans="1:11" x14ac:dyDescent="0.2">
      <c r="A4398" t="s">
        <v>253</v>
      </c>
      <c r="B4398" t="s">
        <v>198</v>
      </c>
      <c r="C4398" t="s">
        <v>243</v>
      </c>
      <c r="D4398" t="s">
        <v>200</v>
      </c>
      <c r="E4398">
        <v>1406395</v>
      </c>
      <c r="F4398">
        <v>5.6172000000000004</v>
      </c>
      <c r="G4398">
        <v>44933</v>
      </c>
      <c r="H4398">
        <v>44927</v>
      </c>
      <c r="I4398">
        <v>7900001.9940000009</v>
      </c>
      <c r="J4398" t="s">
        <v>215</v>
      </c>
      <c r="K4398">
        <v>7110.0017946000016</v>
      </c>
    </row>
    <row r="4399" spans="1:11" x14ac:dyDescent="0.2">
      <c r="A4399" t="s">
        <v>253</v>
      </c>
      <c r="B4399" t="s">
        <v>185</v>
      </c>
      <c r="C4399" t="s">
        <v>224</v>
      </c>
      <c r="D4399" t="s">
        <v>192</v>
      </c>
      <c r="E4399">
        <v>41989</v>
      </c>
      <c r="F4399">
        <v>197.6688</v>
      </c>
      <c r="G4399">
        <v>44935</v>
      </c>
      <c r="H4399">
        <v>44927</v>
      </c>
      <c r="I4399">
        <v>8299915.2432000004</v>
      </c>
      <c r="J4399" t="s">
        <v>204</v>
      </c>
      <c r="K4399">
        <v>5809.9406702400001</v>
      </c>
    </row>
    <row r="4400" spans="1:11" x14ac:dyDescent="0.2">
      <c r="A4400" t="s">
        <v>253</v>
      </c>
      <c r="B4400" t="s">
        <v>198</v>
      </c>
      <c r="C4400" t="s">
        <v>219</v>
      </c>
      <c r="D4400" t="s">
        <v>200</v>
      </c>
      <c r="E4400">
        <v>72943</v>
      </c>
      <c r="F4400">
        <v>50.724200000000003</v>
      </c>
      <c r="G4400">
        <v>44935</v>
      </c>
      <c r="H4400">
        <v>44927</v>
      </c>
      <c r="I4400">
        <v>3699975.3206000002</v>
      </c>
      <c r="J4400" t="s">
        <v>188</v>
      </c>
      <c r="K4400">
        <v>2589.9827244200005</v>
      </c>
    </row>
    <row r="4401" spans="1:11" x14ac:dyDescent="0.2">
      <c r="A4401" t="s">
        <v>253</v>
      </c>
      <c r="B4401" t="s">
        <v>198</v>
      </c>
      <c r="C4401" t="s">
        <v>244</v>
      </c>
      <c r="D4401" t="s">
        <v>190</v>
      </c>
      <c r="E4401">
        <v>248467</v>
      </c>
      <c r="F4401">
        <v>26.965399999999999</v>
      </c>
      <c r="G4401">
        <v>44935</v>
      </c>
      <c r="H4401">
        <v>44927</v>
      </c>
      <c r="I4401">
        <v>6700012.0417999998</v>
      </c>
      <c r="J4401" t="s">
        <v>207</v>
      </c>
      <c r="K4401">
        <v>4690.0084292600004</v>
      </c>
    </row>
    <row r="4402" spans="1:11" x14ac:dyDescent="0.2">
      <c r="A4402" t="s">
        <v>253</v>
      </c>
      <c r="B4402" t="s">
        <v>198</v>
      </c>
      <c r="C4402" t="s">
        <v>211</v>
      </c>
      <c r="D4402" t="s">
        <v>192</v>
      </c>
      <c r="E4402">
        <v>709018</v>
      </c>
      <c r="F4402">
        <v>13.680899999999999</v>
      </c>
      <c r="G4402">
        <v>44938</v>
      </c>
      <c r="H4402">
        <v>44927</v>
      </c>
      <c r="I4402">
        <v>9700004.3562000003</v>
      </c>
      <c r="J4402" t="s">
        <v>207</v>
      </c>
      <c r="K4402">
        <v>6790.0030493400009</v>
      </c>
    </row>
    <row r="4403" spans="1:11" x14ac:dyDescent="0.2">
      <c r="A4403" t="s">
        <v>253</v>
      </c>
      <c r="B4403" t="s">
        <v>198</v>
      </c>
      <c r="C4403" t="s">
        <v>229</v>
      </c>
      <c r="D4403" t="s">
        <v>187</v>
      </c>
      <c r="E4403">
        <v>50576</v>
      </c>
      <c r="F4403">
        <v>98.861900000000006</v>
      </c>
      <c r="G4403">
        <v>44938</v>
      </c>
      <c r="H4403">
        <v>44927</v>
      </c>
      <c r="I4403">
        <v>5000039.4544000002</v>
      </c>
      <c r="J4403" t="s">
        <v>188</v>
      </c>
      <c r="K4403">
        <v>3500.0276180800001</v>
      </c>
    </row>
    <row r="4404" spans="1:11" x14ac:dyDescent="0.2">
      <c r="A4404" t="s">
        <v>253</v>
      </c>
      <c r="B4404" t="s">
        <v>198</v>
      </c>
      <c r="C4404" t="s">
        <v>227</v>
      </c>
      <c r="D4404" t="s">
        <v>200</v>
      </c>
      <c r="E4404">
        <v>29632</v>
      </c>
      <c r="F4404">
        <v>155.23990000000001</v>
      </c>
      <c r="G4404">
        <v>44938</v>
      </c>
      <c r="H4404">
        <v>44927</v>
      </c>
      <c r="I4404">
        <v>4600068.7168000005</v>
      </c>
      <c r="J4404" t="s">
        <v>204</v>
      </c>
      <c r="K4404">
        <v>3220.0481017600005</v>
      </c>
    </row>
    <row r="4405" spans="1:11" x14ac:dyDescent="0.2">
      <c r="A4405" t="s">
        <v>253</v>
      </c>
      <c r="B4405" t="s">
        <v>185</v>
      </c>
      <c r="C4405" t="s">
        <v>234</v>
      </c>
      <c r="D4405" t="s">
        <v>187</v>
      </c>
      <c r="E4405">
        <v>7298</v>
      </c>
      <c r="F4405">
        <v>95.917000000000002</v>
      </c>
      <c r="G4405">
        <v>44938</v>
      </c>
      <c r="H4405">
        <v>44927</v>
      </c>
      <c r="I4405">
        <v>700002.26600000006</v>
      </c>
      <c r="J4405" t="s">
        <v>204</v>
      </c>
      <c r="K4405">
        <v>490.00158620000008</v>
      </c>
    </row>
    <row r="4406" spans="1:11" x14ac:dyDescent="0.2">
      <c r="A4406" t="s">
        <v>253</v>
      </c>
      <c r="B4406" t="s">
        <v>185</v>
      </c>
      <c r="C4406" t="s">
        <v>228</v>
      </c>
      <c r="D4406" t="s">
        <v>187</v>
      </c>
      <c r="E4406">
        <v>272614</v>
      </c>
      <c r="F4406">
        <v>28.245100000000001</v>
      </c>
      <c r="G4406">
        <v>44939</v>
      </c>
      <c r="H4406">
        <v>44927</v>
      </c>
      <c r="I4406">
        <v>7700009.6913999999</v>
      </c>
      <c r="J4406" t="s">
        <v>204</v>
      </c>
      <c r="K4406">
        <v>5390.0067839800004</v>
      </c>
    </row>
    <row r="4407" spans="1:11" x14ac:dyDescent="0.2">
      <c r="A4407" t="s">
        <v>253</v>
      </c>
      <c r="B4407" t="s">
        <v>185</v>
      </c>
      <c r="C4407" t="s">
        <v>242</v>
      </c>
      <c r="D4407" t="s">
        <v>187</v>
      </c>
      <c r="E4407">
        <v>17616</v>
      </c>
      <c r="F4407">
        <v>249.76900000000001</v>
      </c>
      <c r="G4407">
        <v>44939</v>
      </c>
      <c r="H4407">
        <v>44927</v>
      </c>
      <c r="I4407">
        <v>4399930.7039999999</v>
      </c>
      <c r="J4407" t="s">
        <v>207</v>
      </c>
      <c r="K4407">
        <v>3079.9514927999999</v>
      </c>
    </row>
    <row r="4408" spans="1:11" x14ac:dyDescent="0.2">
      <c r="A4408" t="s">
        <v>253</v>
      </c>
      <c r="B4408" t="s">
        <v>198</v>
      </c>
      <c r="C4408" t="s">
        <v>209</v>
      </c>
      <c r="D4408" t="s">
        <v>192</v>
      </c>
      <c r="E4408">
        <v>468160</v>
      </c>
      <c r="F4408">
        <v>19.437799999999999</v>
      </c>
      <c r="G4408">
        <v>44940</v>
      </c>
      <c r="H4408">
        <v>44927</v>
      </c>
      <c r="I4408">
        <v>9100000.4479999989</v>
      </c>
      <c r="J4408" t="s">
        <v>188</v>
      </c>
      <c r="K4408">
        <v>6370.0003135999996</v>
      </c>
    </row>
    <row r="4409" spans="1:11" x14ac:dyDescent="0.2">
      <c r="A4409" t="s">
        <v>253</v>
      </c>
      <c r="B4409" t="s">
        <v>198</v>
      </c>
      <c r="C4409" t="s">
        <v>232</v>
      </c>
      <c r="D4409" t="s">
        <v>190</v>
      </c>
      <c r="E4409">
        <v>203355</v>
      </c>
      <c r="F4409">
        <v>27.046299999999999</v>
      </c>
      <c r="G4409">
        <v>44941</v>
      </c>
      <c r="H4409">
        <v>44927</v>
      </c>
      <c r="I4409">
        <v>5500000.3364999993</v>
      </c>
      <c r="J4409" t="s">
        <v>204</v>
      </c>
      <c r="K4409">
        <v>3850.0002355500001</v>
      </c>
    </row>
    <row r="4410" spans="1:11" x14ac:dyDescent="0.2">
      <c r="A4410" t="s">
        <v>253</v>
      </c>
      <c r="B4410" t="s">
        <v>198</v>
      </c>
      <c r="C4410" t="s">
        <v>205</v>
      </c>
      <c r="D4410" t="s">
        <v>190</v>
      </c>
      <c r="E4410">
        <v>68926</v>
      </c>
      <c r="F4410">
        <v>17.4101</v>
      </c>
      <c r="G4410">
        <v>44941</v>
      </c>
      <c r="H4410">
        <v>44927</v>
      </c>
      <c r="I4410">
        <v>1200008.5526000001</v>
      </c>
      <c r="J4410" t="s">
        <v>193</v>
      </c>
      <c r="K4410">
        <v>960.00684208000007</v>
      </c>
    </row>
    <row r="4411" spans="1:11" x14ac:dyDescent="0.2">
      <c r="A4411" t="s">
        <v>253</v>
      </c>
      <c r="B4411" t="s">
        <v>198</v>
      </c>
      <c r="C4411" t="s">
        <v>221</v>
      </c>
      <c r="D4411" t="s">
        <v>190</v>
      </c>
      <c r="E4411">
        <v>247519</v>
      </c>
      <c r="F4411">
        <v>39.997</v>
      </c>
      <c r="G4411">
        <v>44945</v>
      </c>
      <c r="H4411">
        <v>44927</v>
      </c>
      <c r="I4411">
        <v>9900017.443</v>
      </c>
      <c r="J4411" t="s">
        <v>207</v>
      </c>
      <c r="K4411">
        <v>6930.0122100999997</v>
      </c>
    </row>
    <row r="4412" spans="1:11" x14ac:dyDescent="0.2">
      <c r="A4412" t="s">
        <v>253</v>
      </c>
      <c r="B4412" t="s">
        <v>198</v>
      </c>
      <c r="C4412" t="s">
        <v>199</v>
      </c>
      <c r="D4412" t="s">
        <v>200</v>
      </c>
      <c r="E4412">
        <v>2200291</v>
      </c>
      <c r="F4412">
        <v>3.0905</v>
      </c>
      <c r="G4412">
        <v>44945</v>
      </c>
      <c r="H4412">
        <v>44927</v>
      </c>
      <c r="I4412">
        <v>6799999.3355</v>
      </c>
      <c r="J4412" t="s">
        <v>193</v>
      </c>
      <c r="K4412">
        <v>5439.9994684000003</v>
      </c>
    </row>
    <row r="4413" spans="1:11" x14ac:dyDescent="0.2">
      <c r="A4413" t="s">
        <v>253</v>
      </c>
      <c r="B4413" t="s">
        <v>198</v>
      </c>
      <c r="C4413" t="s">
        <v>224</v>
      </c>
      <c r="D4413" t="s">
        <v>187</v>
      </c>
      <c r="E4413">
        <v>15030</v>
      </c>
      <c r="F4413">
        <v>199.59800000000001</v>
      </c>
      <c r="G4413">
        <v>44946</v>
      </c>
      <c r="H4413">
        <v>44927</v>
      </c>
      <c r="I4413">
        <v>2999957.9400000004</v>
      </c>
      <c r="J4413" t="s">
        <v>204</v>
      </c>
      <c r="K4413">
        <v>2099.9705580000004</v>
      </c>
    </row>
    <row r="4414" spans="1:11" x14ac:dyDescent="0.2">
      <c r="A4414" t="s">
        <v>253</v>
      </c>
      <c r="B4414" t="s">
        <v>198</v>
      </c>
      <c r="C4414" t="s">
        <v>240</v>
      </c>
      <c r="D4414" t="s">
        <v>192</v>
      </c>
      <c r="E4414">
        <v>140770</v>
      </c>
      <c r="F4414">
        <v>7.1037999999999997</v>
      </c>
      <c r="G4414">
        <v>44946</v>
      </c>
      <c r="H4414">
        <v>44927</v>
      </c>
      <c r="I4414">
        <v>1000001.926</v>
      </c>
      <c r="J4414" t="s">
        <v>241</v>
      </c>
      <c r="K4414">
        <v>900.00173339999992</v>
      </c>
    </row>
    <row r="4415" spans="1:11" x14ac:dyDescent="0.2">
      <c r="A4415" t="s">
        <v>253</v>
      </c>
      <c r="B4415" t="s">
        <v>185</v>
      </c>
      <c r="C4415" t="s">
        <v>219</v>
      </c>
      <c r="D4415" t="s">
        <v>190</v>
      </c>
      <c r="E4415">
        <v>123645</v>
      </c>
      <c r="F4415">
        <v>50.952199999999998</v>
      </c>
      <c r="G4415">
        <v>44946</v>
      </c>
      <c r="H4415">
        <v>44927</v>
      </c>
      <c r="I4415">
        <v>6299984.7689999994</v>
      </c>
      <c r="J4415" t="s">
        <v>188</v>
      </c>
      <c r="K4415">
        <v>4409.9893382999999</v>
      </c>
    </row>
    <row r="4416" spans="1:11" x14ac:dyDescent="0.2">
      <c r="A4416" t="s">
        <v>253</v>
      </c>
      <c r="B4416" t="s">
        <v>198</v>
      </c>
      <c r="C4416" t="s">
        <v>243</v>
      </c>
      <c r="D4416" t="s">
        <v>192</v>
      </c>
      <c r="E4416">
        <v>1131918</v>
      </c>
      <c r="F4416">
        <v>6.0075000000000003</v>
      </c>
      <c r="G4416">
        <v>44946</v>
      </c>
      <c r="H4416">
        <v>44927</v>
      </c>
      <c r="I4416">
        <v>6799997.3850000007</v>
      </c>
      <c r="J4416" t="s">
        <v>215</v>
      </c>
      <c r="K4416">
        <v>6119.9976465000009</v>
      </c>
    </row>
    <row r="4417" spans="1:11" x14ac:dyDescent="0.2">
      <c r="A4417" t="s">
        <v>253</v>
      </c>
      <c r="B4417" t="s">
        <v>198</v>
      </c>
      <c r="C4417" t="s">
        <v>201</v>
      </c>
      <c r="D4417" t="s">
        <v>190</v>
      </c>
      <c r="E4417">
        <v>57835</v>
      </c>
      <c r="F4417">
        <v>39.768300000000004</v>
      </c>
      <c r="G4417">
        <v>44947</v>
      </c>
      <c r="H4417">
        <v>44927</v>
      </c>
      <c r="I4417">
        <v>2299999.6305000004</v>
      </c>
      <c r="J4417" t="s">
        <v>188</v>
      </c>
      <c r="K4417">
        <v>1609.9997413500005</v>
      </c>
    </row>
    <row r="4418" spans="1:11" x14ac:dyDescent="0.2">
      <c r="A4418" t="s">
        <v>253</v>
      </c>
      <c r="B4418" t="s">
        <v>185</v>
      </c>
      <c r="C4418" t="s">
        <v>186</v>
      </c>
      <c r="D4418" t="s">
        <v>192</v>
      </c>
      <c r="E4418">
        <v>50731</v>
      </c>
      <c r="F4418">
        <v>23.654299999999999</v>
      </c>
      <c r="G4418">
        <v>44947</v>
      </c>
      <c r="H4418">
        <v>44927</v>
      </c>
      <c r="I4418">
        <v>1200006.2933</v>
      </c>
      <c r="J4418" t="s">
        <v>188</v>
      </c>
      <c r="K4418">
        <v>840.00440531000015</v>
      </c>
    </row>
    <row r="4419" spans="1:11" x14ac:dyDescent="0.2">
      <c r="A4419" t="s">
        <v>253</v>
      </c>
      <c r="B4419" t="s">
        <v>198</v>
      </c>
      <c r="C4419" t="s">
        <v>199</v>
      </c>
      <c r="D4419" t="s">
        <v>190</v>
      </c>
      <c r="E4419">
        <v>308299</v>
      </c>
      <c r="F4419">
        <v>3.2435999999999998</v>
      </c>
      <c r="G4419">
        <v>44948</v>
      </c>
      <c r="H4419">
        <v>44927</v>
      </c>
      <c r="I4419">
        <v>999998.63639999996</v>
      </c>
      <c r="J4419" t="s">
        <v>193</v>
      </c>
      <c r="K4419">
        <v>799.99890912000001</v>
      </c>
    </row>
    <row r="4420" spans="1:11" x14ac:dyDescent="0.2">
      <c r="A4420" t="s">
        <v>253</v>
      </c>
      <c r="B4420" t="s">
        <v>185</v>
      </c>
      <c r="C4420" t="s">
        <v>211</v>
      </c>
      <c r="D4420" t="s">
        <v>200</v>
      </c>
      <c r="E4420">
        <v>641980</v>
      </c>
      <c r="F4420">
        <v>13.707599999999999</v>
      </c>
      <c r="G4420">
        <v>44948</v>
      </c>
      <c r="H4420">
        <v>44927</v>
      </c>
      <c r="I4420">
        <v>8800005.0480000004</v>
      </c>
      <c r="J4420" t="s">
        <v>207</v>
      </c>
      <c r="K4420">
        <v>6160.003533600001</v>
      </c>
    </row>
    <row r="4421" spans="1:11" x14ac:dyDescent="0.2">
      <c r="A4421" t="s">
        <v>253</v>
      </c>
      <c r="B4421" t="s">
        <v>198</v>
      </c>
      <c r="C4421" t="s">
        <v>213</v>
      </c>
      <c r="D4421" t="s">
        <v>190</v>
      </c>
      <c r="E4421">
        <v>102201</v>
      </c>
      <c r="F4421">
        <v>76.320400000000006</v>
      </c>
      <c r="G4421">
        <v>44949</v>
      </c>
      <c r="H4421">
        <v>44927</v>
      </c>
      <c r="I4421">
        <v>7800021.2004000004</v>
      </c>
      <c r="J4421" t="s">
        <v>188</v>
      </c>
      <c r="K4421">
        <v>5460.0148402800005</v>
      </c>
    </row>
    <row r="4422" spans="1:11" x14ac:dyDescent="0.2">
      <c r="A4422" t="s">
        <v>253</v>
      </c>
      <c r="B4422" t="s">
        <v>185</v>
      </c>
      <c r="C4422" t="s">
        <v>222</v>
      </c>
      <c r="D4422" t="s">
        <v>190</v>
      </c>
      <c r="E4422">
        <v>234445</v>
      </c>
      <c r="F4422">
        <v>16.635000000000002</v>
      </c>
      <c r="G4422">
        <v>44952</v>
      </c>
      <c r="H4422">
        <v>44927</v>
      </c>
      <c r="I4422">
        <v>3899992.5750000002</v>
      </c>
      <c r="J4422" t="s">
        <v>193</v>
      </c>
      <c r="K4422">
        <v>3119.9940600000004</v>
      </c>
    </row>
    <row r="4423" spans="1:11" x14ac:dyDescent="0.2">
      <c r="A4423" t="s">
        <v>253</v>
      </c>
      <c r="B4423" t="s">
        <v>185</v>
      </c>
      <c r="C4423" t="s">
        <v>237</v>
      </c>
      <c r="D4423" t="s">
        <v>200</v>
      </c>
      <c r="E4423">
        <v>544988</v>
      </c>
      <c r="F4423">
        <v>15.229699999999999</v>
      </c>
      <c r="G4423">
        <v>44952</v>
      </c>
      <c r="H4423">
        <v>44927</v>
      </c>
      <c r="I4423">
        <v>8300003.7435999997</v>
      </c>
      <c r="J4423" t="s">
        <v>204</v>
      </c>
      <c r="K4423">
        <v>5810.0026205200002</v>
      </c>
    </row>
    <row r="4424" spans="1:11" x14ac:dyDescent="0.2">
      <c r="A4424" t="s">
        <v>253</v>
      </c>
      <c r="B4424" t="s">
        <v>198</v>
      </c>
      <c r="C4424" t="s">
        <v>230</v>
      </c>
      <c r="D4424" t="s">
        <v>192</v>
      </c>
      <c r="E4424">
        <v>61261</v>
      </c>
      <c r="F4424">
        <v>127.3236</v>
      </c>
      <c r="G4424">
        <v>44952</v>
      </c>
      <c r="H4424">
        <v>44927</v>
      </c>
      <c r="I4424">
        <v>7799971.0596000003</v>
      </c>
      <c r="J4424" t="s">
        <v>188</v>
      </c>
      <c r="K4424">
        <v>5459.9797417199998</v>
      </c>
    </row>
    <row r="4425" spans="1:11" x14ac:dyDescent="0.2">
      <c r="A4425" t="s">
        <v>253</v>
      </c>
      <c r="B4425" t="s">
        <v>185</v>
      </c>
      <c r="C4425" t="s">
        <v>237</v>
      </c>
      <c r="D4425" t="s">
        <v>187</v>
      </c>
      <c r="E4425">
        <v>127196</v>
      </c>
      <c r="F4425">
        <v>16.510000000000002</v>
      </c>
      <c r="G4425">
        <v>44952</v>
      </c>
      <c r="H4425">
        <v>44927</v>
      </c>
      <c r="I4425">
        <v>2100005.9600000004</v>
      </c>
      <c r="J4425" t="s">
        <v>204</v>
      </c>
      <c r="K4425">
        <v>1470.0041720000004</v>
      </c>
    </row>
    <row r="4426" spans="1:11" x14ac:dyDescent="0.2">
      <c r="A4426" t="s">
        <v>253</v>
      </c>
      <c r="B4426" t="s">
        <v>185</v>
      </c>
      <c r="C4426" t="s">
        <v>202</v>
      </c>
      <c r="D4426" t="s">
        <v>190</v>
      </c>
      <c r="E4426">
        <v>2038128</v>
      </c>
      <c r="F4426">
        <v>4.0232999999999999</v>
      </c>
      <c r="G4426">
        <v>44952</v>
      </c>
      <c r="H4426">
        <v>44927</v>
      </c>
      <c r="I4426">
        <v>8200000.3823999995</v>
      </c>
      <c r="J4426" t="s">
        <v>193</v>
      </c>
      <c r="K4426">
        <v>6560.0003059199998</v>
      </c>
    </row>
    <row r="4427" spans="1:11" x14ac:dyDescent="0.2">
      <c r="A4427" t="s">
        <v>253</v>
      </c>
      <c r="B4427" t="s">
        <v>185</v>
      </c>
      <c r="C4427" t="s">
        <v>222</v>
      </c>
      <c r="D4427" t="s">
        <v>200</v>
      </c>
      <c r="E4427">
        <v>362522</v>
      </c>
      <c r="F4427">
        <v>17.6541</v>
      </c>
      <c r="G4427">
        <v>44952</v>
      </c>
      <c r="H4427">
        <v>44927</v>
      </c>
      <c r="I4427">
        <v>6399999.6402000003</v>
      </c>
      <c r="J4427" t="s">
        <v>193</v>
      </c>
      <c r="K4427">
        <v>5119.9997121600009</v>
      </c>
    </row>
    <row r="4428" spans="1:11" x14ac:dyDescent="0.2">
      <c r="A4428" t="s">
        <v>253</v>
      </c>
      <c r="B4428" t="s">
        <v>198</v>
      </c>
      <c r="C4428" t="s">
        <v>223</v>
      </c>
      <c r="D4428" t="s">
        <v>190</v>
      </c>
      <c r="E4428">
        <v>52133</v>
      </c>
      <c r="F4428">
        <v>84.399500000000003</v>
      </c>
      <c r="G4428">
        <v>44953</v>
      </c>
      <c r="H4428">
        <v>44927</v>
      </c>
      <c r="I4428">
        <v>4399999.1335000005</v>
      </c>
      <c r="J4428" t="s">
        <v>204</v>
      </c>
      <c r="K4428">
        <v>3079.9993934500003</v>
      </c>
    </row>
    <row r="4429" spans="1:11" x14ac:dyDescent="0.2">
      <c r="A4429" t="s">
        <v>253</v>
      </c>
      <c r="B4429" t="s">
        <v>185</v>
      </c>
      <c r="C4429" t="s">
        <v>218</v>
      </c>
      <c r="D4429" t="s">
        <v>192</v>
      </c>
      <c r="E4429">
        <v>43667</v>
      </c>
      <c r="F4429">
        <v>59.540900000000001</v>
      </c>
      <c r="G4429">
        <v>44954</v>
      </c>
      <c r="H4429">
        <v>44927</v>
      </c>
      <c r="I4429">
        <v>2599972.4802999999</v>
      </c>
      <c r="J4429" t="s">
        <v>204</v>
      </c>
      <c r="K4429">
        <v>1819.9807362099998</v>
      </c>
    </row>
    <row r="4430" spans="1:11" x14ac:dyDescent="0.2">
      <c r="A4430" t="s">
        <v>253</v>
      </c>
      <c r="B4430" t="s">
        <v>185</v>
      </c>
      <c r="C4430" t="s">
        <v>213</v>
      </c>
      <c r="D4430" t="s">
        <v>200</v>
      </c>
      <c r="E4430">
        <v>72117</v>
      </c>
      <c r="F4430">
        <v>77.652000000000001</v>
      </c>
      <c r="G4430">
        <v>44955</v>
      </c>
      <c r="H4430">
        <v>44927</v>
      </c>
      <c r="I4430">
        <v>5600029.284</v>
      </c>
      <c r="J4430" t="s">
        <v>188</v>
      </c>
      <c r="K4430">
        <v>3920.0204988</v>
      </c>
    </row>
    <row r="4431" spans="1:11" x14ac:dyDescent="0.2">
      <c r="A4431" t="s">
        <v>253</v>
      </c>
      <c r="B4431" t="s">
        <v>198</v>
      </c>
      <c r="C4431" t="s">
        <v>243</v>
      </c>
      <c r="D4431" t="s">
        <v>190</v>
      </c>
      <c r="E4431">
        <v>684868</v>
      </c>
      <c r="F4431">
        <v>6.4245999999999999</v>
      </c>
      <c r="G4431">
        <v>44955</v>
      </c>
      <c r="H4431">
        <v>44927</v>
      </c>
      <c r="I4431">
        <v>4400002.9528000001</v>
      </c>
      <c r="J4431" t="s">
        <v>215</v>
      </c>
      <c r="K4431">
        <v>3960.00265752</v>
      </c>
    </row>
    <row r="4432" spans="1:11" x14ac:dyDescent="0.2">
      <c r="A4432" t="s">
        <v>253</v>
      </c>
      <c r="B4432" t="s">
        <v>198</v>
      </c>
      <c r="C4432" t="s">
        <v>209</v>
      </c>
      <c r="D4432" t="s">
        <v>190</v>
      </c>
      <c r="E4432">
        <v>97768</v>
      </c>
      <c r="F4432">
        <v>19.433800000000002</v>
      </c>
      <c r="G4432">
        <v>44959</v>
      </c>
      <c r="H4432">
        <v>44958</v>
      </c>
      <c r="I4432">
        <v>1900003.7584000002</v>
      </c>
      <c r="J4432" t="s">
        <v>188</v>
      </c>
      <c r="K4432">
        <v>1330.0026308800002</v>
      </c>
    </row>
    <row r="4433" spans="1:11" x14ac:dyDescent="0.2">
      <c r="A4433" t="s">
        <v>253</v>
      </c>
      <c r="B4433" t="s">
        <v>185</v>
      </c>
      <c r="C4433" t="s">
        <v>235</v>
      </c>
      <c r="D4433" t="s">
        <v>192</v>
      </c>
      <c r="E4433">
        <v>633869</v>
      </c>
      <c r="F4433">
        <v>14.671799999999999</v>
      </c>
      <c r="G4433">
        <v>44959</v>
      </c>
      <c r="H4433">
        <v>44958</v>
      </c>
      <c r="I4433">
        <v>9299999.1941999998</v>
      </c>
      <c r="J4433" t="s">
        <v>204</v>
      </c>
      <c r="K4433">
        <v>6509.9994359399998</v>
      </c>
    </row>
    <row r="4434" spans="1:11" x14ac:dyDescent="0.2">
      <c r="A4434" t="s">
        <v>253</v>
      </c>
      <c r="B4434" t="s">
        <v>185</v>
      </c>
      <c r="C4434" t="s">
        <v>238</v>
      </c>
      <c r="D4434" t="s">
        <v>192</v>
      </c>
      <c r="E4434">
        <v>38546</v>
      </c>
      <c r="F4434">
        <v>223.1097</v>
      </c>
      <c r="G4434">
        <v>44961</v>
      </c>
      <c r="H4434">
        <v>44958</v>
      </c>
      <c r="I4434">
        <v>8599986.4962000009</v>
      </c>
      <c r="J4434" t="s">
        <v>204</v>
      </c>
      <c r="K4434">
        <v>6019.9905473400004</v>
      </c>
    </row>
    <row r="4435" spans="1:11" x14ac:dyDescent="0.2">
      <c r="A4435" t="s">
        <v>253</v>
      </c>
      <c r="B4435" t="s">
        <v>185</v>
      </c>
      <c r="C4435" t="s">
        <v>210</v>
      </c>
      <c r="D4435" t="s">
        <v>192</v>
      </c>
      <c r="E4435">
        <v>47750</v>
      </c>
      <c r="F4435">
        <v>29.319199999999999</v>
      </c>
      <c r="G4435">
        <v>44962</v>
      </c>
      <c r="H4435">
        <v>44958</v>
      </c>
      <c r="I4435">
        <v>1399991.8</v>
      </c>
      <c r="J4435" t="s">
        <v>204</v>
      </c>
      <c r="K4435">
        <v>979.99426000000005</v>
      </c>
    </row>
    <row r="4436" spans="1:11" x14ac:dyDescent="0.2">
      <c r="A4436" t="s">
        <v>253</v>
      </c>
      <c r="B4436" t="s">
        <v>185</v>
      </c>
      <c r="C4436" t="s">
        <v>186</v>
      </c>
      <c r="D4436" t="s">
        <v>190</v>
      </c>
      <c r="E4436">
        <v>86274</v>
      </c>
      <c r="F4436">
        <v>22.0229</v>
      </c>
      <c r="G4436">
        <v>44962</v>
      </c>
      <c r="H4436">
        <v>44958</v>
      </c>
      <c r="I4436">
        <v>1900003.6746</v>
      </c>
      <c r="J4436" t="s">
        <v>188</v>
      </c>
      <c r="K4436">
        <v>1330.00257222</v>
      </c>
    </row>
    <row r="4437" spans="1:11" x14ac:dyDescent="0.2">
      <c r="A4437" t="s">
        <v>253</v>
      </c>
      <c r="B4437" t="s">
        <v>198</v>
      </c>
      <c r="C4437" t="s">
        <v>197</v>
      </c>
      <c r="D4437" t="s">
        <v>190</v>
      </c>
      <c r="E4437">
        <v>41477</v>
      </c>
      <c r="F4437">
        <v>173.59129999999999</v>
      </c>
      <c r="G4437">
        <v>44962</v>
      </c>
      <c r="H4437">
        <v>44958</v>
      </c>
      <c r="I4437">
        <v>7200046.3500999995</v>
      </c>
      <c r="J4437" t="s">
        <v>188</v>
      </c>
      <c r="K4437">
        <v>5040.03244507</v>
      </c>
    </row>
    <row r="4438" spans="1:11" x14ac:dyDescent="0.2">
      <c r="A4438" t="s">
        <v>253</v>
      </c>
      <c r="B4438" t="s">
        <v>185</v>
      </c>
      <c r="C4438" t="s">
        <v>245</v>
      </c>
      <c r="D4438" t="s">
        <v>190</v>
      </c>
      <c r="E4438">
        <v>57677</v>
      </c>
      <c r="F4438">
        <v>58.948599999999999</v>
      </c>
      <c r="G4438">
        <v>44963</v>
      </c>
      <c r="H4438">
        <v>44958</v>
      </c>
      <c r="I4438">
        <v>3399978.4021999999</v>
      </c>
      <c r="J4438" t="s">
        <v>188</v>
      </c>
      <c r="K4438">
        <v>2379.9848815400001</v>
      </c>
    </row>
    <row r="4439" spans="1:11" x14ac:dyDescent="0.2">
      <c r="A4439" t="s">
        <v>253</v>
      </c>
      <c r="B4439" t="s">
        <v>185</v>
      </c>
      <c r="C4439" t="s">
        <v>218</v>
      </c>
      <c r="D4439" t="s">
        <v>200</v>
      </c>
      <c r="E4439">
        <v>131775</v>
      </c>
      <c r="F4439">
        <v>60.709699999999998</v>
      </c>
      <c r="G4439">
        <v>44963</v>
      </c>
      <c r="H4439">
        <v>44958</v>
      </c>
      <c r="I4439">
        <v>8000020.7174999993</v>
      </c>
      <c r="J4439" t="s">
        <v>204</v>
      </c>
      <c r="K4439">
        <v>5600.0145022499992</v>
      </c>
    </row>
    <row r="4440" spans="1:11" x14ac:dyDescent="0.2">
      <c r="A4440" t="s">
        <v>253</v>
      </c>
      <c r="B4440" t="s">
        <v>198</v>
      </c>
      <c r="C4440" t="s">
        <v>191</v>
      </c>
      <c r="D4440" t="s">
        <v>190</v>
      </c>
      <c r="E4440">
        <v>1297508</v>
      </c>
      <c r="F4440">
        <v>5.5491000000000001</v>
      </c>
      <c r="G4440">
        <v>44966</v>
      </c>
      <c r="H4440">
        <v>44958</v>
      </c>
      <c r="I4440">
        <v>7200001.6428000005</v>
      </c>
      <c r="J4440" t="s">
        <v>193</v>
      </c>
      <c r="K4440">
        <v>5760.0013142400003</v>
      </c>
    </row>
    <row r="4441" spans="1:11" x14ac:dyDescent="0.2">
      <c r="A4441" t="s">
        <v>253</v>
      </c>
      <c r="B4441" t="s">
        <v>198</v>
      </c>
      <c r="C4441" t="s">
        <v>242</v>
      </c>
      <c r="D4441" t="s">
        <v>212</v>
      </c>
      <c r="E4441">
        <v>16024</v>
      </c>
      <c r="F4441">
        <v>237.14660000000001</v>
      </c>
      <c r="G4441">
        <v>44966</v>
      </c>
      <c r="H4441">
        <v>44958</v>
      </c>
      <c r="I4441">
        <v>3800037.1184</v>
      </c>
      <c r="J4441" t="s">
        <v>207</v>
      </c>
      <c r="K4441">
        <v>2660.0259828800004</v>
      </c>
    </row>
    <row r="4442" spans="1:11" x14ac:dyDescent="0.2">
      <c r="A4442" t="s">
        <v>253</v>
      </c>
      <c r="B4442" t="s">
        <v>198</v>
      </c>
      <c r="C4442" t="s">
        <v>199</v>
      </c>
      <c r="D4442" t="s">
        <v>200</v>
      </c>
      <c r="E4442">
        <v>2388883</v>
      </c>
      <c r="F4442">
        <v>2.9721000000000002</v>
      </c>
      <c r="G4442">
        <v>44966</v>
      </c>
      <c r="H4442">
        <v>44958</v>
      </c>
      <c r="I4442">
        <v>7099999.1643000003</v>
      </c>
      <c r="J4442" t="s">
        <v>193</v>
      </c>
      <c r="K4442">
        <v>5679.9993314400008</v>
      </c>
    </row>
    <row r="4443" spans="1:11" x14ac:dyDescent="0.2">
      <c r="A4443" t="s">
        <v>253</v>
      </c>
      <c r="B4443" t="s">
        <v>185</v>
      </c>
      <c r="C4443" t="s">
        <v>211</v>
      </c>
      <c r="D4443" t="s">
        <v>190</v>
      </c>
      <c r="E4443">
        <v>365185</v>
      </c>
      <c r="F4443">
        <v>12.870200000000001</v>
      </c>
      <c r="G4443">
        <v>44966</v>
      </c>
      <c r="H4443">
        <v>44958</v>
      </c>
      <c r="I4443">
        <v>4700003.9869999997</v>
      </c>
      <c r="J4443" t="s">
        <v>207</v>
      </c>
      <c r="K4443">
        <v>3290.0027909</v>
      </c>
    </row>
    <row r="4444" spans="1:11" x14ac:dyDescent="0.2">
      <c r="A4444" t="s">
        <v>253</v>
      </c>
      <c r="B4444" t="s">
        <v>185</v>
      </c>
      <c r="C4444" t="s">
        <v>236</v>
      </c>
      <c r="D4444" t="s">
        <v>190</v>
      </c>
      <c r="E4444">
        <v>1366546</v>
      </c>
      <c r="F4444">
        <v>6.7323000000000004</v>
      </c>
      <c r="G4444">
        <v>44966</v>
      </c>
      <c r="H4444">
        <v>44958</v>
      </c>
      <c r="I4444">
        <v>9199997.6358000003</v>
      </c>
      <c r="J4444" t="s">
        <v>215</v>
      </c>
      <c r="K4444">
        <v>8279.9978722200012</v>
      </c>
    </row>
    <row r="4445" spans="1:11" x14ac:dyDescent="0.2">
      <c r="A4445" t="s">
        <v>253</v>
      </c>
      <c r="B4445" t="s">
        <v>198</v>
      </c>
      <c r="C4445" t="s">
        <v>234</v>
      </c>
      <c r="D4445" t="s">
        <v>192</v>
      </c>
      <c r="E4445">
        <v>89401</v>
      </c>
      <c r="F4445">
        <v>97.314499999999995</v>
      </c>
      <c r="G4445">
        <v>44966</v>
      </c>
      <c r="H4445">
        <v>44958</v>
      </c>
      <c r="I4445">
        <v>8700013.6144999992</v>
      </c>
      <c r="J4445" t="s">
        <v>204</v>
      </c>
      <c r="K4445">
        <v>6090.0095301499996</v>
      </c>
    </row>
    <row r="4446" spans="1:11" x14ac:dyDescent="0.2">
      <c r="A4446" t="s">
        <v>253</v>
      </c>
      <c r="B4446" t="s">
        <v>198</v>
      </c>
      <c r="C4446" t="s">
        <v>195</v>
      </c>
      <c r="D4446" t="s">
        <v>187</v>
      </c>
      <c r="E4446">
        <v>38834</v>
      </c>
      <c r="F4446">
        <v>118.45269999999999</v>
      </c>
      <c r="G4446">
        <v>44967</v>
      </c>
      <c r="H4446">
        <v>44958</v>
      </c>
      <c r="I4446">
        <v>4599992.1518000001</v>
      </c>
      <c r="J4446" t="s">
        <v>196</v>
      </c>
      <c r="K4446">
        <v>4139.9929366200004</v>
      </c>
    </row>
    <row r="4447" spans="1:11" x14ac:dyDescent="0.2">
      <c r="A4447" t="s">
        <v>253</v>
      </c>
      <c r="B4447" t="s">
        <v>185</v>
      </c>
      <c r="C4447" t="s">
        <v>225</v>
      </c>
      <c r="D4447" t="s">
        <v>190</v>
      </c>
      <c r="E4447">
        <v>58883</v>
      </c>
      <c r="F4447">
        <v>91.707899999999995</v>
      </c>
      <c r="G4447">
        <v>44969</v>
      </c>
      <c r="H4447">
        <v>44958</v>
      </c>
      <c r="I4447">
        <v>5400036.2757000001</v>
      </c>
      <c r="J4447" t="s">
        <v>188</v>
      </c>
      <c r="K4447">
        <v>3780.02539299</v>
      </c>
    </row>
    <row r="4448" spans="1:11" x14ac:dyDescent="0.2">
      <c r="A4448" t="s">
        <v>253</v>
      </c>
      <c r="B4448" t="s">
        <v>198</v>
      </c>
      <c r="C4448" t="s">
        <v>235</v>
      </c>
      <c r="D4448" t="s">
        <v>192</v>
      </c>
      <c r="E4448">
        <v>503592</v>
      </c>
      <c r="F4448">
        <v>15.6873</v>
      </c>
      <c r="G4448">
        <v>44970</v>
      </c>
      <c r="H4448">
        <v>44958</v>
      </c>
      <c r="I4448">
        <v>7899998.7816000003</v>
      </c>
      <c r="J4448" t="s">
        <v>204</v>
      </c>
      <c r="K4448">
        <v>5529.999147120001</v>
      </c>
    </row>
    <row r="4449" spans="1:11" x14ac:dyDescent="0.2">
      <c r="A4449" t="s">
        <v>253</v>
      </c>
      <c r="B4449" t="s">
        <v>198</v>
      </c>
      <c r="C4449" t="s">
        <v>209</v>
      </c>
      <c r="D4449" t="s">
        <v>190</v>
      </c>
      <c r="E4449">
        <v>77214</v>
      </c>
      <c r="F4449">
        <v>20.721699999999998</v>
      </c>
      <c r="G4449">
        <v>44973</v>
      </c>
      <c r="H4449">
        <v>44958</v>
      </c>
      <c r="I4449">
        <v>1600005.3437999999</v>
      </c>
      <c r="J4449" t="s">
        <v>188</v>
      </c>
      <c r="K4449">
        <v>1120.0037406599999</v>
      </c>
    </row>
    <row r="4450" spans="1:11" x14ac:dyDescent="0.2">
      <c r="A4450" t="s">
        <v>253</v>
      </c>
      <c r="B4450" t="s">
        <v>185</v>
      </c>
      <c r="C4450" t="s">
        <v>219</v>
      </c>
      <c r="D4450" t="s">
        <v>190</v>
      </c>
      <c r="E4450">
        <v>196790</v>
      </c>
      <c r="F4450">
        <v>48.274700000000003</v>
      </c>
      <c r="G4450">
        <v>44973</v>
      </c>
      <c r="H4450">
        <v>44958</v>
      </c>
      <c r="I4450">
        <v>9499978.2130000014</v>
      </c>
      <c r="J4450" t="s">
        <v>188</v>
      </c>
      <c r="K4450">
        <v>6649.9847491000019</v>
      </c>
    </row>
    <row r="4451" spans="1:11" x14ac:dyDescent="0.2">
      <c r="A4451" t="s">
        <v>253</v>
      </c>
      <c r="B4451" t="s">
        <v>198</v>
      </c>
      <c r="C4451" t="s">
        <v>228</v>
      </c>
      <c r="D4451" t="s">
        <v>190</v>
      </c>
      <c r="E4451">
        <v>176296</v>
      </c>
      <c r="F4451">
        <v>29.495799999999999</v>
      </c>
      <c r="G4451">
        <v>44973</v>
      </c>
      <c r="H4451">
        <v>44958</v>
      </c>
      <c r="I4451">
        <v>5199991.5567999994</v>
      </c>
      <c r="J4451" t="s">
        <v>204</v>
      </c>
      <c r="K4451">
        <v>3639.9940897599995</v>
      </c>
    </row>
    <row r="4452" spans="1:11" x14ac:dyDescent="0.2">
      <c r="A4452" t="s">
        <v>253</v>
      </c>
      <c r="B4452" t="s">
        <v>185</v>
      </c>
      <c r="C4452" t="s">
        <v>233</v>
      </c>
      <c r="D4452" t="s">
        <v>190</v>
      </c>
      <c r="E4452">
        <v>42562</v>
      </c>
      <c r="F4452">
        <v>79.883300000000006</v>
      </c>
      <c r="G4452">
        <v>44973</v>
      </c>
      <c r="H4452">
        <v>44958</v>
      </c>
      <c r="I4452">
        <v>3399993.0146000003</v>
      </c>
      <c r="J4452" t="s">
        <v>204</v>
      </c>
      <c r="K4452">
        <v>2379.9951102200002</v>
      </c>
    </row>
    <row r="4453" spans="1:11" x14ac:dyDescent="0.2">
      <c r="A4453" t="s">
        <v>253</v>
      </c>
      <c r="B4453" t="s">
        <v>198</v>
      </c>
      <c r="C4453" t="s">
        <v>239</v>
      </c>
      <c r="D4453" t="s">
        <v>190</v>
      </c>
      <c r="E4453">
        <v>266049</v>
      </c>
      <c r="F4453">
        <v>17.665900000000001</v>
      </c>
      <c r="G4453">
        <v>44973</v>
      </c>
      <c r="H4453">
        <v>44958</v>
      </c>
      <c r="I4453">
        <v>4699995.0290999999</v>
      </c>
      <c r="J4453" t="s">
        <v>188</v>
      </c>
      <c r="K4453">
        <v>3289.9965203699999</v>
      </c>
    </row>
    <row r="4454" spans="1:11" x14ac:dyDescent="0.2">
      <c r="A4454" t="s">
        <v>253</v>
      </c>
      <c r="B4454" t="s">
        <v>198</v>
      </c>
      <c r="C4454" t="s">
        <v>245</v>
      </c>
      <c r="D4454" t="s">
        <v>190</v>
      </c>
      <c r="E4454">
        <v>136950</v>
      </c>
      <c r="F4454">
        <v>50.383499999999998</v>
      </c>
      <c r="G4454">
        <v>44973</v>
      </c>
      <c r="H4454">
        <v>44958</v>
      </c>
      <c r="I4454">
        <v>6900020.3249999993</v>
      </c>
      <c r="J4454" t="s">
        <v>188</v>
      </c>
      <c r="K4454">
        <v>4830.0142274999989</v>
      </c>
    </row>
    <row r="4455" spans="1:11" x14ac:dyDescent="0.2">
      <c r="A4455" t="s">
        <v>253</v>
      </c>
      <c r="B4455" t="s">
        <v>198</v>
      </c>
      <c r="C4455" t="s">
        <v>232</v>
      </c>
      <c r="D4455" t="s">
        <v>200</v>
      </c>
      <c r="E4455">
        <v>407095</v>
      </c>
      <c r="F4455">
        <v>24.073</v>
      </c>
      <c r="G4455">
        <v>44974</v>
      </c>
      <c r="H4455">
        <v>44958</v>
      </c>
      <c r="I4455">
        <v>9799997.9350000005</v>
      </c>
      <c r="J4455" t="s">
        <v>204</v>
      </c>
      <c r="K4455">
        <v>6859.9985545000009</v>
      </c>
    </row>
    <row r="4456" spans="1:11" x14ac:dyDescent="0.2">
      <c r="A4456" t="s">
        <v>253</v>
      </c>
      <c r="B4456" t="s">
        <v>185</v>
      </c>
      <c r="C4456" t="s">
        <v>216</v>
      </c>
      <c r="D4456" t="s">
        <v>192</v>
      </c>
      <c r="E4456">
        <v>324591</v>
      </c>
      <c r="F4456">
        <v>17.252500000000001</v>
      </c>
      <c r="G4456">
        <v>44974</v>
      </c>
      <c r="H4456">
        <v>44958</v>
      </c>
      <c r="I4456">
        <v>5600006.2275</v>
      </c>
      <c r="J4456" t="s">
        <v>215</v>
      </c>
      <c r="K4456">
        <v>5040.0056047500002</v>
      </c>
    </row>
    <row r="4457" spans="1:11" x14ac:dyDescent="0.2">
      <c r="A4457" t="s">
        <v>253</v>
      </c>
      <c r="B4457" t="s">
        <v>185</v>
      </c>
      <c r="C4457" t="s">
        <v>236</v>
      </c>
      <c r="D4457" t="s">
        <v>187</v>
      </c>
      <c r="E4457">
        <v>1412230</v>
      </c>
      <c r="F4457">
        <v>6.3728999999999996</v>
      </c>
      <c r="G4457">
        <v>44976</v>
      </c>
      <c r="H4457">
        <v>44958</v>
      </c>
      <c r="I4457">
        <v>9000000.5669999998</v>
      </c>
      <c r="J4457" t="s">
        <v>215</v>
      </c>
      <c r="K4457">
        <v>8100.0005103000003</v>
      </c>
    </row>
    <row r="4458" spans="1:11" x14ac:dyDescent="0.2">
      <c r="A4458" t="s">
        <v>253</v>
      </c>
      <c r="B4458" t="s">
        <v>185</v>
      </c>
      <c r="C4458" t="s">
        <v>201</v>
      </c>
      <c r="D4458" t="s">
        <v>192</v>
      </c>
      <c r="E4458">
        <v>69641</v>
      </c>
      <c r="F4458">
        <v>38.770400000000002</v>
      </c>
      <c r="G4458">
        <v>44980</v>
      </c>
      <c r="H4458">
        <v>44958</v>
      </c>
      <c r="I4458">
        <v>2700009.4264000002</v>
      </c>
      <c r="J4458" t="s">
        <v>188</v>
      </c>
      <c r="K4458">
        <v>1890.0065984800005</v>
      </c>
    </row>
    <row r="4459" spans="1:11" x14ac:dyDescent="0.2">
      <c r="A4459" t="s">
        <v>253</v>
      </c>
      <c r="B4459" t="s">
        <v>185</v>
      </c>
      <c r="C4459" t="s">
        <v>210</v>
      </c>
      <c r="D4459" t="s">
        <v>187</v>
      </c>
      <c r="E4459">
        <v>324937</v>
      </c>
      <c r="F4459">
        <v>27.697700000000001</v>
      </c>
      <c r="G4459">
        <v>44980</v>
      </c>
      <c r="H4459">
        <v>44958</v>
      </c>
      <c r="I4459">
        <v>9000007.5449000001</v>
      </c>
      <c r="J4459" t="s">
        <v>204</v>
      </c>
      <c r="K4459">
        <v>6300.0052814300007</v>
      </c>
    </row>
    <row r="4460" spans="1:11" x14ac:dyDescent="0.2">
      <c r="A4460" t="s">
        <v>253</v>
      </c>
      <c r="B4460" t="s">
        <v>198</v>
      </c>
      <c r="C4460" t="s">
        <v>240</v>
      </c>
      <c r="D4460" t="s">
        <v>187</v>
      </c>
      <c r="E4460">
        <v>830528</v>
      </c>
      <c r="F4460">
        <v>6.8631000000000002</v>
      </c>
      <c r="G4460">
        <v>44981</v>
      </c>
      <c r="H4460">
        <v>44958</v>
      </c>
      <c r="I4460">
        <v>5699996.7168000005</v>
      </c>
      <c r="J4460" t="s">
        <v>241</v>
      </c>
      <c r="K4460">
        <v>5129.9970451200015</v>
      </c>
    </row>
    <row r="4461" spans="1:11" x14ac:dyDescent="0.2">
      <c r="A4461" t="s">
        <v>253</v>
      </c>
      <c r="B4461" t="s">
        <v>198</v>
      </c>
      <c r="C4461" t="s">
        <v>221</v>
      </c>
      <c r="D4461" t="s">
        <v>200</v>
      </c>
      <c r="E4461">
        <v>119025</v>
      </c>
      <c r="F4461">
        <v>40.327599999999997</v>
      </c>
      <c r="G4461">
        <v>44982</v>
      </c>
      <c r="H4461">
        <v>44958</v>
      </c>
      <c r="I4461">
        <v>4799992.59</v>
      </c>
      <c r="J4461" t="s">
        <v>207</v>
      </c>
      <c r="K4461">
        <v>3359.9948129999998</v>
      </c>
    </row>
    <row r="4462" spans="1:11" x14ac:dyDescent="0.2">
      <c r="A4462" t="s">
        <v>253</v>
      </c>
      <c r="B4462" t="s">
        <v>198</v>
      </c>
      <c r="C4462" t="s">
        <v>222</v>
      </c>
      <c r="D4462" t="s">
        <v>192</v>
      </c>
      <c r="E4462">
        <v>67730</v>
      </c>
      <c r="F4462">
        <v>17.717500000000001</v>
      </c>
      <c r="G4462">
        <v>44982</v>
      </c>
      <c r="H4462">
        <v>44958</v>
      </c>
      <c r="I4462">
        <v>1200006.2750000001</v>
      </c>
      <c r="J4462" t="s">
        <v>193</v>
      </c>
      <c r="K4462">
        <v>960.00502000000017</v>
      </c>
    </row>
    <row r="4463" spans="1:11" x14ac:dyDescent="0.2">
      <c r="A4463" t="s">
        <v>253</v>
      </c>
      <c r="B4463" t="s">
        <v>198</v>
      </c>
      <c r="C4463" t="s">
        <v>197</v>
      </c>
      <c r="D4463" t="s">
        <v>192</v>
      </c>
      <c r="E4463">
        <v>45990</v>
      </c>
      <c r="F4463">
        <v>147.85839999999999</v>
      </c>
      <c r="G4463">
        <v>44982</v>
      </c>
      <c r="H4463">
        <v>44958</v>
      </c>
      <c r="I4463">
        <v>6800007.8159999996</v>
      </c>
      <c r="J4463" t="s">
        <v>188</v>
      </c>
      <c r="K4463">
        <v>4760.0054712000001</v>
      </c>
    </row>
    <row r="4464" spans="1:11" x14ac:dyDescent="0.2">
      <c r="A4464" t="s">
        <v>253</v>
      </c>
      <c r="B4464" t="s">
        <v>198</v>
      </c>
      <c r="C4464" t="s">
        <v>246</v>
      </c>
      <c r="D4464" t="s">
        <v>187</v>
      </c>
      <c r="E4464">
        <v>15928</v>
      </c>
      <c r="F4464">
        <v>138.12430000000001</v>
      </c>
      <c r="G4464">
        <v>44983</v>
      </c>
      <c r="H4464">
        <v>44958</v>
      </c>
      <c r="I4464">
        <v>2200043.8503999999</v>
      </c>
      <c r="J4464" t="s">
        <v>204</v>
      </c>
      <c r="K4464">
        <v>1540.0306952799999</v>
      </c>
    </row>
    <row r="4465" spans="1:11" x14ac:dyDescent="0.2">
      <c r="A4465" t="s">
        <v>253</v>
      </c>
      <c r="B4465" t="s">
        <v>185</v>
      </c>
      <c r="C4465" t="s">
        <v>202</v>
      </c>
      <c r="D4465" t="s">
        <v>192</v>
      </c>
      <c r="E4465">
        <v>1754623</v>
      </c>
      <c r="F4465">
        <v>4.4454000000000002</v>
      </c>
      <c r="G4465">
        <v>44984</v>
      </c>
      <c r="H4465">
        <v>44958</v>
      </c>
      <c r="I4465">
        <v>7800001.0842000004</v>
      </c>
      <c r="J4465" t="s">
        <v>193</v>
      </c>
      <c r="K4465">
        <v>6240.0008673600005</v>
      </c>
    </row>
    <row r="4466" spans="1:11" x14ac:dyDescent="0.2">
      <c r="A4466" t="s">
        <v>253</v>
      </c>
      <c r="B4466" t="s">
        <v>198</v>
      </c>
      <c r="C4466" t="s">
        <v>202</v>
      </c>
      <c r="D4466" t="s">
        <v>190</v>
      </c>
      <c r="E4466">
        <v>2048118</v>
      </c>
      <c r="F4466">
        <v>4.0525000000000002</v>
      </c>
      <c r="G4466">
        <v>44984</v>
      </c>
      <c r="H4466">
        <v>44958</v>
      </c>
      <c r="I4466">
        <v>8299998.1950000003</v>
      </c>
      <c r="J4466" t="s">
        <v>193</v>
      </c>
      <c r="K4466">
        <v>6639.9985560000005</v>
      </c>
    </row>
    <row r="4467" spans="1:11" x14ac:dyDescent="0.2">
      <c r="A4467" t="s">
        <v>254</v>
      </c>
      <c r="B4467" t="s">
        <v>198</v>
      </c>
      <c r="C4467" t="s">
        <v>227</v>
      </c>
      <c r="D4467" t="s">
        <v>200</v>
      </c>
      <c r="E4467">
        <v>62591</v>
      </c>
      <c r="F4467">
        <v>148.58269999999999</v>
      </c>
      <c r="G4467">
        <v>44623</v>
      </c>
      <c r="H4467">
        <v>44621</v>
      </c>
      <c r="I4467">
        <v>9299939.7756999992</v>
      </c>
      <c r="J4467" t="s">
        <v>204</v>
      </c>
      <c r="K4467">
        <v>5579.9638654199998</v>
      </c>
    </row>
    <row r="4468" spans="1:11" x14ac:dyDescent="0.2">
      <c r="A4468" t="s">
        <v>254</v>
      </c>
      <c r="B4468" t="s">
        <v>198</v>
      </c>
      <c r="C4468" t="s">
        <v>228</v>
      </c>
      <c r="D4468" t="s">
        <v>190</v>
      </c>
      <c r="E4468">
        <v>134707</v>
      </c>
      <c r="F4468">
        <v>32.663600000000002</v>
      </c>
      <c r="G4468">
        <v>44623</v>
      </c>
      <c r="H4468">
        <v>44621</v>
      </c>
      <c r="I4468">
        <v>4400015.5652000001</v>
      </c>
      <c r="J4468" t="s">
        <v>204</v>
      </c>
      <c r="K4468">
        <v>2640.0093391199998</v>
      </c>
    </row>
    <row r="4469" spans="1:11" x14ac:dyDescent="0.2">
      <c r="A4469" t="s">
        <v>254</v>
      </c>
      <c r="B4469" t="s">
        <v>198</v>
      </c>
      <c r="C4469" t="s">
        <v>242</v>
      </c>
      <c r="D4469" t="s">
        <v>190</v>
      </c>
      <c r="E4469">
        <v>38347</v>
      </c>
      <c r="F4469">
        <v>258.16669999999999</v>
      </c>
      <c r="G4469">
        <v>44623</v>
      </c>
      <c r="H4469">
        <v>44621</v>
      </c>
      <c r="I4469">
        <v>9899918.4449000005</v>
      </c>
      <c r="J4469" t="s">
        <v>207</v>
      </c>
      <c r="K4469">
        <v>5939.9510669400006</v>
      </c>
    </row>
    <row r="4470" spans="1:11" x14ac:dyDescent="0.2">
      <c r="A4470" t="s">
        <v>254</v>
      </c>
      <c r="B4470" t="s">
        <v>185</v>
      </c>
      <c r="C4470" t="s">
        <v>208</v>
      </c>
      <c r="D4470" t="s">
        <v>212</v>
      </c>
      <c r="E4470">
        <v>60819</v>
      </c>
      <c r="F4470">
        <v>64.125100000000003</v>
      </c>
      <c r="G4470">
        <v>44623</v>
      </c>
      <c r="H4470">
        <v>44621</v>
      </c>
      <c r="I4470">
        <v>3900024.4569000001</v>
      </c>
      <c r="J4470" t="s">
        <v>188</v>
      </c>
      <c r="K4470">
        <v>2340.0146741399999</v>
      </c>
    </row>
    <row r="4471" spans="1:11" x14ac:dyDescent="0.2">
      <c r="A4471" t="s">
        <v>254</v>
      </c>
      <c r="B4471" t="s">
        <v>185</v>
      </c>
      <c r="C4471" t="s">
        <v>222</v>
      </c>
      <c r="D4471" t="s">
        <v>200</v>
      </c>
      <c r="E4471">
        <v>343761</v>
      </c>
      <c r="F4471">
        <v>17.454000000000001</v>
      </c>
      <c r="G4471">
        <v>44624</v>
      </c>
      <c r="H4471">
        <v>44621</v>
      </c>
      <c r="I4471">
        <v>6000004.4939999999</v>
      </c>
      <c r="J4471" t="s">
        <v>193</v>
      </c>
      <c r="K4471">
        <v>4200.0031458000003</v>
      </c>
    </row>
    <row r="4472" spans="1:11" x14ac:dyDescent="0.2">
      <c r="A4472" t="s">
        <v>254</v>
      </c>
      <c r="B4472" t="s">
        <v>198</v>
      </c>
      <c r="C4472" t="s">
        <v>233</v>
      </c>
      <c r="D4472" t="s">
        <v>192</v>
      </c>
      <c r="E4472">
        <v>60538</v>
      </c>
      <c r="F4472">
        <v>89.200500000000005</v>
      </c>
      <c r="G4472">
        <v>44625</v>
      </c>
      <c r="H4472">
        <v>44621</v>
      </c>
      <c r="I4472">
        <v>5400019.8689999999</v>
      </c>
      <c r="J4472" t="s">
        <v>204</v>
      </c>
      <c r="K4472">
        <v>3240.0119214000001</v>
      </c>
    </row>
    <row r="4473" spans="1:11" x14ac:dyDescent="0.2">
      <c r="A4473" t="s">
        <v>254</v>
      </c>
      <c r="B4473" t="s">
        <v>198</v>
      </c>
      <c r="C4473" t="s">
        <v>236</v>
      </c>
      <c r="D4473" t="s">
        <v>200</v>
      </c>
      <c r="E4473">
        <v>887684</v>
      </c>
      <c r="F4473">
        <v>6.1959</v>
      </c>
      <c r="G4473">
        <v>44626</v>
      </c>
      <c r="H4473">
        <v>44621</v>
      </c>
      <c r="I4473">
        <v>5500001.2955999998</v>
      </c>
      <c r="J4473" t="s">
        <v>215</v>
      </c>
      <c r="K4473">
        <v>4400.00103648</v>
      </c>
    </row>
    <row r="4474" spans="1:11" x14ac:dyDescent="0.2">
      <c r="A4474" t="s">
        <v>254</v>
      </c>
      <c r="B4474" t="s">
        <v>198</v>
      </c>
      <c r="C4474" t="s">
        <v>206</v>
      </c>
      <c r="D4474" t="s">
        <v>190</v>
      </c>
      <c r="E4474">
        <v>66989</v>
      </c>
      <c r="F4474">
        <v>95.537599999999998</v>
      </c>
      <c r="G4474">
        <v>44627</v>
      </c>
      <c r="H4474">
        <v>44621</v>
      </c>
      <c r="I4474">
        <v>6399968.2863999996</v>
      </c>
      <c r="J4474" t="s">
        <v>207</v>
      </c>
      <c r="K4474">
        <v>3839.9809718400002</v>
      </c>
    </row>
    <row r="4475" spans="1:11" x14ac:dyDescent="0.2">
      <c r="A4475" t="s">
        <v>254</v>
      </c>
      <c r="B4475" t="s">
        <v>198</v>
      </c>
      <c r="C4475" t="s">
        <v>240</v>
      </c>
      <c r="D4475" t="s">
        <v>190</v>
      </c>
      <c r="E4475">
        <v>1072363</v>
      </c>
      <c r="F4475">
        <v>6.9939</v>
      </c>
      <c r="G4475">
        <v>44627</v>
      </c>
      <c r="H4475">
        <v>44621</v>
      </c>
      <c r="I4475">
        <v>7499999.5856999997</v>
      </c>
      <c r="J4475" t="s">
        <v>241</v>
      </c>
      <c r="K4475">
        <v>5999.9996685599999</v>
      </c>
    </row>
    <row r="4476" spans="1:11" x14ac:dyDescent="0.2">
      <c r="A4476" t="s">
        <v>254</v>
      </c>
      <c r="B4476" t="s">
        <v>185</v>
      </c>
      <c r="C4476" t="s">
        <v>246</v>
      </c>
      <c r="D4476" t="s">
        <v>190</v>
      </c>
      <c r="E4476">
        <v>67495</v>
      </c>
      <c r="F4476">
        <v>140.75210000000001</v>
      </c>
      <c r="G4476">
        <v>44630</v>
      </c>
      <c r="H4476">
        <v>44621</v>
      </c>
      <c r="I4476">
        <v>9500062.9895000011</v>
      </c>
      <c r="J4476" t="s">
        <v>204</v>
      </c>
      <c r="K4476">
        <v>5700.0377937000012</v>
      </c>
    </row>
    <row r="4477" spans="1:11" x14ac:dyDescent="0.2">
      <c r="A4477" t="s">
        <v>254</v>
      </c>
      <c r="B4477" t="s">
        <v>185</v>
      </c>
      <c r="C4477" t="s">
        <v>233</v>
      </c>
      <c r="D4477" t="s">
        <v>190</v>
      </c>
      <c r="E4477">
        <v>105043</v>
      </c>
      <c r="F4477">
        <v>85.679500000000004</v>
      </c>
      <c r="G4477">
        <v>44630</v>
      </c>
      <c r="H4477">
        <v>44621</v>
      </c>
      <c r="I4477">
        <v>9000031.7185000014</v>
      </c>
      <c r="J4477" t="s">
        <v>204</v>
      </c>
      <c r="K4477">
        <v>5400.0190311000006</v>
      </c>
    </row>
    <row r="4478" spans="1:11" x14ac:dyDescent="0.2">
      <c r="A4478" t="s">
        <v>254</v>
      </c>
      <c r="B4478" t="s">
        <v>185</v>
      </c>
      <c r="C4478" t="s">
        <v>214</v>
      </c>
      <c r="D4478" t="s">
        <v>190</v>
      </c>
      <c r="E4478">
        <v>278424</v>
      </c>
      <c r="F4478">
        <v>28.014800000000001</v>
      </c>
      <c r="G4478">
        <v>44630</v>
      </c>
      <c r="H4478">
        <v>44621</v>
      </c>
      <c r="I4478">
        <v>7799992.6752000004</v>
      </c>
      <c r="J4478" t="s">
        <v>215</v>
      </c>
      <c r="K4478">
        <v>6239.9941401600008</v>
      </c>
    </row>
    <row r="4479" spans="1:11" x14ac:dyDescent="0.2">
      <c r="A4479" t="s">
        <v>254</v>
      </c>
      <c r="B4479" t="s">
        <v>198</v>
      </c>
      <c r="C4479" t="s">
        <v>237</v>
      </c>
      <c r="D4479" t="s">
        <v>200</v>
      </c>
      <c r="E4479">
        <v>420034</v>
      </c>
      <c r="F4479">
        <v>16.903400000000001</v>
      </c>
      <c r="G4479">
        <v>44630</v>
      </c>
      <c r="H4479">
        <v>44621</v>
      </c>
      <c r="I4479">
        <v>7100002.7156000007</v>
      </c>
      <c r="J4479" t="s">
        <v>204</v>
      </c>
      <c r="K4479">
        <v>4260.0016293600011</v>
      </c>
    </row>
    <row r="4480" spans="1:11" x14ac:dyDescent="0.2">
      <c r="A4480" t="s">
        <v>254</v>
      </c>
      <c r="B4480" t="s">
        <v>198</v>
      </c>
      <c r="C4480" t="s">
        <v>203</v>
      </c>
      <c r="D4480" t="s">
        <v>190</v>
      </c>
      <c r="E4480">
        <v>27113</v>
      </c>
      <c r="F4480">
        <v>110.64960000000001</v>
      </c>
      <c r="G4480">
        <v>44630</v>
      </c>
      <c r="H4480">
        <v>44621</v>
      </c>
      <c r="I4480">
        <v>3000042.6048000003</v>
      </c>
      <c r="J4480" t="s">
        <v>204</v>
      </c>
      <c r="K4480">
        <v>1800.0255628800003</v>
      </c>
    </row>
    <row r="4481" spans="1:11" x14ac:dyDescent="0.2">
      <c r="A4481" t="s">
        <v>254</v>
      </c>
      <c r="B4481" t="s">
        <v>185</v>
      </c>
      <c r="C4481" t="s">
        <v>227</v>
      </c>
      <c r="D4481" t="s">
        <v>192</v>
      </c>
      <c r="E4481">
        <v>20245</v>
      </c>
      <c r="F4481">
        <v>138.30520000000001</v>
      </c>
      <c r="G4481">
        <v>44630</v>
      </c>
      <c r="H4481">
        <v>44621</v>
      </c>
      <c r="I4481">
        <v>2799988.7740000002</v>
      </c>
      <c r="J4481" t="s">
        <v>204</v>
      </c>
      <c r="K4481">
        <v>1679.9932644000003</v>
      </c>
    </row>
    <row r="4482" spans="1:11" x14ac:dyDescent="0.2">
      <c r="A4482" t="s">
        <v>254</v>
      </c>
      <c r="B4482" t="s">
        <v>198</v>
      </c>
      <c r="C4482" t="s">
        <v>206</v>
      </c>
      <c r="D4482" t="s">
        <v>190</v>
      </c>
      <c r="E4482">
        <v>54723</v>
      </c>
      <c r="F4482">
        <v>96.851500000000001</v>
      </c>
      <c r="G4482">
        <v>44631</v>
      </c>
      <c r="H4482">
        <v>44621</v>
      </c>
      <c r="I4482">
        <v>5300004.6344999997</v>
      </c>
      <c r="J4482" t="s">
        <v>207</v>
      </c>
      <c r="K4482">
        <v>3180.0027806999997</v>
      </c>
    </row>
    <row r="4483" spans="1:11" x14ac:dyDescent="0.2">
      <c r="A4483" t="s">
        <v>254</v>
      </c>
      <c r="B4483" t="s">
        <v>198</v>
      </c>
      <c r="C4483" t="s">
        <v>219</v>
      </c>
      <c r="D4483" t="s">
        <v>192</v>
      </c>
      <c r="E4483">
        <v>98290</v>
      </c>
      <c r="F4483">
        <v>54.939300000000003</v>
      </c>
      <c r="G4483">
        <v>44632</v>
      </c>
      <c r="H4483">
        <v>44621</v>
      </c>
      <c r="I4483">
        <v>5399983.7970000003</v>
      </c>
      <c r="J4483" t="s">
        <v>188</v>
      </c>
      <c r="K4483">
        <v>3239.9902782000004</v>
      </c>
    </row>
    <row r="4484" spans="1:11" x14ac:dyDescent="0.2">
      <c r="A4484" t="s">
        <v>254</v>
      </c>
      <c r="B4484" t="s">
        <v>185</v>
      </c>
      <c r="C4484" t="s">
        <v>191</v>
      </c>
      <c r="D4484" t="s">
        <v>192</v>
      </c>
      <c r="E4484">
        <v>1579264</v>
      </c>
      <c r="F4484">
        <v>5.8254999999999999</v>
      </c>
      <c r="G4484">
        <v>44632</v>
      </c>
      <c r="H4484">
        <v>44621</v>
      </c>
      <c r="I4484">
        <v>9200002.432</v>
      </c>
      <c r="J4484" t="s">
        <v>193</v>
      </c>
      <c r="K4484">
        <v>6440.0017024000008</v>
      </c>
    </row>
    <row r="4485" spans="1:11" x14ac:dyDescent="0.2">
      <c r="A4485" t="s">
        <v>254</v>
      </c>
      <c r="B4485" t="s">
        <v>185</v>
      </c>
      <c r="C4485" t="s">
        <v>186</v>
      </c>
      <c r="D4485" t="s">
        <v>190</v>
      </c>
      <c r="E4485">
        <v>233211</v>
      </c>
      <c r="F4485">
        <v>21.439800000000002</v>
      </c>
      <c r="G4485">
        <v>44632</v>
      </c>
      <c r="H4485">
        <v>44621</v>
      </c>
      <c r="I4485">
        <v>4999997.1978000002</v>
      </c>
      <c r="J4485" t="s">
        <v>188</v>
      </c>
      <c r="K4485">
        <v>2999.9983186800005</v>
      </c>
    </row>
    <row r="4486" spans="1:11" x14ac:dyDescent="0.2">
      <c r="A4486" t="s">
        <v>254</v>
      </c>
      <c r="B4486" t="s">
        <v>198</v>
      </c>
      <c r="C4486" t="s">
        <v>235</v>
      </c>
      <c r="D4486" t="s">
        <v>200</v>
      </c>
      <c r="E4486">
        <v>408130</v>
      </c>
      <c r="F4486">
        <v>14.946199999999999</v>
      </c>
      <c r="G4486">
        <v>44632</v>
      </c>
      <c r="H4486">
        <v>44621</v>
      </c>
      <c r="I4486">
        <v>6099992.6059999997</v>
      </c>
      <c r="J4486" t="s">
        <v>204</v>
      </c>
      <c r="K4486">
        <v>3659.9955636</v>
      </c>
    </row>
    <row r="4487" spans="1:11" x14ac:dyDescent="0.2">
      <c r="A4487" t="s">
        <v>254</v>
      </c>
      <c r="B4487" t="s">
        <v>185</v>
      </c>
      <c r="C4487" t="s">
        <v>189</v>
      </c>
      <c r="D4487" t="s">
        <v>187</v>
      </c>
      <c r="E4487">
        <v>165819</v>
      </c>
      <c r="F4487">
        <v>30.756499999999999</v>
      </c>
      <c r="G4487">
        <v>44632</v>
      </c>
      <c r="H4487">
        <v>44621</v>
      </c>
      <c r="I4487">
        <v>5100012.0734999999</v>
      </c>
      <c r="J4487" t="s">
        <v>188</v>
      </c>
      <c r="K4487">
        <v>3060.0072441000002</v>
      </c>
    </row>
    <row r="4488" spans="1:11" x14ac:dyDescent="0.2">
      <c r="A4488" t="s">
        <v>254</v>
      </c>
      <c r="B4488" t="s">
        <v>198</v>
      </c>
      <c r="C4488" t="s">
        <v>238</v>
      </c>
      <c r="D4488" t="s">
        <v>190</v>
      </c>
      <c r="E4488">
        <v>5487</v>
      </c>
      <c r="F4488">
        <v>236.93289999999999</v>
      </c>
      <c r="G4488">
        <v>44633</v>
      </c>
      <c r="H4488">
        <v>44621</v>
      </c>
      <c r="I4488">
        <v>1300050.8222999999</v>
      </c>
      <c r="J4488" t="s">
        <v>204</v>
      </c>
      <c r="K4488">
        <v>780.03049337999994</v>
      </c>
    </row>
    <row r="4489" spans="1:11" x14ac:dyDescent="0.2">
      <c r="A4489" t="s">
        <v>254</v>
      </c>
      <c r="B4489" t="s">
        <v>185</v>
      </c>
      <c r="C4489" t="s">
        <v>191</v>
      </c>
      <c r="D4489" t="s">
        <v>190</v>
      </c>
      <c r="E4489">
        <v>796315</v>
      </c>
      <c r="F4489">
        <v>6.4044999999999996</v>
      </c>
      <c r="G4489">
        <v>44634</v>
      </c>
      <c r="H4489">
        <v>44621</v>
      </c>
      <c r="I4489">
        <v>5099999.4174999995</v>
      </c>
      <c r="J4489" t="s">
        <v>193</v>
      </c>
      <c r="K4489">
        <v>3569.9995922500002</v>
      </c>
    </row>
    <row r="4490" spans="1:11" x14ac:dyDescent="0.2">
      <c r="A4490" t="s">
        <v>254</v>
      </c>
      <c r="B4490" t="s">
        <v>198</v>
      </c>
      <c r="C4490" t="s">
        <v>206</v>
      </c>
      <c r="D4490" t="s">
        <v>187</v>
      </c>
      <c r="E4490">
        <v>31885</v>
      </c>
      <c r="F4490">
        <v>103.4983</v>
      </c>
      <c r="G4490">
        <v>44637</v>
      </c>
      <c r="H4490">
        <v>44621</v>
      </c>
      <c r="I4490">
        <v>3300043.2955</v>
      </c>
      <c r="J4490" t="s">
        <v>207</v>
      </c>
      <c r="K4490">
        <v>1980.0259773000002</v>
      </c>
    </row>
    <row r="4491" spans="1:11" x14ac:dyDescent="0.2">
      <c r="A4491" t="s">
        <v>254</v>
      </c>
      <c r="B4491" t="s">
        <v>185</v>
      </c>
      <c r="C4491" t="s">
        <v>186</v>
      </c>
      <c r="D4491" t="s">
        <v>190</v>
      </c>
      <c r="E4491">
        <v>305028</v>
      </c>
      <c r="F4491">
        <v>22.948699999999999</v>
      </c>
      <c r="G4491">
        <v>44637</v>
      </c>
      <c r="H4491">
        <v>44621</v>
      </c>
      <c r="I4491">
        <v>6999996.0636</v>
      </c>
      <c r="J4491" t="s">
        <v>188</v>
      </c>
      <c r="K4491">
        <v>4199.99763816</v>
      </c>
    </row>
    <row r="4492" spans="1:11" x14ac:dyDescent="0.2">
      <c r="A4492" t="s">
        <v>254</v>
      </c>
      <c r="B4492" t="s">
        <v>185</v>
      </c>
      <c r="C4492" t="s">
        <v>199</v>
      </c>
      <c r="D4492" t="s">
        <v>190</v>
      </c>
      <c r="E4492">
        <v>1367031</v>
      </c>
      <c r="F4492">
        <v>2.9992000000000001</v>
      </c>
      <c r="G4492">
        <v>44637</v>
      </c>
      <c r="H4492">
        <v>44621</v>
      </c>
      <c r="I4492">
        <v>4099999.3752000001</v>
      </c>
      <c r="J4492" t="s">
        <v>193</v>
      </c>
      <c r="K4492">
        <v>2869.9995626400005</v>
      </c>
    </row>
    <row r="4493" spans="1:11" x14ac:dyDescent="0.2">
      <c r="A4493" t="s">
        <v>254</v>
      </c>
      <c r="B4493" t="s">
        <v>198</v>
      </c>
      <c r="C4493" t="s">
        <v>210</v>
      </c>
      <c r="D4493" t="s">
        <v>192</v>
      </c>
      <c r="E4493">
        <v>100886</v>
      </c>
      <c r="F4493">
        <v>31.719100000000001</v>
      </c>
      <c r="G4493">
        <v>44637</v>
      </c>
      <c r="H4493">
        <v>44621</v>
      </c>
      <c r="I4493">
        <v>3200013.1225999999</v>
      </c>
      <c r="J4493" t="s">
        <v>204</v>
      </c>
      <c r="K4493">
        <v>1920.00787356</v>
      </c>
    </row>
    <row r="4494" spans="1:11" x14ac:dyDescent="0.2">
      <c r="A4494" t="s">
        <v>254</v>
      </c>
      <c r="B4494" t="s">
        <v>185</v>
      </c>
      <c r="C4494" t="s">
        <v>227</v>
      </c>
      <c r="D4494" t="s">
        <v>190</v>
      </c>
      <c r="E4494">
        <v>48985</v>
      </c>
      <c r="F4494">
        <v>151.06610000000001</v>
      </c>
      <c r="G4494">
        <v>44637</v>
      </c>
      <c r="H4494">
        <v>44621</v>
      </c>
      <c r="I4494">
        <v>7399972.9084999999</v>
      </c>
      <c r="J4494" t="s">
        <v>204</v>
      </c>
      <c r="K4494">
        <v>4439.9837451000003</v>
      </c>
    </row>
    <row r="4495" spans="1:11" x14ac:dyDescent="0.2">
      <c r="A4495" t="s">
        <v>254</v>
      </c>
      <c r="B4495" t="s">
        <v>185</v>
      </c>
      <c r="C4495" t="s">
        <v>209</v>
      </c>
      <c r="D4495" t="s">
        <v>200</v>
      </c>
      <c r="E4495">
        <v>462487</v>
      </c>
      <c r="F4495">
        <v>18.595099999999999</v>
      </c>
      <c r="G4495">
        <v>44638</v>
      </c>
      <c r="H4495">
        <v>44621</v>
      </c>
      <c r="I4495">
        <v>8599992.0136999991</v>
      </c>
      <c r="J4495" t="s">
        <v>188</v>
      </c>
      <c r="K4495">
        <v>5159.9952082199998</v>
      </c>
    </row>
    <row r="4496" spans="1:11" x14ac:dyDescent="0.2">
      <c r="A4496" t="s">
        <v>254</v>
      </c>
      <c r="B4496" t="s">
        <v>198</v>
      </c>
      <c r="C4496" t="s">
        <v>209</v>
      </c>
      <c r="D4496" t="s">
        <v>187</v>
      </c>
      <c r="E4496">
        <v>451489</v>
      </c>
      <c r="F4496">
        <v>20.598500000000001</v>
      </c>
      <c r="G4496">
        <v>44638</v>
      </c>
      <c r="H4496">
        <v>44621</v>
      </c>
      <c r="I4496">
        <v>9299996.1665000003</v>
      </c>
      <c r="J4496" t="s">
        <v>188</v>
      </c>
      <c r="K4496">
        <v>5579.9976999</v>
      </c>
    </row>
    <row r="4497" spans="1:11" x14ac:dyDescent="0.2">
      <c r="A4497" t="s">
        <v>254</v>
      </c>
      <c r="B4497" t="s">
        <v>198</v>
      </c>
      <c r="C4497" t="s">
        <v>114</v>
      </c>
      <c r="D4497" t="s">
        <v>190</v>
      </c>
      <c r="E4497">
        <v>303238</v>
      </c>
      <c r="F4497">
        <v>13.8505</v>
      </c>
      <c r="G4497">
        <v>44639</v>
      </c>
      <c r="H4497">
        <v>44621</v>
      </c>
      <c r="I4497">
        <v>4199997.9189999998</v>
      </c>
      <c r="J4497" t="s">
        <v>215</v>
      </c>
      <c r="K4497">
        <v>3359.9983351999999</v>
      </c>
    </row>
    <row r="4498" spans="1:11" x14ac:dyDescent="0.2">
      <c r="A4498" t="s">
        <v>254</v>
      </c>
      <c r="B4498" t="s">
        <v>198</v>
      </c>
      <c r="C4498" t="s">
        <v>189</v>
      </c>
      <c r="D4498" t="s">
        <v>192</v>
      </c>
      <c r="E4498">
        <v>43557</v>
      </c>
      <c r="F4498">
        <v>29.8459</v>
      </c>
      <c r="G4498">
        <v>44639</v>
      </c>
      <c r="H4498">
        <v>44621</v>
      </c>
      <c r="I4498">
        <v>1299997.8663000001</v>
      </c>
      <c r="J4498" t="s">
        <v>188</v>
      </c>
      <c r="K4498">
        <v>779.9987197800001</v>
      </c>
    </row>
    <row r="4499" spans="1:11" x14ac:dyDescent="0.2">
      <c r="A4499" t="s">
        <v>254</v>
      </c>
      <c r="B4499" t="s">
        <v>185</v>
      </c>
      <c r="C4499" t="s">
        <v>186</v>
      </c>
      <c r="D4499" t="s">
        <v>187</v>
      </c>
      <c r="E4499">
        <v>114834</v>
      </c>
      <c r="F4499">
        <v>20.899799999999999</v>
      </c>
      <c r="G4499">
        <v>44640</v>
      </c>
      <c r="H4499">
        <v>44621</v>
      </c>
      <c r="I4499">
        <v>2400007.6332</v>
      </c>
      <c r="J4499" t="s">
        <v>188</v>
      </c>
      <c r="K4499">
        <v>1440.0045799200002</v>
      </c>
    </row>
    <row r="4500" spans="1:11" x14ac:dyDescent="0.2">
      <c r="A4500" t="s">
        <v>254</v>
      </c>
      <c r="B4500" t="s">
        <v>198</v>
      </c>
      <c r="C4500" t="s">
        <v>203</v>
      </c>
      <c r="D4500" t="s">
        <v>190</v>
      </c>
      <c r="E4500">
        <v>69245</v>
      </c>
      <c r="F4500">
        <v>122.75190000000001</v>
      </c>
      <c r="G4500">
        <v>44641</v>
      </c>
      <c r="H4500">
        <v>44621</v>
      </c>
      <c r="I4500">
        <v>8499955.3155000005</v>
      </c>
      <c r="J4500" t="s">
        <v>204</v>
      </c>
      <c r="K4500">
        <v>5099.9731893000007</v>
      </c>
    </row>
    <row r="4501" spans="1:11" x14ac:dyDescent="0.2">
      <c r="A4501" t="s">
        <v>254</v>
      </c>
      <c r="B4501" t="s">
        <v>185</v>
      </c>
      <c r="C4501" t="s">
        <v>114</v>
      </c>
      <c r="D4501" t="s">
        <v>192</v>
      </c>
      <c r="E4501">
        <v>177195</v>
      </c>
      <c r="F4501">
        <v>14.6731</v>
      </c>
      <c r="G4501">
        <v>44641</v>
      </c>
      <c r="H4501">
        <v>44621</v>
      </c>
      <c r="I4501">
        <v>2599999.9545</v>
      </c>
      <c r="J4501" t="s">
        <v>215</v>
      </c>
      <c r="K4501">
        <v>2079.9999636000002</v>
      </c>
    </row>
    <row r="4502" spans="1:11" x14ac:dyDescent="0.2">
      <c r="A4502" t="s">
        <v>254</v>
      </c>
      <c r="B4502" t="s">
        <v>198</v>
      </c>
      <c r="C4502" t="s">
        <v>194</v>
      </c>
      <c r="D4502" t="s">
        <v>192</v>
      </c>
      <c r="E4502">
        <v>106992</v>
      </c>
      <c r="F4502">
        <v>48.601599999999998</v>
      </c>
      <c r="G4502">
        <v>44641</v>
      </c>
      <c r="H4502">
        <v>44621</v>
      </c>
      <c r="I4502">
        <v>5199982.3871999998</v>
      </c>
      <c r="J4502" t="s">
        <v>188</v>
      </c>
      <c r="K4502">
        <v>3119.9894323200001</v>
      </c>
    </row>
    <row r="4503" spans="1:11" x14ac:dyDescent="0.2">
      <c r="A4503" t="s">
        <v>254</v>
      </c>
      <c r="B4503" t="s">
        <v>198</v>
      </c>
      <c r="C4503" t="s">
        <v>213</v>
      </c>
      <c r="D4503" t="s">
        <v>190</v>
      </c>
      <c r="E4503">
        <v>85836</v>
      </c>
      <c r="F4503">
        <v>71.065899999999999</v>
      </c>
      <c r="G4503">
        <v>44644</v>
      </c>
      <c r="H4503">
        <v>44621</v>
      </c>
      <c r="I4503">
        <v>6100012.5923999995</v>
      </c>
      <c r="J4503" t="s">
        <v>188</v>
      </c>
      <c r="K4503">
        <v>3660.00755544</v>
      </c>
    </row>
    <row r="4504" spans="1:11" x14ac:dyDescent="0.2">
      <c r="A4504" t="s">
        <v>254</v>
      </c>
      <c r="B4504" t="s">
        <v>185</v>
      </c>
      <c r="C4504" t="s">
        <v>246</v>
      </c>
      <c r="D4504" t="s">
        <v>192</v>
      </c>
      <c r="E4504">
        <v>47393</v>
      </c>
      <c r="F4504">
        <v>120.2711</v>
      </c>
      <c r="G4504">
        <v>44644</v>
      </c>
      <c r="H4504">
        <v>44621</v>
      </c>
      <c r="I4504">
        <v>5700008.2423</v>
      </c>
      <c r="J4504" t="s">
        <v>204</v>
      </c>
      <c r="K4504">
        <v>3420.0049453800002</v>
      </c>
    </row>
    <row r="4505" spans="1:11" x14ac:dyDescent="0.2">
      <c r="A4505" t="s">
        <v>254</v>
      </c>
      <c r="B4505" t="s">
        <v>198</v>
      </c>
      <c r="C4505" t="s">
        <v>223</v>
      </c>
      <c r="D4505" t="s">
        <v>192</v>
      </c>
      <c r="E4505">
        <v>43251</v>
      </c>
      <c r="F4505">
        <v>85.547200000000004</v>
      </c>
      <c r="G4505">
        <v>44644</v>
      </c>
      <c r="H4505">
        <v>44621</v>
      </c>
      <c r="I4505">
        <v>3700001.9472000003</v>
      </c>
      <c r="J4505" t="s">
        <v>204</v>
      </c>
      <c r="K4505">
        <v>2220.0011683200005</v>
      </c>
    </row>
    <row r="4506" spans="1:11" x14ac:dyDescent="0.2">
      <c r="A4506" t="s">
        <v>254</v>
      </c>
      <c r="B4506" t="s">
        <v>185</v>
      </c>
      <c r="C4506" t="s">
        <v>194</v>
      </c>
      <c r="D4506" t="s">
        <v>192</v>
      </c>
      <c r="E4506">
        <v>152047</v>
      </c>
      <c r="F4506">
        <v>48.6691</v>
      </c>
      <c r="G4506">
        <v>44644</v>
      </c>
      <c r="H4506">
        <v>44621</v>
      </c>
      <c r="I4506">
        <v>7399990.6476999996</v>
      </c>
      <c r="J4506" t="s">
        <v>188</v>
      </c>
      <c r="K4506">
        <v>4439.9943886199999</v>
      </c>
    </row>
    <row r="4507" spans="1:11" x14ac:dyDescent="0.2">
      <c r="A4507" t="s">
        <v>254</v>
      </c>
      <c r="B4507" t="s">
        <v>198</v>
      </c>
      <c r="C4507" t="s">
        <v>205</v>
      </c>
      <c r="D4507" t="s">
        <v>200</v>
      </c>
      <c r="E4507">
        <v>128324</v>
      </c>
      <c r="F4507">
        <v>19.4819</v>
      </c>
      <c r="G4507">
        <v>44645</v>
      </c>
      <c r="H4507">
        <v>44621</v>
      </c>
      <c r="I4507">
        <v>2499995.3355999999</v>
      </c>
      <c r="J4507" t="s">
        <v>193</v>
      </c>
      <c r="K4507">
        <v>1749.9967349200001</v>
      </c>
    </row>
    <row r="4508" spans="1:11" x14ac:dyDescent="0.2">
      <c r="A4508" t="s">
        <v>254</v>
      </c>
      <c r="B4508" t="s">
        <v>198</v>
      </c>
      <c r="C4508" t="s">
        <v>201</v>
      </c>
      <c r="D4508" t="s">
        <v>200</v>
      </c>
      <c r="E4508">
        <v>42750</v>
      </c>
      <c r="F4508">
        <v>37.426600000000001</v>
      </c>
      <c r="G4508">
        <v>44646</v>
      </c>
      <c r="H4508">
        <v>44621</v>
      </c>
      <c r="I4508">
        <v>1599987.15</v>
      </c>
      <c r="J4508" t="s">
        <v>188</v>
      </c>
      <c r="K4508">
        <v>959.99228999999991</v>
      </c>
    </row>
    <row r="4509" spans="1:11" x14ac:dyDescent="0.2">
      <c r="A4509" t="s">
        <v>254</v>
      </c>
      <c r="B4509" t="s">
        <v>185</v>
      </c>
      <c r="C4509" t="s">
        <v>201</v>
      </c>
      <c r="D4509" t="s">
        <v>200</v>
      </c>
      <c r="E4509">
        <v>15161</v>
      </c>
      <c r="F4509">
        <v>39.575099999999999</v>
      </c>
      <c r="G4509">
        <v>44646</v>
      </c>
      <c r="H4509">
        <v>44621</v>
      </c>
      <c r="I4509">
        <v>599998.09109999996</v>
      </c>
      <c r="J4509" t="s">
        <v>188</v>
      </c>
      <c r="K4509">
        <v>359.99885466000001</v>
      </c>
    </row>
    <row r="4510" spans="1:11" x14ac:dyDescent="0.2">
      <c r="A4510" t="s">
        <v>254</v>
      </c>
      <c r="B4510" t="s">
        <v>198</v>
      </c>
      <c r="C4510" t="s">
        <v>225</v>
      </c>
      <c r="D4510" t="s">
        <v>190</v>
      </c>
      <c r="E4510">
        <v>52672</v>
      </c>
      <c r="F4510">
        <v>94.926500000000004</v>
      </c>
      <c r="G4510">
        <v>44647</v>
      </c>
      <c r="H4510">
        <v>44621</v>
      </c>
      <c r="I4510">
        <v>4999968.608</v>
      </c>
      <c r="J4510" t="s">
        <v>188</v>
      </c>
      <c r="K4510">
        <v>2999.9811648000004</v>
      </c>
    </row>
    <row r="4511" spans="1:11" x14ac:dyDescent="0.2">
      <c r="A4511" t="s">
        <v>254</v>
      </c>
      <c r="B4511" t="s">
        <v>185</v>
      </c>
      <c r="C4511" t="s">
        <v>242</v>
      </c>
      <c r="D4511" t="s">
        <v>187</v>
      </c>
      <c r="E4511">
        <v>18963</v>
      </c>
      <c r="F4511">
        <v>279.49599999999998</v>
      </c>
      <c r="G4511">
        <v>44648</v>
      </c>
      <c r="H4511">
        <v>44621</v>
      </c>
      <c r="I4511">
        <v>5300082.648</v>
      </c>
      <c r="J4511" t="s">
        <v>207</v>
      </c>
      <c r="K4511">
        <v>3180.0495888</v>
      </c>
    </row>
    <row r="4512" spans="1:11" x14ac:dyDescent="0.2">
      <c r="A4512" t="s">
        <v>254</v>
      </c>
      <c r="B4512" t="s">
        <v>185</v>
      </c>
      <c r="C4512" t="s">
        <v>221</v>
      </c>
      <c r="D4512" t="s">
        <v>192</v>
      </c>
      <c r="E4512">
        <v>260309</v>
      </c>
      <c r="F4512">
        <v>36.110900000000001</v>
      </c>
      <c r="G4512">
        <v>44648</v>
      </c>
      <c r="H4512">
        <v>44621</v>
      </c>
      <c r="I4512">
        <v>9399992.2681000009</v>
      </c>
      <c r="J4512" t="s">
        <v>207</v>
      </c>
      <c r="K4512">
        <v>5639.9953608600008</v>
      </c>
    </row>
    <row r="4513" spans="1:11" x14ac:dyDescent="0.2">
      <c r="A4513" t="s">
        <v>254</v>
      </c>
      <c r="B4513" t="s">
        <v>198</v>
      </c>
      <c r="C4513" t="s">
        <v>246</v>
      </c>
      <c r="D4513" t="s">
        <v>192</v>
      </c>
      <c r="E4513">
        <v>24892</v>
      </c>
      <c r="F4513">
        <v>124.5364</v>
      </c>
      <c r="G4513">
        <v>44651</v>
      </c>
      <c r="H4513">
        <v>44621</v>
      </c>
      <c r="I4513">
        <v>3099960.0688</v>
      </c>
      <c r="J4513" t="s">
        <v>204</v>
      </c>
      <c r="K4513">
        <v>1859.9760412799999</v>
      </c>
    </row>
    <row r="4514" spans="1:11" x14ac:dyDescent="0.2">
      <c r="A4514" t="s">
        <v>254</v>
      </c>
      <c r="B4514" t="s">
        <v>198</v>
      </c>
      <c r="C4514" t="s">
        <v>228</v>
      </c>
      <c r="D4514" t="s">
        <v>190</v>
      </c>
      <c r="E4514">
        <v>94529</v>
      </c>
      <c r="F4514">
        <v>29.6206</v>
      </c>
      <c r="G4514">
        <v>44652</v>
      </c>
      <c r="H4514">
        <v>44652</v>
      </c>
      <c r="I4514">
        <v>2800005.6973999999</v>
      </c>
      <c r="J4514" t="s">
        <v>204</v>
      </c>
      <c r="K4514">
        <v>1680.0034184400001</v>
      </c>
    </row>
    <row r="4515" spans="1:11" x14ac:dyDescent="0.2">
      <c r="A4515" t="s">
        <v>254</v>
      </c>
      <c r="B4515" t="s">
        <v>185</v>
      </c>
      <c r="C4515" t="s">
        <v>238</v>
      </c>
      <c r="D4515" t="s">
        <v>200</v>
      </c>
      <c r="E4515">
        <v>6687</v>
      </c>
      <c r="F4515">
        <v>209.35419999999999</v>
      </c>
      <c r="G4515">
        <v>44652</v>
      </c>
      <c r="H4515">
        <v>44652</v>
      </c>
      <c r="I4515">
        <v>1399951.5353999999</v>
      </c>
      <c r="J4515" t="s">
        <v>204</v>
      </c>
      <c r="K4515">
        <v>839.97092124000005</v>
      </c>
    </row>
    <row r="4516" spans="1:11" x14ac:dyDescent="0.2">
      <c r="A4516" t="s">
        <v>254</v>
      </c>
      <c r="B4516" t="s">
        <v>198</v>
      </c>
      <c r="C4516" t="s">
        <v>210</v>
      </c>
      <c r="D4516" t="s">
        <v>200</v>
      </c>
      <c r="E4516">
        <v>29542</v>
      </c>
      <c r="F4516">
        <v>30.4648</v>
      </c>
      <c r="G4516">
        <v>44653</v>
      </c>
      <c r="H4516">
        <v>44652</v>
      </c>
      <c r="I4516">
        <v>899991.12159999995</v>
      </c>
      <c r="J4516" t="s">
        <v>204</v>
      </c>
      <c r="K4516">
        <v>539.99467296</v>
      </c>
    </row>
    <row r="4517" spans="1:11" x14ac:dyDescent="0.2">
      <c r="A4517" t="s">
        <v>254</v>
      </c>
      <c r="B4517" t="s">
        <v>185</v>
      </c>
      <c r="C4517" t="s">
        <v>197</v>
      </c>
      <c r="D4517" t="s">
        <v>190</v>
      </c>
      <c r="E4517">
        <v>14858</v>
      </c>
      <c r="F4517">
        <v>154.80269999999999</v>
      </c>
      <c r="G4517">
        <v>44653</v>
      </c>
      <c r="H4517">
        <v>44652</v>
      </c>
      <c r="I4517">
        <v>2300058.5165999997</v>
      </c>
      <c r="J4517" t="s">
        <v>188</v>
      </c>
      <c r="K4517">
        <v>1380.03510996</v>
      </c>
    </row>
    <row r="4518" spans="1:11" x14ac:dyDescent="0.2">
      <c r="A4518" t="s">
        <v>254</v>
      </c>
      <c r="B4518" t="s">
        <v>185</v>
      </c>
      <c r="C4518" t="s">
        <v>234</v>
      </c>
      <c r="D4518" t="s">
        <v>200</v>
      </c>
      <c r="E4518">
        <v>64154</v>
      </c>
      <c r="F4518">
        <v>99.760099999999994</v>
      </c>
      <c r="G4518">
        <v>44654</v>
      </c>
      <c r="H4518">
        <v>44652</v>
      </c>
      <c r="I4518">
        <v>6400009.4553999994</v>
      </c>
      <c r="J4518" t="s">
        <v>204</v>
      </c>
      <c r="K4518">
        <v>3840.0056732400003</v>
      </c>
    </row>
    <row r="4519" spans="1:11" x14ac:dyDescent="0.2">
      <c r="A4519" t="s">
        <v>254</v>
      </c>
      <c r="B4519" t="s">
        <v>198</v>
      </c>
      <c r="C4519" t="s">
        <v>223</v>
      </c>
      <c r="D4519" t="s">
        <v>200</v>
      </c>
      <c r="E4519">
        <v>40129</v>
      </c>
      <c r="F4519">
        <v>92.202200000000005</v>
      </c>
      <c r="G4519">
        <v>44655</v>
      </c>
      <c r="H4519">
        <v>44652</v>
      </c>
      <c r="I4519">
        <v>3699982.0838000001</v>
      </c>
      <c r="J4519" t="s">
        <v>204</v>
      </c>
      <c r="K4519">
        <v>2219.9892502800003</v>
      </c>
    </row>
    <row r="4520" spans="1:11" x14ac:dyDescent="0.2">
      <c r="A4520" t="s">
        <v>254</v>
      </c>
      <c r="B4520" t="s">
        <v>198</v>
      </c>
      <c r="C4520" t="s">
        <v>234</v>
      </c>
      <c r="D4520" t="s">
        <v>190</v>
      </c>
      <c r="E4520">
        <v>17663</v>
      </c>
      <c r="F4520">
        <v>96.246399999999994</v>
      </c>
      <c r="G4520">
        <v>44655</v>
      </c>
      <c r="H4520">
        <v>44652</v>
      </c>
      <c r="I4520">
        <v>1700000.1631999998</v>
      </c>
      <c r="J4520" t="s">
        <v>204</v>
      </c>
      <c r="K4520">
        <v>1020.0000979199998</v>
      </c>
    </row>
    <row r="4521" spans="1:11" x14ac:dyDescent="0.2">
      <c r="A4521" t="s">
        <v>254</v>
      </c>
      <c r="B4521" t="s">
        <v>185</v>
      </c>
      <c r="C4521" t="s">
        <v>227</v>
      </c>
      <c r="D4521" t="s">
        <v>190</v>
      </c>
      <c r="E4521">
        <v>3970</v>
      </c>
      <c r="F4521">
        <v>151.1259</v>
      </c>
      <c r="G4521">
        <v>44658</v>
      </c>
      <c r="H4521">
        <v>44652</v>
      </c>
      <c r="I4521">
        <v>599969.82299999997</v>
      </c>
      <c r="J4521" t="s">
        <v>204</v>
      </c>
      <c r="K4521">
        <v>359.98189380000002</v>
      </c>
    </row>
    <row r="4522" spans="1:11" x14ac:dyDescent="0.2">
      <c r="A4522" t="s">
        <v>254</v>
      </c>
      <c r="B4522" t="s">
        <v>185</v>
      </c>
      <c r="C4522" t="s">
        <v>226</v>
      </c>
      <c r="D4522" t="s">
        <v>190</v>
      </c>
      <c r="E4522">
        <v>144719</v>
      </c>
      <c r="F4522">
        <v>55.970700000000001</v>
      </c>
      <c r="G4522">
        <v>44658</v>
      </c>
      <c r="H4522">
        <v>44652</v>
      </c>
      <c r="I4522">
        <v>8100023.7333000004</v>
      </c>
      <c r="J4522" t="s">
        <v>188</v>
      </c>
      <c r="K4522">
        <v>4860.0142399800006</v>
      </c>
    </row>
    <row r="4523" spans="1:11" x14ac:dyDescent="0.2">
      <c r="A4523" t="s">
        <v>254</v>
      </c>
      <c r="B4523" t="s">
        <v>185</v>
      </c>
      <c r="C4523" t="s">
        <v>230</v>
      </c>
      <c r="D4523" t="s">
        <v>190</v>
      </c>
      <c r="E4523">
        <v>29231</v>
      </c>
      <c r="F4523">
        <v>126.5796</v>
      </c>
      <c r="G4523">
        <v>44658</v>
      </c>
      <c r="H4523">
        <v>44652</v>
      </c>
      <c r="I4523">
        <v>3700048.2875999999</v>
      </c>
      <c r="J4523" t="s">
        <v>188</v>
      </c>
      <c r="K4523">
        <v>2220.0289725600001</v>
      </c>
    </row>
    <row r="4524" spans="1:11" x14ac:dyDescent="0.2">
      <c r="A4524" t="s">
        <v>254</v>
      </c>
      <c r="B4524" t="s">
        <v>198</v>
      </c>
      <c r="C4524" t="s">
        <v>191</v>
      </c>
      <c r="D4524" t="s">
        <v>192</v>
      </c>
      <c r="E4524">
        <v>610185</v>
      </c>
      <c r="F4524">
        <v>6.3914999999999997</v>
      </c>
      <c r="G4524">
        <v>44658</v>
      </c>
      <c r="H4524">
        <v>44652</v>
      </c>
      <c r="I4524">
        <v>3899997.4274999998</v>
      </c>
      <c r="J4524" t="s">
        <v>193</v>
      </c>
      <c r="K4524">
        <v>2729.9981992500002</v>
      </c>
    </row>
    <row r="4525" spans="1:11" x14ac:dyDescent="0.2">
      <c r="A4525" t="s">
        <v>254</v>
      </c>
      <c r="B4525" t="s">
        <v>198</v>
      </c>
      <c r="C4525" t="s">
        <v>213</v>
      </c>
      <c r="D4525" t="s">
        <v>200</v>
      </c>
      <c r="E4525">
        <v>130050</v>
      </c>
      <c r="F4525">
        <v>70.741900000000001</v>
      </c>
      <c r="G4525">
        <v>44658</v>
      </c>
      <c r="H4525">
        <v>44652</v>
      </c>
      <c r="I4525">
        <v>9199984.0950000007</v>
      </c>
      <c r="J4525" t="s">
        <v>188</v>
      </c>
      <c r="K4525">
        <v>5519.9904570000008</v>
      </c>
    </row>
    <row r="4526" spans="1:11" x14ac:dyDescent="0.2">
      <c r="A4526" t="s">
        <v>254</v>
      </c>
      <c r="B4526" t="s">
        <v>198</v>
      </c>
      <c r="C4526" t="s">
        <v>217</v>
      </c>
      <c r="D4526" t="s">
        <v>190</v>
      </c>
      <c r="E4526">
        <v>807665</v>
      </c>
      <c r="F4526">
        <v>9.0383999999999993</v>
      </c>
      <c r="G4526">
        <v>44660</v>
      </c>
      <c r="H4526">
        <v>44652</v>
      </c>
      <c r="I4526">
        <v>7299999.3359999992</v>
      </c>
      <c r="J4526" t="s">
        <v>215</v>
      </c>
      <c r="K4526">
        <v>5839.9994687999997</v>
      </c>
    </row>
    <row r="4527" spans="1:11" x14ac:dyDescent="0.2">
      <c r="A4527" t="s">
        <v>254</v>
      </c>
      <c r="B4527" t="s">
        <v>198</v>
      </c>
      <c r="C4527" t="s">
        <v>234</v>
      </c>
      <c r="D4527" t="s">
        <v>187</v>
      </c>
      <c r="E4527">
        <v>88466</v>
      </c>
      <c r="F4527">
        <v>102.86450000000001</v>
      </c>
      <c r="G4527">
        <v>44661</v>
      </c>
      <c r="H4527">
        <v>44652</v>
      </c>
      <c r="I4527">
        <v>9100010.8570000008</v>
      </c>
      <c r="J4527" t="s">
        <v>204</v>
      </c>
      <c r="K4527">
        <v>5460.0065142000003</v>
      </c>
    </row>
    <row r="4528" spans="1:11" x14ac:dyDescent="0.2">
      <c r="A4528" t="s">
        <v>254</v>
      </c>
      <c r="B4528" t="s">
        <v>198</v>
      </c>
      <c r="C4528" t="s">
        <v>221</v>
      </c>
      <c r="D4528" t="s">
        <v>190</v>
      </c>
      <c r="E4528">
        <v>202459</v>
      </c>
      <c r="F4528">
        <v>37.538499999999999</v>
      </c>
      <c r="G4528">
        <v>44661</v>
      </c>
      <c r="H4528">
        <v>44652</v>
      </c>
      <c r="I4528">
        <v>7600007.1715000002</v>
      </c>
      <c r="J4528" t="s">
        <v>207</v>
      </c>
      <c r="K4528">
        <v>4560.0043028999999</v>
      </c>
    </row>
    <row r="4529" spans="1:11" x14ac:dyDescent="0.2">
      <c r="A4529" t="s">
        <v>254</v>
      </c>
      <c r="B4529" t="s">
        <v>198</v>
      </c>
      <c r="C4529" t="s">
        <v>201</v>
      </c>
      <c r="D4529" t="s">
        <v>200</v>
      </c>
      <c r="E4529">
        <v>120944</v>
      </c>
      <c r="F4529">
        <v>41.341500000000003</v>
      </c>
      <c r="G4529">
        <v>44662</v>
      </c>
      <c r="H4529">
        <v>44652</v>
      </c>
      <c r="I4529">
        <v>5000006.3760000002</v>
      </c>
      <c r="J4529" t="s">
        <v>188</v>
      </c>
      <c r="K4529">
        <v>3000.0038256000003</v>
      </c>
    </row>
    <row r="4530" spans="1:11" x14ac:dyDescent="0.2">
      <c r="A4530" t="s">
        <v>254</v>
      </c>
      <c r="B4530" t="s">
        <v>185</v>
      </c>
      <c r="C4530" t="s">
        <v>197</v>
      </c>
      <c r="D4530" t="s">
        <v>190</v>
      </c>
      <c r="E4530">
        <v>13260</v>
      </c>
      <c r="F4530">
        <v>158.37219999999999</v>
      </c>
      <c r="G4530">
        <v>44665</v>
      </c>
      <c r="H4530">
        <v>44652</v>
      </c>
      <c r="I4530">
        <v>2100015.372</v>
      </c>
      <c r="J4530" t="s">
        <v>188</v>
      </c>
      <c r="K4530">
        <v>1260.0092232000002</v>
      </c>
    </row>
    <row r="4531" spans="1:11" x14ac:dyDescent="0.2">
      <c r="A4531" t="s">
        <v>254</v>
      </c>
      <c r="B4531" t="s">
        <v>185</v>
      </c>
      <c r="C4531" t="s">
        <v>114</v>
      </c>
      <c r="D4531" t="s">
        <v>190</v>
      </c>
      <c r="E4531">
        <v>403729</v>
      </c>
      <c r="F4531">
        <v>13.375299999999999</v>
      </c>
      <c r="G4531">
        <v>44665</v>
      </c>
      <c r="H4531">
        <v>44652</v>
      </c>
      <c r="I4531">
        <v>5399996.4936999995</v>
      </c>
      <c r="J4531" t="s">
        <v>215</v>
      </c>
      <c r="K4531">
        <v>4319.9971949599994</v>
      </c>
    </row>
    <row r="4532" spans="1:11" x14ac:dyDescent="0.2">
      <c r="A4532" t="s">
        <v>254</v>
      </c>
      <c r="B4532" t="s">
        <v>185</v>
      </c>
      <c r="C4532" t="s">
        <v>221</v>
      </c>
      <c r="D4532" t="s">
        <v>190</v>
      </c>
      <c r="E4532">
        <v>238004</v>
      </c>
      <c r="F4532">
        <v>40.3354</v>
      </c>
      <c r="G4532">
        <v>44665</v>
      </c>
      <c r="H4532">
        <v>44652</v>
      </c>
      <c r="I4532">
        <v>9599986.5416000001</v>
      </c>
      <c r="J4532" t="s">
        <v>207</v>
      </c>
      <c r="K4532">
        <v>5759.9919249600007</v>
      </c>
    </row>
    <row r="4533" spans="1:11" x14ac:dyDescent="0.2">
      <c r="A4533" t="s">
        <v>254</v>
      </c>
      <c r="B4533" t="s">
        <v>198</v>
      </c>
      <c r="C4533" t="s">
        <v>189</v>
      </c>
      <c r="D4533" t="s">
        <v>192</v>
      </c>
      <c r="E4533">
        <v>125325</v>
      </c>
      <c r="F4533">
        <v>28.7254</v>
      </c>
      <c r="G4533">
        <v>44665</v>
      </c>
      <c r="H4533">
        <v>44652</v>
      </c>
      <c r="I4533">
        <v>3600010.7549999999</v>
      </c>
      <c r="J4533" t="s">
        <v>188</v>
      </c>
      <c r="K4533">
        <v>2160.0064530000004</v>
      </c>
    </row>
    <row r="4534" spans="1:11" x14ac:dyDescent="0.2">
      <c r="A4534" t="s">
        <v>254</v>
      </c>
      <c r="B4534" t="s">
        <v>198</v>
      </c>
      <c r="C4534" t="s">
        <v>243</v>
      </c>
      <c r="D4534" t="s">
        <v>192</v>
      </c>
      <c r="E4534">
        <v>772974</v>
      </c>
      <c r="F4534">
        <v>5.6923000000000004</v>
      </c>
      <c r="G4534">
        <v>44665</v>
      </c>
      <c r="H4534">
        <v>44652</v>
      </c>
      <c r="I4534">
        <v>4399999.9002</v>
      </c>
      <c r="J4534" t="s">
        <v>215</v>
      </c>
      <c r="K4534">
        <v>3519.9999201600003</v>
      </c>
    </row>
    <row r="4535" spans="1:11" x14ac:dyDescent="0.2">
      <c r="A4535" t="s">
        <v>254</v>
      </c>
      <c r="B4535" t="s">
        <v>198</v>
      </c>
      <c r="C4535" t="s">
        <v>203</v>
      </c>
      <c r="D4535" t="s">
        <v>187</v>
      </c>
      <c r="E4535">
        <v>83254</v>
      </c>
      <c r="F4535">
        <v>117.71210000000001</v>
      </c>
      <c r="G4535">
        <v>44665</v>
      </c>
      <c r="H4535">
        <v>44652</v>
      </c>
      <c r="I4535">
        <v>9800003.1733999997</v>
      </c>
      <c r="J4535" t="s">
        <v>204</v>
      </c>
      <c r="K4535">
        <v>5880.0019040400002</v>
      </c>
    </row>
    <row r="4536" spans="1:11" x14ac:dyDescent="0.2">
      <c r="A4536" t="s">
        <v>254</v>
      </c>
      <c r="B4536" t="s">
        <v>185</v>
      </c>
      <c r="C4536" t="s">
        <v>231</v>
      </c>
      <c r="D4536" t="s">
        <v>187</v>
      </c>
      <c r="E4536">
        <v>113649</v>
      </c>
      <c r="F4536">
        <v>20.2378</v>
      </c>
      <c r="G4536">
        <v>44666</v>
      </c>
      <c r="H4536">
        <v>44652</v>
      </c>
      <c r="I4536">
        <v>2300005.7322</v>
      </c>
      <c r="J4536" t="s">
        <v>188</v>
      </c>
      <c r="K4536">
        <v>1380.0034393199999</v>
      </c>
    </row>
    <row r="4537" spans="1:11" x14ac:dyDescent="0.2">
      <c r="A4537" t="s">
        <v>254</v>
      </c>
      <c r="B4537" t="s">
        <v>198</v>
      </c>
      <c r="C4537" t="s">
        <v>243</v>
      </c>
      <c r="D4537" t="s">
        <v>192</v>
      </c>
      <c r="E4537">
        <v>1079250</v>
      </c>
      <c r="F4537">
        <v>6.0227000000000004</v>
      </c>
      <c r="G4537">
        <v>44666</v>
      </c>
      <c r="H4537">
        <v>44652</v>
      </c>
      <c r="I4537">
        <v>6499998.9750000006</v>
      </c>
      <c r="J4537" t="s">
        <v>215</v>
      </c>
      <c r="K4537">
        <v>5199.9991800000007</v>
      </c>
    </row>
    <row r="4538" spans="1:11" x14ac:dyDescent="0.2">
      <c r="A4538" t="s">
        <v>254</v>
      </c>
      <c r="B4538" t="s">
        <v>185</v>
      </c>
      <c r="C4538" t="s">
        <v>201</v>
      </c>
      <c r="D4538" t="s">
        <v>187</v>
      </c>
      <c r="E4538">
        <v>48074</v>
      </c>
      <c r="F4538">
        <v>43.683100000000003</v>
      </c>
      <c r="G4538">
        <v>44666</v>
      </c>
      <c r="H4538">
        <v>44652</v>
      </c>
      <c r="I4538">
        <v>2100021.3494000002</v>
      </c>
      <c r="J4538" t="s">
        <v>188</v>
      </c>
      <c r="K4538">
        <v>1260.0128096400001</v>
      </c>
    </row>
    <row r="4539" spans="1:11" x14ac:dyDescent="0.2">
      <c r="A4539" t="s">
        <v>254</v>
      </c>
      <c r="B4539" t="s">
        <v>198</v>
      </c>
      <c r="C4539" t="s">
        <v>186</v>
      </c>
      <c r="D4539" t="s">
        <v>190</v>
      </c>
      <c r="E4539">
        <v>76950</v>
      </c>
      <c r="F4539">
        <v>24.691299999999998</v>
      </c>
      <c r="G4539">
        <v>44667</v>
      </c>
      <c r="H4539">
        <v>44652</v>
      </c>
      <c r="I4539">
        <v>1899995.5349999999</v>
      </c>
      <c r="J4539" t="s">
        <v>188</v>
      </c>
      <c r="K4539">
        <v>1139.9973210000001</v>
      </c>
    </row>
    <row r="4540" spans="1:11" x14ac:dyDescent="0.2">
      <c r="A4540" t="s">
        <v>254</v>
      </c>
      <c r="B4540" t="s">
        <v>198</v>
      </c>
      <c r="C4540" t="s">
        <v>201</v>
      </c>
      <c r="D4540" t="s">
        <v>190</v>
      </c>
      <c r="E4540">
        <v>248851</v>
      </c>
      <c r="F4540">
        <v>38.577300000000001</v>
      </c>
      <c r="G4540">
        <v>44668</v>
      </c>
      <c r="H4540">
        <v>44652</v>
      </c>
      <c r="I4540">
        <v>9599999.6822999995</v>
      </c>
      <c r="J4540" t="s">
        <v>188</v>
      </c>
      <c r="K4540">
        <v>5759.9998093799995</v>
      </c>
    </row>
    <row r="4541" spans="1:11" x14ac:dyDescent="0.2">
      <c r="A4541" t="s">
        <v>254</v>
      </c>
      <c r="B4541" t="s">
        <v>185</v>
      </c>
      <c r="C4541" t="s">
        <v>235</v>
      </c>
      <c r="D4541" t="s">
        <v>190</v>
      </c>
      <c r="E4541">
        <v>471488</v>
      </c>
      <c r="F4541">
        <v>14.8466</v>
      </c>
      <c r="G4541">
        <v>44668</v>
      </c>
      <c r="H4541">
        <v>44652</v>
      </c>
      <c r="I4541">
        <v>6999993.7407999998</v>
      </c>
      <c r="J4541" t="s">
        <v>204</v>
      </c>
      <c r="K4541">
        <v>4199.9962444800003</v>
      </c>
    </row>
    <row r="4542" spans="1:11" x14ac:dyDescent="0.2">
      <c r="A4542" t="s">
        <v>254</v>
      </c>
      <c r="B4542" t="s">
        <v>185</v>
      </c>
      <c r="C4542" t="s">
        <v>219</v>
      </c>
      <c r="D4542" t="s">
        <v>190</v>
      </c>
      <c r="E4542">
        <v>37109</v>
      </c>
      <c r="F4542">
        <v>53.894799999999996</v>
      </c>
      <c r="G4542">
        <v>44669</v>
      </c>
      <c r="H4542">
        <v>44652</v>
      </c>
      <c r="I4542">
        <v>1999982.1331999998</v>
      </c>
      <c r="J4542" t="s">
        <v>188</v>
      </c>
      <c r="K4542">
        <v>1199.9892799199999</v>
      </c>
    </row>
    <row r="4543" spans="1:11" x14ac:dyDescent="0.2">
      <c r="A4543" t="s">
        <v>254</v>
      </c>
      <c r="B4543" t="s">
        <v>198</v>
      </c>
      <c r="C4543" t="s">
        <v>221</v>
      </c>
      <c r="D4543" t="s">
        <v>190</v>
      </c>
      <c r="E4543">
        <v>116749</v>
      </c>
      <c r="F4543">
        <v>35.974699999999999</v>
      </c>
      <c r="G4543">
        <v>44669</v>
      </c>
      <c r="H4543">
        <v>44652</v>
      </c>
      <c r="I4543">
        <v>4200010.2502999995</v>
      </c>
      <c r="J4543" t="s">
        <v>207</v>
      </c>
      <c r="K4543">
        <v>2520.0061501799996</v>
      </c>
    </row>
    <row r="4544" spans="1:11" x14ac:dyDescent="0.2">
      <c r="A4544" t="s">
        <v>254</v>
      </c>
      <c r="B4544" t="s">
        <v>185</v>
      </c>
      <c r="C4544" t="s">
        <v>210</v>
      </c>
      <c r="D4544" t="s">
        <v>192</v>
      </c>
      <c r="E4544">
        <v>254418</v>
      </c>
      <c r="F4544">
        <v>28.299900000000001</v>
      </c>
      <c r="G4544">
        <v>44672</v>
      </c>
      <c r="H4544">
        <v>44652</v>
      </c>
      <c r="I4544">
        <v>7200003.9582000002</v>
      </c>
      <c r="J4544" t="s">
        <v>204</v>
      </c>
      <c r="K4544">
        <v>4320.00237492</v>
      </c>
    </row>
    <row r="4545" spans="1:11" x14ac:dyDescent="0.2">
      <c r="A4545" t="s">
        <v>254</v>
      </c>
      <c r="B4545" t="s">
        <v>185</v>
      </c>
      <c r="C4545" t="s">
        <v>209</v>
      </c>
      <c r="D4545" t="s">
        <v>200</v>
      </c>
      <c r="E4545">
        <v>368053</v>
      </c>
      <c r="F4545">
        <v>19.290700000000001</v>
      </c>
      <c r="G4545">
        <v>44672</v>
      </c>
      <c r="H4545">
        <v>44652</v>
      </c>
      <c r="I4545">
        <v>7100000.0071</v>
      </c>
      <c r="J4545" t="s">
        <v>188</v>
      </c>
      <c r="K4545">
        <v>4260.0000042600004</v>
      </c>
    </row>
    <row r="4546" spans="1:11" x14ac:dyDescent="0.2">
      <c r="A4546" t="s">
        <v>254</v>
      </c>
      <c r="B4546" t="s">
        <v>198</v>
      </c>
      <c r="C4546" t="s">
        <v>239</v>
      </c>
      <c r="D4546" t="s">
        <v>190</v>
      </c>
      <c r="E4546">
        <v>56016</v>
      </c>
      <c r="F4546">
        <v>16.0669</v>
      </c>
      <c r="G4546">
        <v>44672</v>
      </c>
      <c r="H4546">
        <v>44652</v>
      </c>
      <c r="I4546">
        <v>900003.47039999999</v>
      </c>
      <c r="J4546" t="s">
        <v>188</v>
      </c>
      <c r="K4546">
        <v>540.00208224000005</v>
      </c>
    </row>
    <row r="4547" spans="1:11" x14ac:dyDescent="0.2">
      <c r="A4547" t="s">
        <v>254</v>
      </c>
      <c r="B4547" t="s">
        <v>198</v>
      </c>
      <c r="C4547" t="s">
        <v>231</v>
      </c>
      <c r="D4547" t="s">
        <v>192</v>
      </c>
      <c r="E4547">
        <v>348778</v>
      </c>
      <c r="F4547">
        <v>22.650500000000001</v>
      </c>
      <c r="G4547">
        <v>44674</v>
      </c>
      <c r="H4547">
        <v>44652</v>
      </c>
      <c r="I4547">
        <v>7899996.0890000006</v>
      </c>
      <c r="J4547" t="s">
        <v>188</v>
      </c>
      <c r="K4547">
        <v>4739.9976534000007</v>
      </c>
    </row>
    <row r="4548" spans="1:11" x14ac:dyDescent="0.2">
      <c r="A4548" t="s">
        <v>254</v>
      </c>
      <c r="B4548" t="s">
        <v>198</v>
      </c>
      <c r="C4548" t="s">
        <v>219</v>
      </c>
      <c r="D4548" t="s">
        <v>190</v>
      </c>
      <c r="E4548">
        <v>79495</v>
      </c>
      <c r="F4548">
        <v>49.059399999999997</v>
      </c>
      <c r="G4548">
        <v>44674</v>
      </c>
      <c r="H4548">
        <v>44652</v>
      </c>
      <c r="I4548">
        <v>3899977.0029999996</v>
      </c>
      <c r="J4548" t="s">
        <v>188</v>
      </c>
      <c r="K4548">
        <v>2339.9862017999999</v>
      </c>
    </row>
    <row r="4549" spans="1:11" x14ac:dyDescent="0.2">
      <c r="A4549" t="s">
        <v>254</v>
      </c>
      <c r="B4549" t="s">
        <v>185</v>
      </c>
      <c r="C4549" t="s">
        <v>218</v>
      </c>
      <c r="D4549" t="s">
        <v>187</v>
      </c>
      <c r="E4549">
        <v>40583</v>
      </c>
      <c r="F4549">
        <v>59.1387</v>
      </c>
      <c r="G4549">
        <v>44675</v>
      </c>
      <c r="H4549">
        <v>44652</v>
      </c>
      <c r="I4549">
        <v>2400025.8621</v>
      </c>
      <c r="J4549" t="s">
        <v>204</v>
      </c>
      <c r="K4549">
        <v>1440.0155172600003</v>
      </c>
    </row>
    <row r="4550" spans="1:11" x14ac:dyDescent="0.2">
      <c r="A4550" t="s">
        <v>254</v>
      </c>
      <c r="B4550" t="s">
        <v>198</v>
      </c>
      <c r="C4550" t="s">
        <v>218</v>
      </c>
      <c r="D4550" t="s">
        <v>200</v>
      </c>
      <c r="E4550">
        <v>48814</v>
      </c>
      <c r="F4550">
        <v>65.554699999999997</v>
      </c>
      <c r="G4550">
        <v>44675</v>
      </c>
      <c r="H4550">
        <v>44652</v>
      </c>
      <c r="I4550">
        <v>3199987.1258</v>
      </c>
      <c r="J4550" t="s">
        <v>204</v>
      </c>
      <c r="K4550">
        <v>1919.99227548</v>
      </c>
    </row>
    <row r="4551" spans="1:11" x14ac:dyDescent="0.2">
      <c r="A4551" t="s">
        <v>254</v>
      </c>
      <c r="B4551" t="s">
        <v>185</v>
      </c>
      <c r="C4551" t="s">
        <v>235</v>
      </c>
      <c r="D4551" t="s">
        <v>192</v>
      </c>
      <c r="E4551">
        <v>353434</v>
      </c>
      <c r="F4551">
        <v>13.2981</v>
      </c>
      <c r="G4551">
        <v>44675</v>
      </c>
      <c r="H4551">
        <v>44652</v>
      </c>
      <c r="I4551">
        <v>4700000.6754000001</v>
      </c>
      <c r="J4551" t="s">
        <v>204</v>
      </c>
      <c r="K4551">
        <v>2820.00040524</v>
      </c>
    </row>
    <row r="4552" spans="1:11" x14ac:dyDescent="0.2">
      <c r="A4552" t="s">
        <v>254</v>
      </c>
      <c r="B4552" t="s">
        <v>198</v>
      </c>
      <c r="C4552" t="s">
        <v>230</v>
      </c>
      <c r="D4552" t="s">
        <v>190</v>
      </c>
      <c r="E4552">
        <v>53473</v>
      </c>
      <c r="F4552">
        <v>117.81659999999999</v>
      </c>
      <c r="G4552">
        <v>44675</v>
      </c>
      <c r="H4552">
        <v>44652</v>
      </c>
      <c r="I4552">
        <v>6300007.0517999995</v>
      </c>
      <c r="J4552" t="s">
        <v>188</v>
      </c>
      <c r="K4552">
        <v>3780.0042310800004</v>
      </c>
    </row>
    <row r="4553" spans="1:11" x14ac:dyDescent="0.2">
      <c r="A4553" t="s">
        <v>254</v>
      </c>
      <c r="B4553" t="s">
        <v>198</v>
      </c>
      <c r="C4553" t="s">
        <v>210</v>
      </c>
      <c r="D4553" t="s">
        <v>192</v>
      </c>
      <c r="E4553">
        <v>109174</v>
      </c>
      <c r="F4553">
        <v>30.226900000000001</v>
      </c>
      <c r="G4553">
        <v>44679</v>
      </c>
      <c r="H4553">
        <v>44652</v>
      </c>
      <c r="I4553">
        <v>3299991.5806</v>
      </c>
      <c r="J4553" t="s">
        <v>204</v>
      </c>
      <c r="K4553">
        <v>1979.9949483599999</v>
      </c>
    </row>
    <row r="4554" spans="1:11" x14ac:dyDescent="0.2">
      <c r="A4554" t="s">
        <v>254</v>
      </c>
      <c r="B4554" t="s">
        <v>185</v>
      </c>
      <c r="C4554" t="s">
        <v>226</v>
      </c>
      <c r="D4554" t="s">
        <v>190</v>
      </c>
      <c r="E4554">
        <v>126884</v>
      </c>
      <c r="F4554">
        <v>55.168500000000002</v>
      </c>
      <c r="G4554">
        <v>44679</v>
      </c>
      <c r="H4554">
        <v>44652</v>
      </c>
      <c r="I4554">
        <v>6999999.9539999999</v>
      </c>
      <c r="J4554" t="s">
        <v>188</v>
      </c>
      <c r="K4554">
        <v>4199.9999723999999</v>
      </c>
    </row>
    <row r="4555" spans="1:11" x14ac:dyDescent="0.2">
      <c r="A4555" t="s">
        <v>254</v>
      </c>
      <c r="B4555" t="s">
        <v>185</v>
      </c>
      <c r="C4555" t="s">
        <v>224</v>
      </c>
      <c r="D4555" t="s">
        <v>192</v>
      </c>
      <c r="E4555">
        <v>30128</v>
      </c>
      <c r="F4555">
        <v>195.83240000000001</v>
      </c>
      <c r="G4555">
        <v>44680</v>
      </c>
      <c r="H4555">
        <v>44652</v>
      </c>
      <c r="I4555">
        <v>5900038.5471999999</v>
      </c>
      <c r="J4555" t="s">
        <v>204</v>
      </c>
      <c r="K4555">
        <v>3540.0231283199996</v>
      </c>
    </row>
    <row r="4556" spans="1:11" x14ac:dyDescent="0.2">
      <c r="A4556" t="s">
        <v>254</v>
      </c>
      <c r="B4556" t="s">
        <v>198</v>
      </c>
      <c r="C4556" t="s">
        <v>225</v>
      </c>
      <c r="D4556" t="s">
        <v>190</v>
      </c>
      <c r="E4556">
        <v>96721</v>
      </c>
      <c r="F4556">
        <v>95.119399999999999</v>
      </c>
      <c r="G4556">
        <v>44680</v>
      </c>
      <c r="H4556">
        <v>44652</v>
      </c>
      <c r="I4556">
        <v>9200043.4873999991</v>
      </c>
      <c r="J4556" t="s">
        <v>188</v>
      </c>
      <c r="K4556">
        <v>5520.02609244</v>
      </c>
    </row>
    <row r="4557" spans="1:11" x14ac:dyDescent="0.2">
      <c r="A4557" t="s">
        <v>254</v>
      </c>
      <c r="B4557" t="s">
        <v>185</v>
      </c>
      <c r="C4557" t="s">
        <v>233</v>
      </c>
      <c r="D4557" t="s">
        <v>192</v>
      </c>
      <c r="E4557">
        <v>103415</v>
      </c>
      <c r="F4557">
        <v>90.896100000000004</v>
      </c>
      <c r="G4557">
        <v>44680</v>
      </c>
      <c r="H4557">
        <v>44652</v>
      </c>
      <c r="I4557">
        <v>9400020.1815000009</v>
      </c>
      <c r="J4557" t="s">
        <v>204</v>
      </c>
      <c r="K4557">
        <v>5640.0121089000004</v>
      </c>
    </row>
    <row r="4558" spans="1:11" x14ac:dyDescent="0.2">
      <c r="A4558" t="s">
        <v>254</v>
      </c>
      <c r="B4558" t="s">
        <v>185</v>
      </c>
      <c r="C4558" t="s">
        <v>216</v>
      </c>
      <c r="D4558" t="s">
        <v>192</v>
      </c>
      <c r="E4558">
        <v>338741</v>
      </c>
      <c r="F4558">
        <v>15.9414</v>
      </c>
      <c r="G4558">
        <v>44681</v>
      </c>
      <c r="H4558">
        <v>44652</v>
      </c>
      <c r="I4558">
        <v>5400005.7774</v>
      </c>
      <c r="J4558" t="s">
        <v>215</v>
      </c>
      <c r="K4558">
        <v>4320.0046219200003</v>
      </c>
    </row>
    <row r="4559" spans="1:11" x14ac:dyDescent="0.2">
      <c r="A4559" t="s">
        <v>254</v>
      </c>
      <c r="B4559" t="s">
        <v>185</v>
      </c>
      <c r="C4559" t="s">
        <v>246</v>
      </c>
      <c r="D4559" t="s">
        <v>190</v>
      </c>
      <c r="E4559">
        <v>35651</v>
      </c>
      <c r="F4559">
        <v>134.63820000000001</v>
      </c>
      <c r="G4559">
        <v>44681</v>
      </c>
      <c r="H4559">
        <v>44652</v>
      </c>
      <c r="I4559">
        <v>4799986.4682</v>
      </c>
      <c r="J4559" t="s">
        <v>204</v>
      </c>
      <c r="K4559">
        <v>2879.9918809200003</v>
      </c>
    </row>
    <row r="4560" spans="1:11" x14ac:dyDescent="0.2">
      <c r="A4560" t="s">
        <v>254</v>
      </c>
      <c r="B4560" t="s">
        <v>198</v>
      </c>
      <c r="C4560" t="s">
        <v>222</v>
      </c>
      <c r="D4560" t="s">
        <v>190</v>
      </c>
      <c r="E4560">
        <v>462838</v>
      </c>
      <c r="F4560">
        <v>17.0686</v>
      </c>
      <c r="G4560">
        <v>44681</v>
      </c>
      <c r="H4560">
        <v>44652</v>
      </c>
      <c r="I4560">
        <v>7899996.6868000003</v>
      </c>
      <c r="J4560" t="s">
        <v>193</v>
      </c>
      <c r="K4560">
        <v>5529.9976807600005</v>
      </c>
    </row>
    <row r="4561" spans="1:11" x14ac:dyDescent="0.2">
      <c r="A4561" t="s">
        <v>254</v>
      </c>
      <c r="B4561" t="s">
        <v>185</v>
      </c>
      <c r="C4561" t="s">
        <v>226</v>
      </c>
      <c r="D4561" t="s">
        <v>190</v>
      </c>
      <c r="E4561">
        <v>175520</v>
      </c>
      <c r="F4561">
        <v>50.136600000000001</v>
      </c>
      <c r="G4561">
        <v>44682</v>
      </c>
      <c r="H4561">
        <v>44682</v>
      </c>
      <c r="I4561">
        <v>8799976.0319999997</v>
      </c>
      <c r="J4561" t="s">
        <v>188</v>
      </c>
      <c r="K4561">
        <v>5279.9856192000007</v>
      </c>
    </row>
    <row r="4562" spans="1:11" x14ac:dyDescent="0.2">
      <c r="A4562" t="s">
        <v>254</v>
      </c>
      <c r="B4562" t="s">
        <v>198</v>
      </c>
      <c r="C4562" t="s">
        <v>233</v>
      </c>
      <c r="D4562" t="s">
        <v>190</v>
      </c>
      <c r="E4562">
        <v>110621</v>
      </c>
      <c r="F4562">
        <v>85.878500000000003</v>
      </c>
      <c r="G4562">
        <v>44683</v>
      </c>
      <c r="H4562">
        <v>44682</v>
      </c>
      <c r="I4562">
        <v>9499965.5484999996</v>
      </c>
      <c r="J4562" t="s">
        <v>204</v>
      </c>
      <c r="K4562">
        <v>5699.9793290999996</v>
      </c>
    </row>
    <row r="4563" spans="1:11" x14ac:dyDescent="0.2">
      <c r="A4563" t="s">
        <v>254</v>
      </c>
      <c r="B4563" t="s">
        <v>185</v>
      </c>
      <c r="C4563" t="s">
        <v>186</v>
      </c>
      <c r="D4563" t="s">
        <v>190</v>
      </c>
      <c r="E4563">
        <v>130529</v>
      </c>
      <c r="F4563">
        <v>23.749600000000001</v>
      </c>
      <c r="G4563">
        <v>44687</v>
      </c>
      <c r="H4563">
        <v>44682</v>
      </c>
      <c r="I4563">
        <v>3100011.5384</v>
      </c>
      <c r="J4563" t="s">
        <v>188</v>
      </c>
      <c r="K4563">
        <v>1860.0069230400002</v>
      </c>
    </row>
    <row r="4564" spans="1:11" x14ac:dyDescent="0.2">
      <c r="A4564" t="s">
        <v>254</v>
      </c>
      <c r="B4564" t="s">
        <v>198</v>
      </c>
      <c r="C4564" t="s">
        <v>214</v>
      </c>
      <c r="D4564" t="s">
        <v>190</v>
      </c>
      <c r="E4564">
        <v>143533</v>
      </c>
      <c r="F4564">
        <v>29.958300000000001</v>
      </c>
      <c r="G4564">
        <v>44688</v>
      </c>
      <c r="H4564">
        <v>44682</v>
      </c>
      <c r="I4564">
        <v>4300004.6738999998</v>
      </c>
      <c r="J4564" t="s">
        <v>215</v>
      </c>
      <c r="K4564">
        <v>3440.0037391199999</v>
      </c>
    </row>
    <row r="4565" spans="1:11" x14ac:dyDescent="0.2">
      <c r="A4565" t="s">
        <v>254</v>
      </c>
      <c r="B4565" t="s">
        <v>198</v>
      </c>
      <c r="C4565" t="s">
        <v>239</v>
      </c>
      <c r="D4565" t="s">
        <v>200</v>
      </c>
      <c r="E4565">
        <v>377458</v>
      </c>
      <c r="F4565">
        <v>15.895799999999999</v>
      </c>
      <c r="G4565">
        <v>44688</v>
      </c>
      <c r="H4565">
        <v>44682</v>
      </c>
      <c r="I4565">
        <v>5999996.8763999995</v>
      </c>
      <c r="J4565" t="s">
        <v>188</v>
      </c>
      <c r="K4565">
        <v>3599.9981258399994</v>
      </c>
    </row>
    <row r="4566" spans="1:11" x14ac:dyDescent="0.2">
      <c r="A4566" t="s">
        <v>254</v>
      </c>
      <c r="B4566" t="s">
        <v>198</v>
      </c>
      <c r="C4566" t="s">
        <v>233</v>
      </c>
      <c r="D4566" t="s">
        <v>192</v>
      </c>
      <c r="E4566">
        <v>75852</v>
      </c>
      <c r="F4566">
        <v>80.419700000000006</v>
      </c>
      <c r="G4566">
        <v>44689</v>
      </c>
      <c r="H4566">
        <v>44682</v>
      </c>
      <c r="I4566">
        <v>6099995.0844000001</v>
      </c>
      <c r="J4566" t="s">
        <v>204</v>
      </c>
      <c r="K4566">
        <v>3659.9970506400005</v>
      </c>
    </row>
    <row r="4567" spans="1:11" x14ac:dyDescent="0.2">
      <c r="A4567" t="s">
        <v>254</v>
      </c>
      <c r="B4567" t="s">
        <v>185</v>
      </c>
      <c r="C4567" t="s">
        <v>222</v>
      </c>
      <c r="D4567" t="s">
        <v>200</v>
      </c>
      <c r="E4567">
        <v>492038</v>
      </c>
      <c r="F4567">
        <v>15.6492</v>
      </c>
      <c r="G4567">
        <v>44690</v>
      </c>
      <c r="H4567">
        <v>44682</v>
      </c>
      <c r="I4567">
        <v>7700001.0696</v>
      </c>
      <c r="J4567" t="s">
        <v>193</v>
      </c>
      <c r="K4567">
        <v>5390.00074872</v>
      </c>
    </row>
    <row r="4568" spans="1:11" x14ac:dyDescent="0.2">
      <c r="A4568" t="s">
        <v>254</v>
      </c>
      <c r="B4568" t="s">
        <v>185</v>
      </c>
      <c r="C4568" t="s">
        <v>232</v>
      </c>
      <c r="D4568" t="s">
        <v>187</v>
      </c>
      <c r="E4568">
        <v>333676</v>
      </c>
      <c r="F4568">
        <v>23.376000000000001</v>
      </c>
      <c r="G4568">
        <v>44693</v>
      </c>
      <c r="H4568">
        <v>44682</v>
      </c>
      <c r="I4568">
        <v>7800010.176</v>
      </c>
      <c r="J4568" t="s">
        <v>204</v>
      </c>
      <c r="K4568">
        <v>4680.0061056000004</v>
      </c>
    </row>
    <row r="4569" spans="1:11" x14ac:dyDescent="0.2">
      <c r="A4569" t="s">
        <v>254</v>
      </c>
      <c r="B4569" t="s">
        <v>198</v>
      </c>
      <c r="C4569" t="s">
        <v>210</v>
      </c>
      <c r="D4569" t="s">
        <v>190</v>
      </c>
      <c r="E4569">
        <v>132433</v>
      </c>
      <c r="F4569">
        <v>27.183599999999998</v>
      </c>
      <c r="G4569">
        <v>44693</v>
      </c>
      <c r="H4569">
        <v>44682</v>
      </c>
      <c r="I4569">
        <v>3600005.6987999999</v>
      </c>
      <c r="J4569" t="s">
        <v>204</v>
      </c>
      <c r="K4569">
        <v>2160.0034192800003</v>
      </c>
    </row>
    <row r="4570" spans="1:11" x14ac:dyDescent="0.2">
      <c r="A4570" t="s">
        <v>254</v>
      </c>
      <c r="B4570" t="s">
        <v>185</v>
      </c>
      <c r="C4570" t="s">
        <v>235</v>
      </c>
      <c r="D4570" t="s">
        <v>212</v>
      </c>
      <c r="E4570">
        <v>436642</v>
      </c>
      <c r="F4570">
        <v>14.657299999999999</v>
      </c>
      <c r="G4570">
        <v>44693</v>
      </c>
      <c r="H4570">
        <v>44682</v>
      </c>
      <c r="I4570">
        <v>6399992.7865999993</v>
      </c>
      <c r="J4570" t="s">
        <v>204</v>
      </c>
      <c r="K4570">
        <v>3839.9956719599995</v>
      </c>
    </row>
    <row r="4571" spans="1:11" x14ac:dyDescent="0.2">
      <c r="A4571" t="s">
        <v>254</v>
      </c>
      <c r="B4571" t="s">
        <v>185</v>
      </c>
      <c r="C4571" t="s">
        <v>233</v>
      </c>
      <c r="D4571" t="s">
        <v>200</v>
      </c>
      <c r="E4571">
        <v>52288</v>
      </c>
      <c r="F4571">
        <v>82.236400000000003</v>
      </c>
      <c r="G4571">
        <v>44693</v>
      </c>
      <c r="H4571">
        <v>44682</v>
      </c>
      <c r="I4571">
        <v>4299976.8832</v>
      </c>
      <c r="J4571" t="s">
        <v>204</v>
      </c>
      <c r="K4571">
        <v>2579.9861299200002</v>
      </c>
    </row>
    <row r="4572" spans="1:11" x14ac:dyDescent="0.2">
      <c r="A4572" t="s">
        <v>254</v>
      </c>
      <c r="B4572" t="s">
        <v>185</v>
      </c>
      <c r="C4572" t="s">
        <v>244</v>
      </c>
      <c r="D4572" t="s">
        <v>190</v>
      </c>
      <c r="E4572">
        <v>349302</v>
      </c>
      <c r="F4572">
        <v>24.9068</v>
      </c>
      <c r="G4572">
        <v>44693</v>
      </c>
      <c r="H4572">
        <v>44682</v>
      </c>
      <c r="I4572">
        <v>8699995.0536000002</v>
      </c>
      <c r="J4572" t="s">
        <v>207</v>
      </c>
      <c r="K4572">
        <v>5219.9970321600003</v>
      </c>
    </row>
    <row r="4573" spans="1:11" x14ac:dyDescent="0.2">
      <c r="A4573" t="s">
        <v>254</v>
      </c>
      <c r="B4573" t="s">
        <v>185</v>
      </c>
      <c r="C4573" t="s">
        <v>209</v>
      </c>
      <c r="D4573" t="s">
        <v>190</v>
      </c>
      <c r="E4573">
        <v>301856</v>
      </c>
      <c r="F4573">
        <v>18.883199999999999</v>
      </c>
      <c r="G4573">
        <v>44694</v>
      </c>
      <c r="H4573">
        <v>44682</v>
      </c>
      <c r="I4573">
        <v>5700007.2191999992</v>
      </c>
      <c r="J4573" t="s">
        <v>188</v>
      </c>
      <c r="K4573">
        <v>3420.0043315199996</v>
      </c>
    </row>
    <row r="4574" spans="1:11" x14ac:dyDescent="0.2">
      <c r="A4574" t="s">
        <v>254</v>
      </c>
      <c r="B4574" t="s">
        <v>185</v>
      </c>
      <c r="C4574" t="s">
        <v>214</v>
      </c>
      <c r="D4574" t="s">
        <v>187</v>
      </c>
      <c r="E4574">
        <v>246200</v>
      </c>
      <c r="F4574">
        <v>28.026</v>
      </c>
      <c r="G4574">
        <v>44695</v>
      </c>
      <c r="H4574">
        <v>44682</v>
      </c>
      <c r="I4574">
        <v>6900001.2000000002</v>
      </c>
      <c r="J4574" t="s">
        <v>215</v>
      </c>
      <c r="K4574">
        <v>5520.0009600000003</v>
      </c>
    </row>
    <row r="4575" spans="1:11" x14ac:dyDescent="0.2">
      <c r="A4575" t="s">
        <v>254</v>
      </c>
      <c r="B4575" t="s">
        <v>198</v>
      </c>
      <c r="C4575" t="s">
        <v>229</v>
      </c>
      <c r="D4575" t="s">
        <v>187</v>
      </c>
      <c r="E4575">
        <v>27588</v>
      </c>
      <c r="F4575">
        <v>97.869699999999995</v>
      </c>
      <c r="G4575">
        <v>44695</v>
      </c>
      <c r="H4575">
        <v>44682</v>
      </c>
      <c r="I4575">
        <v>2700029.2835999997</v>
      </c>
      <c r="J4575" t="s">
        <v>188</v>
      </c>
      <c r="K4575">
        <v>1620.0175701599999</v>
      </c>
    </row>
    <row r="4576" spans="1:11" x14ac:dyDescent="0.2">
      <c r="A4576" t="s">
        <v>254</v>
      </c>
      <c r="B4576" t="s">
        <v>185</v>
      </c>
      <c r="C4576" t="s">
        <v>202</v>
      </c>
      <c r="D4576" t="s">
        <v>190</v>
      </c>
      <c r="E4576">
        <v>2123195</v>
      </c>
      <c r="F4576">
        <v>4.0505000000000004</v>
      </c>
      <c r="G4576">
        <v>44695</v>
      </c>
      <c r="H4576">
        <v>44682</v>
      </c>
      <c r="I4576">
        <v>8600001.3475000001</v>
      </c>
      <c r="J4576" t="s">
        <v>193</v>
      </c>
      <c r="K4576">
        <v>6020.000943250001</v>
      </c>
    </row>
    <row r="4577" spans="1:11" x14ac:dyDescent="0.2">
      <c r="A4577" t="s">
        <v>254</v>
      </c>
      <c r="B4577" t="s">
        <v>185</v>
      </c>
      <c r="C4577" t="s">
        <v>206</v>
      </c>
      <c r="D4577" t="s">
        <v>190</v>
      </c>
      <c r="E4577">
        <v>52543</v>
      </c>
      <c r="F4577">
        <v>93.257599999999996</v>
      </c>
      <c r="G4577">
        <v>44696</v>
      </c>
      <c r="H4577">
        <v>44682</v>
      </c>
      <c r="I4577">
        <v>4900034.0767999999</v>
      </c>
      <c r="J4577" t="s">
        <v>207</v>
      </c>
      <c r="K4577">
        <v>2940.0204460800001</v>
      </c>
    </row>
    <row r="4578" spans="1:11" x14ac:dyDescent="0.2">
      <c r="A4578" t="s">
        <v>254</v>
      </c>
      <c r="B4578" t="s">
        <v>198</v>
      </c>
      <c r="C4578" t="s">
        <v>221</v>
      </c>
      <c r="D4578" t="s">
        <v>192</v>
      </c>
      <c r="E4578">
        <v>154063</v>
      </c>
      <c r="F4578">
        <v>36.997799999999998</v>
      </c>
      <c r="G4578">
        <v>44697</v>
      </c>
      <c r="H4578">
        <v>44682</v>
      </c>
      <c r="I4578">
        <v>5699992.0614</v>
      </c>
      <c r="J4578" t="s">
        <v>207</v>
      </c>
      <c r="K4578">
        <v>3419.99523684</v>
      </c>
    </row>
    <row r="4579" spans="1:11" x14ac:dyDescent="0.2">
      <c r="A4579" t="s">
        <v>254</v>
      </c>
      <c r="B4579" t="s">
        <v>185</v>
      </c>
      <c r="C4579" t="s">
        <v>217</v>
      </c>
      <c r="D4579" t="s">
        <v>190</v>
      </c>
      <c r="E4579">
        <v>985276</v>
      </c>
      <c r="F4579">
        <v>9.0329999999999995</v>
      </c>
      <c r="G4579">
        <v>44697</v>
      </c>
      <c r="H4579">
        <v>44682</v>
      </c>
      <c r="I4579">
        <v>8899998.1079999991</v>
      </c>
      <c r="J4579" t="s">
        <v>215</v>
      </c>
      <c r="K4579">
        <v>7119.9984863999998</v>
      </c>
    </row>
    <row r="4580" spans="1:11" x14ac:dyDescent="0.2">
      <c r="A4580" t="s">
        <v>254</v>
      </c>
      <c r="B4580" t="s">
        <v>185</v>
      </c>
      <c r="C4580" t="s">
        <v>213</v>
      </c>
      <c r="D4580" t="s">
        <v>192</v>
      </c>
      <c r="E4580">
        <v>46911</v>
      </c>
      <c r="F4580">
        <v>70.346100000000007</v>
      </c>
      <c r="G4580">
        <v>44697</v>
      </c>
      <c r="H4580">
        <v>44682</v>
      </c>
      <c r="I4580">
        <v>3300005.8971000002</v>
      </c>
      <c r="J4580" t="s">
        <v>188</v>
      </c>
      <c r="K4580">
        <v>1980.0035382600004</v>
      </c>
    </row>
    <row r="4581" spans="1:11" x14ac:dyDescent="0.2">
      <c r="A4581" t="s">
        <v>254</v>
      </c>
      <c r="B4581" t="s">
        <v>185</v>
      </c>
      <c r="C4581" t="s">
        <v>235</v>
      </c>
      <c r="D4581" t="s">
        <v>200</v>
      </c>
      <c r="E4581">
        <v>368877</v>
      </c>
      <c r="F4581">
        <v>15.7234</v>
      </c>
      <c r="G4581">
        <v>44700</v>
      </c>
      <c r="H4581">
        <v>44682</v>
      </c>
      <c r="I4581">
        <v>5800000.6217999998</v>
      </c>
      <c r="J4581" t="s">
        <v>204</v>
      </c>
      <c r="K4581">
        <v>3480.0003730800004</v>
      </c>
    </row>
    <row r="4582" spans="1:11" x14ac:dyDescent="0.2">
      <c r="A4582" t="s">
        <v>254</v>
      </c>
      <c r="B4582" t="s">
        <v>198</v>
      </c>
      <c r="C4582" t="s">
        <v>114</v>
      </c>
      <c r="D4582" t="s">
        <v>192</v>
      </c>
      <c r="E4582">
        <v>141977</v>
      </c>
      <c r="F4582">
        <v>14.0868</v>
      </c>
      <c r="G4582">
        <v>44700</v>
      </c>
      <c r="H4582">
        <v>44682</v>
      </c>
      <c r="I4582">
        <v>2000001.6036</v>
      </c>
      <c r="J4582" t="s">
        <v>215</v>
      </c>
      <c r="K4582">
        <v>1600.0012828800002</v>
      </c>
    </row>
    <row r="4583" spans="1:11" x14ac:dyDescent="0.2">
      <c r="A4583" t="s">
        <v>254</v>
      </c>
      <c r="B4583" t="s">
        <v>185</v>
      </c>
      <c r="C4583" t="s">
        <v>225</v>
      </c>
      <c r="D4583" t="s">
        <v>200</v>
      </c>
      <c r="E4583">
        <v>71810</v>
      </c>
      <c r="F4583">
        <v>84.946200000000005</v>
      </c>
      <c r="G4583">
        <v>44700</v>
      </c>
      <c r="H4583">
        <v>44682</v>
      </c>
      <c r="I4583">
        <v>6099986.6220000004</v>
      </c>
      <c r="J4583" t="s">
        <v>188</v>
      </c>
      <c r="K4583">
        <v>3659.9919732000003</v>
      </c>
    </row>
    <row r="4584" spans="1:11" x14ac:dyDescent="0.2">
      <c r="A4584" t="s">
        <v>254</v>
      </c>
      <c r="B4584" t="s">
        <v>198</v>
      </c>
      <c r="C4584" t="s">
        <v>242</v>
      </c>
      <c r="D4584" t="s">
        <v>192</v>
      </c>
      <c r="E4584">
        <v>21611</v>
      </c>
      <c r="F4584">
        <v>277.6413</v>
      </c>
      <c r="G4584">
        <v>44701</v>
      </c>
      <c r="H4584">
        <v>44682</v>
      </c>
      <c r="I4584">
        <v>6000106.1343</v>
      </c>
      <c r="J4584" t="s">
        <v>207</v>
      </c>
      <c r="K4584">
        <v>3600.06368058</v>
      </c>
    </row>
    <row r="4585" spans="1:11" x14ac:dyDescent="0.2">
      <c r="A4585" t="s">
        <v>254</v>
      </c>
      <c r="B4585" t="s">
        <v>185</v>
      </c>
      <c r="C4585" t="s">
        <v>189</v>
      </c>
      <c r="D4585" t="s">
        <v>200</v>
      </c>
      <c r="E4585">
        <v>138855</v>
      </c>
      <c r="F4585">
        <v>28.0868</v>
      </c>
      <c r="G4585">
        <v>44701</v>
      </c>
      <c r="H4585">
        <v>44682</v>
      </c>
      <c r="I4585">
        <v>3899992.6140000001</v>
      </c>
      <c r="J4585" t="s">
        <v>188</v>
      </c>
      <c r="K4585">
        <v>2339.9955684000001</v>
      </c>
    </row>
    <row r="4586" spans="1:11" x14ac:dyDescent="0.2">
      <c r="A4586" t="s">
        <v>254</v>
      </c>
      <c r="B4586" t="s">
        <v>198</v>
      </c>
      <c r="C4586" t="s">
        <v>231</v>
      </c>
      <c r="D4586" t="s">
        <v>192</v>
      </c>
      <c r="E4586">
        <v>407597</v>
      </c>
      <c r="F4586">
        <v>20.608599999999999</v>
      </c>
      <c r="G4586">
        <v>44702</v>
      </c>
      <c r="H4586">
        <v>44682</v>
      </c>
      <c r="I4586">
        <v>8400003.5341999996</v>
      </c>
      <c r="J4586" t="s">
        <v>188</v>
      </c>
      <c r="K4586">
        <v>5040.0021205200001</v>
      </c>
    </row>
    <row r="4587" spans="1:11" x14ac:dyDescent="0.2">
      <c r="A4587" t="s">
        <v>254</v>
      </c>
      <c r="B4587" t="s">
        <v>185</v>
      </c>
      <c r="C4587" t="s">
        <v>246</v>
      </c>
      <c r="D4587" t="s">
        <v>192</v>
      </c>
      <c r="E4587">
        <v>70045</v>
      </c>
      <c r="F4587">
        <v>124.2062</v>
      </c>
      <c r="G4587">
        <v>44702</v>
      </c>
      <c r="H4587">
        <v>44682</v>
      </c>
      <c r="I4587">
        <v>8700023.2789999992</v>
      </c>
      <c r="J4587" t="s">
        <v>204</v>
      </c>
      <c r="K4587">
        <v>5220.0139674000002</v>
      </c>
    </row>
    <row r="4588" spans="1:11" x14ac:dyDescent="0.2">
      <c r="A4588" t="s">
        <v>254</v>
      </c>
      <c r="B4588" t="s">
        <v>185</v>
      </c>
      <c r="C4588" t="s">
        <v>206</v>
      </c>
      <c r="D4588" t="s">
        <v>192</v>
      </c>
      <c r="E4588">
        <v>15665</v>
      </c>
      <c r="F4588">
        <v>89.373900000000006</v>
      </c>
      <c r="G4588">
        <v>44703</v>
      </c>
      <c r="H4588">
        <v>44682</v>
      </c>
      <c r="I4588">
        <v>1400042.1435</v>
      </c>
      <c r="J4588" t="s">
        <v>207</v>
      </c>
      <c r="K4588">
        <v>840.02528610000002</v>
      </c>
    </row>
    <row r="4589" spans="1:11" x14ac:dyDescent="0.2">
      <c r="A4589" t="s">
        <v>254</v>
      </c>
      <c r="B4589" t="s">
        <v>185</v>
      </c>
      <c r="C4589" t="s">
        <v>222</v>
      </c>
      <c r="D4589" t="s">
        <v>187</v>
      </c>
      <c r="E4589">
        <v>187195</v>
      </c>
      <c r="F4589">
        <v>18.1629</v>
      </c>
      <c r="G4589">
        <v>44704</v>
      </c>
      <c r="H4589">
        <v>44682</v>
      </c>
      <c r="I4589">
        <v>3400004.0655</v>
      </c>
      <c r="J4589" t="s">
        <v>193</v>
      </c>
      <c r="K4589">
        <v>2380.0028458500001</v>
      </c>
    </row>
    <row r="4590" spans="1:11" x14ac:dyDescent="0.2">
      <c r="A4590" t="s">
        <v>254</v>
      </c>
      <c r="B4590" t="s">
        <v>185</v>
      </c>
      <c r="C4590" t="s">
        <v>210</v>
      </c>
      <c r="D4590" t="s">
        <v>192</v>
      </c>
      <c r="E4590">
        <v>91258</v>
      </c>
      <c r="F4590">
        <v>31.777899999999999</v>
      </c>
      <c r="G4590">
        <v>44707</v>
      </c>
      <c r="H4590">
        <v>44682</v>
      </c>
      <c r="I4590">
        <v>2899987.5981999999</v>
      </c>
      <c r="J4590" t="s">
        <v>204</v>
      </c>
      <c r="K4590">
        <v>1739.9925589199997</v>
      </c>
    </row>
    <row r="4591" spans="1:11" x14ac:dyDescent="0.2">
      <c r="A4591" t="s">
        <v>254</v>
      </c>
      <c r="B4591" t="s">
        <v>185</v>
      </c>
      <c r="C4591" t="s">
        <v>239</v>
      </c>
      <c r="D4591" t="s">
        <v>200</v>
      </c>
      <c r="E4591">
        <v>557335</v>
      </c>
      <c r="F4591">
        <v>16.3277</v>
      </c>
      <c r="G4591">
        <v>44707</v>
      </c>
      <c r="H4591">
        <v>44682</v>
      </c>
      <c r="I4591">
        <v>9099998.6795000006</v>
      </c>
      <c r="J4591" t="s">
        <v>188</v>
      </c>
      <c r="K4591">
        <v>5459.9992077000006</v>
      </c>
    </row>
    <row r="4592" spans="1:11" x14ac:dyDescent="0.2">
      <c r="A4592" t="s">
        <v>254</v>
      </c>
      <c r="B4592" t="s">
        <v>198</v>
      </c>
      <c r="C4592" t="s">
        <v>232</v>
      </c>
      <c r="D4592" t="s">
        <v>190</v>
      </c>
      <c r="E4592">
        <v>110914</v>
      </c>
      <c r="F4592">
        <v>25.244800000000001</v>
      </c>
      <c r="G4592">
        <v>44707</v>
      </c>
      <c r="H4592">
        <v>44682</v>
      </c>
      <c r="I4592">
        <v>2800001.7472000001</v>
      </c>
      <c r="J4592" t="s">
        <v>204</v>
      </c>
      <c r="K4592">
        <v>1680.0010483199999</v>
      </c>
    </row>
    <row r="4593" spans="1:11" x14ac:dyDescent="0.2">
      <c r="A4593" t="s">
        <v>254</v>
      </c>
      <c r="B4593" t="s">
        <v>198</v>
      </c>
      <c r="C4593" t="s">
        <v>194</v>
      </c>
      <c r="D4593" t="s">
        <v>192</v>
      </c>
      <c r="E4593">
        <v>191607</v>
      </c>
      <c r="F4593">
        <v>44.361699999999999</v>
      </c>
      <c r="G4593">
        <v>44707</v>
      </c>
      <c r="H4593">
        <v>44682</v>
      </c>
      <c r="I4593">
        <v>8500012.2519000005</v>
      </c>
      <c r="J4593" t="s">
        <v>188</v>
      </c>
      <c r="K4593">
        <v>5100.0073511400005</v>
      </c>
    </row>
    <row r="4594" spans="1:11" x14ac:dyDescent="0.2">
      <c r="A4594" t="s">
        <v>254</v>
      </c>
      <c r="B4594" t="s">
        <v>185</v>
      </c>
      <c r="C4594" t="s">
        <v>224</v>
      </c>
      <c r="D4594" t="s">
        <v>190</v>
      </c>
      <c r="E4594">
        <v>9770</v>
      </c>
      <c r="F4594">
        <v>173.999</v>
      </c>
      <c r="G4594">
        <v>44707</v>
      </c>
      <c r="H4594">
        <v>44682</v>
      </c>
      <c r="I4594">
        <v>1699970.23</v>
      </c>
      <c r="J4594" t="s">
        <v>204</v>
      </c>
      <c r="K4594">
        <v>1019.982138</v>
      </c>
    </row>
    <row r="4595" spans="1:11" x14ac:dyDescent="0.2">
      <c r="A4595" t="s">
        <v>254</v>
      </c>
      <c r="B4595" t="s">
        <v>185</v>
      </c>
      <c r="C4595" t="s">
        <v>199</v>
      </c>
      <c r="D4595" t="s">
        <v>187</v>
      </c>
      <c r="E4595">
        <v>2370717</v>
      </c>
      <c r="F4595">
        <v>3.1636000000000002</v>
      </c>
      <c r="G4595">
        <v>44708</v>
      </c>
      <c r="H4595">
        <v>44682</v>
      </c>
      <c r="I4595">
        <v>7500000.3012000006</v>
      </c>
      <c r="J4595" t="s">
        <v>193</v>
      </c>
      <c r="K4595">
        <v>5250.0002108400004</v>
      </c>
    </row>
    <row r="4596" spans="1:11" x14ac:dyDescent="0.2">
      <c r="A4596" t="s">
        <v>254</v>
      </c>
      <c r="B4596" t="s">
        <v>185</v>
      </c>
      <c r="C4596" t="s">
        <v>201</v>
      </c>
      <c r="D4596" t="s">
        <v>190</v>
      </c>
      <c r="E4596">
        <v>231391</v>
      </c>
      <c r="F4596">
        <v>38.895200000000003</v>
      </c>
      <c r="G4596">
        <v>44708</v>
      </c>
      <c r="H4596">
        <v>44682</v>
      </c>
      <c r="I4596">
        <v>8999999.2232000008</v>
      </c>
      <c r="J4596" t="s">
        <v>188</v>
      </c>
      <c r="K4596">
        <v>5399.9995339200004</v>
      </c>
    </row>
    <row r="4597" spans="1:11" x14ac:dyDescent="0.2">
      <c r="A4597" t="s">
        <v>254</v>
      </c>
      <c r="B4597" t="s">
        <v>185</v>
      </c>
      <c r="C4597" t="s">
        <v>233</v>
      </c>
      <c r="D4597" t="s">
        <v>190</v>
      </c>
      <c r="E4597">
        <v>6544</v>
      </c>
      <c r="F4597">
        <v>91.683300000000003</v>
      </c>
      <c r="G4597">
        <v>44709</v>
      </c>
      <c r="H4597">
        <v>44682</v>
      </c>
      <c r="I4597">
        <v>599975.51520000002</v>
      </c>
      <c r="J4597" t="s">
        <v>204</v>
      </c>
      <c r="K4597">
        <v>359.98530912000001</v>
      </c>
    </row>
    <row r="4598" spans="1:11" x14ac:dyDescent="0.2">
      <c r="A4598" t="s">
        <v>254</v>
      </c>
      <c r="B4598" t="s">
        <v>198</v>
      </c>
      <c r="C4598" t="s">
        <v>234</v>
      </c>
      <c r="D4598" t="s">
        <v>190</v>
      </c>
      <c r="E4598">
        <v>51520</v>
      </c>
      <c r="F4598">
        <v>95.108500000000006</v>
      </c>
      <c r="G4598">
        <v>44710</v>
      </c>
      <c r="H4598">
        <v>44682</v>
      </c>
      <c r="I4598">
        <v>4899989.92</v>
      </c>
      <c r="J4598" t="s">
        <v>204</v>
      </c>
      <c r="K4598">
        <v>2939.9939520000003</v>
      </c>
    </row>
    <row r="4599" spans="1:11" x14ac:dyDescent="0.2">
      <c r="A4599" t="s">
        <v>254</v>
      </c>
      <c r="B4599" t="s">
        <v>185</v>
      </c>
      <c r="C4599" t="s">
        <v>234</v>
      </c>
      <c r="D4599" t="s">
        <v>190</v>
      </c>
      <c r="E4599">
        <v>54513</v>
      </c>
      <c r="F4599">
        <v>104.5615</v>
      </c>
      <c r="G4599">
        <v>44711</v>
      </c>
      <c r="H4599">
        <v>44682</v>
      </c>
      <c r="I4599">
        <v>5699961.0494999997</v>
      </c>
      <c r="J4599" t="s">
        <v>204</v>
      </c>
      <c r="K4599">
        <v>3419.9766297000001</v>
      </c>
    </row>
    <row r="4600" spans="1:11" x14ac:dyDescent="0.2">
      <c r="A4600" t="s">
        <v>254</v>
      </c>
      <c r="B4600" t="s">
        <v>198</v>
      </c>
      <c r="C4600" t="s">
        <v>225</v>
      </c>
      <c r="D4600" t="s">
        <v>190</v>
      </c>
      <c r="E4600">
        <v>77760</v>
      </c>
      <c r="F4600">
        <v>84.876099999999994</v>
      </c>
      <c r="G4600">
        <v>44714</v>
      </c>
      <c r="H4600">
        <v>44713</v>
      </c>
      <c r="I4600">
        <v>6599965.5359999994</v>
      </c>
      <c r="J4600" t="s">
        <v>188</v>
      </c>
      <c r="K4600">
        <v>3959.9793215999998</v>
      </c>
    </row>
    <row r="4601" spans="1:11" x14ac:dyDescent="0.2">
      <c r="A4601" t="s">
        <v>254</v>
      </c>
      <c r="B4601" t="s">
        <v>198</v>
      </c>
      <c r="C4601" t="s">
        <v>243</v>
      </c>
      <c r="D4601" t="s">
        <v>190</v>
      </c>
      <c r="E4601">
        <v>831364</v>
      </c>
      <c r="F4601">
        <v>6.1345000000000001</v>
      </c>
      <c r="G4601">
        <v>44714</v>
      </c>
      <c r="H4601">
        <v>44713</v>
      </c>
      <c r="I4601">
        <v>5100002.4579999996</v>
      </c>
      <c r="J4601" t="s">
        <v>215</v>
      </c>
      <c r="K4601">
        <v>4080.0019664000001</v>
      </c>
    </row>
    <row r="4602" spans="1:11" x14ac:dyDescent="0.2">
      <c r="A4602" t="s">
        <v>254</v>
      </c>
      <c r="B4602" t="s">
        <v>198</v>
      </c>
      <c r="C4602" t="s">
        <v>186</v>
      </c>
      <c r="D4602" t="s">
        <v>190</v>
      </c>
      <c r="E4602">
        <v>59557</v>
      </c>
      <c r="F4602">
        <v>23.506799999999998</v>
      </c>
      <c r="G4602">
        <v>44714</v>
      </c>
      <c r="H4602">
        <v>44713</v>
      </c>
      <c r="I4602">
        <v>1399994.4875999999</v>
      </c>
      <c r="J4602" t="s">
        <v>188</v>
      </c>
      <c r="K4602">
        <v>839.99669256000004</v>
      </c>
    </row>
    <row r="4603" spans="1:11" x14ac:dyDescent="0.2">
      <c r="A4603" t="s">
        <v>254</v>
      </c>
      <c r="B4603" t="s">
        <v>185</v>
      </c>
      <c r="C4603" t="s">
        <v>209</v>
      </c>
      <c r="D4603" t="s">
        <v>190</v>
      </c>
      <c r="E4603">
        <v>237183</v>
      </c>
      <c r="F4603">
        <v>18.9727</v>
      </c>
      <c r="G4603">
        <v>44714</v>
      </c>
      <c r="H4603">
        <v>44713</v>
      </c>
      <c r="I4603">
        <v>4500001.9040999999</v>
      </c>
      <c r="J4603" t="s">
        <v>188</v>
      </c>
      <c r="K4603">
        <v>2700.0011424599998</v>
      </c>
    </row>
    <row r="4604" spans="1:11" x14ac:dyDescent="0.2">
      <c r="A4604" t="s">
        <v>254</v>
      </c>
      <c r="B4604" t="s">
        <v>185</v>
      </c>
      <c r="C4604" t="s">
        <v>217</v>
      </c>
      <c r="D4604" t="s">
        <v>200</v>
      </c>
      <c r="E4604">
        <v>585131</v>
      </c>
      <c r="F4604">
        <v>9.2286999999999999</v>
      </c>
      <c r="G4604">
        <v>44714</v>
      </c>
      <c r="H4604">
        <v>44713</v>
      </c>
      <c r="I4604">
        <v>5399998.4596999995</v>
      </c>
      <c r="J4604" t="s">
        <v>215</v>
      </c>
      <c r="K4604">
        <v>4319.9987677600002</v>
      </c>
    </row>
    <row r="4605" spans="1:11" x14ac:dyDescent="0.2">
      <c r="A4605" t="s">
        <v>254</v>
      </c>
      <c r="B4605" t="s">
        <v>198</v>
      </c>
      <c r="C4605" t="s">
        <v>195</v>
      </c>
      <c r="D4605" t="s">
        <v>200</v>
      </c>
      <c r="E4605">
        <v>86958</v>
      </c>
      <c r="F4605">
        <v>113.84780000000001</v>
      </c>
      <c r="G4605">
        <v>44717</v>
      </c>
      <c r="H4605">
        <v>44713</v>
      </c>
      <c r="I4605">
        <v>9899976.9923999999</v>
      </c>
      <c r="J4605" t="s">
        <v>196</v>
      </c>
      <c r="K4605">
        <v>7919.9815939200007</v>
      </c>
    </row>
    <row r="4606" spans="1:11" x14ac:dyDescent="0.2">
      <c r="A4606" t="s">
        <v>254</v>
      </c>
      <c r="B4606" t="s">
        <v>185</v>
      </c>
      <c r="C4606" t="s">
        <v>197</v>
      </c>
      <c r="D4606" t="s">
        <v>190</v>
      </c>
      <c r="E4606">
        <v>29901</v>
      </c>
      <c r="F4606">
        <v>163.8725</v>
      </c>
      <c r="G4606">
        <v>44717</v>
      </c>
      <c r="H4606">
        <v>44713</v>
      </c>
      <c r="I4606">
        <v>4899951.6225000005</v>
      </c>
      <c r="J4606" t="s">
        <v>188</v>
      </c>
      <c r="K4606">
        <v>2939.9709735000006</v>
      </c>
    </row>
    <row r="4607" spans="1:11" x14ac:dyDescent="0.2">
      <c r="A4607" t="s">
        <v>254</v>
      </c>
      <c r="B4607" t="s">
        <v>198</v>
      </c>
      <c r="C4607" t="s">
        <v>112</v>
      </c>
      <c r="D4607" t="s">
        <v>190</v>
      </c>
      <c r="E4607">
        <v>14206</v>
      </c>
      <c r="F4607">
        <v>42.2363</v>
      </c>
      <c r="G4607">
        <v>44717</v>
      </c>
      <c r="H4607">
        <v>44713</v>
      </c>
      <c r="I4607">
        <v>600008.87780000002</v>
      </c>
      <c r="J4607" t="s">
        <v>188</v>
      </c>
      <c r="K4607">
        <v>360.00532668000005</v>
      </c>
    </row>
    <row r="4608" spans="1:11" x14ac:dyDescent="0.2">
      <c r="A4608" t="s">
        <v>254</v>
      </c>
      <c r="B4608" t="s">
        <v>198</v>
      </c>
      <c r="C4608" t="s">
        <v>242</v>
      </c>
      <c r="D4608" t="s">
        <v>200</v>
      </c>
      <c r="E4608">
        <v>21528</v>
      </c>
      <c r="F4608">
        <v>274.06060000000002</v>
      </c>
      <c r="G4608">
        <v>44718</v>
      </c>
      <c r="H4608">
        <v>44713</v>
      </c>
      <c r="I4608">
        <v>5899976.5968000004</v>
      </c>
      <c r="J4608" t="s">
        <v>207</v>
      </c>
      <c r="K4608">
        <v>3539.9859580800007</v>
      </c>
    </row>
    <row r="4609" spans="1:11" x14ac:dyDescent="0.2">
      <c r="A4609" t="s">
        <v>254</v>
      </c>
      <c r="B4609" t="s">
        <v>185</v>
      </c>
      <c r="C4609" t="s">
        <v>223</v>
      </c>
      <c r="D4609" t="s">
        <v>192</v>
      </c>
      <c r="E4609">
        <v>76200</v>
      </c>
      <c r="F4609">
        <v>89.238699999999994</v>
      </c>
      <c r="G4609">
        <v>44718</v>
      </c>
      <c r="H4609">
        <v>44713</v>
      </c>
      <c r="I4609">
        <v>6799988.9399999995</v>
      </c>
      <c r="J4609" t="s">
        <v>204</v>
      </c>
      <c r="K4609">
        <v>4079.9933640000004</v>
      </c>
    </row>
    <row r="4610" spans="1:11" x14ac:dyDescent="0.2">
      <c r="A4610" t="s">
        <v>254</v>
      </c>
      <c r="B4610" t="s">
        <v>185</v>
      </c>
      <c r="C4610" t="s">
        <v>112</v>
      </c>
      <c r="D4610" t="s">
        <v>192</v>
      </c>
      <c r="E4610">
        <v>216868</v>
      </c>
      <c r="F4610">
        <v>44.727600000000002</v>
      </c>
      <c r="G4610">
        <v>44721</v>
      </c>
      <c r="H4610">
        <v>44713</v>
      </c>
      <c r="I4610">
        <v>9699985.1568</v>
      </c>
      <c r="J4610" t="s">
        <v>188</v>
      </c>
      <c r="K4610">
        <v>5819.99109408</v>
      </c>
    </row>
    <row r="4611" spans="1:11" x14ac:dyDescent="0.2">
      <c r="A4611" t="s">
        <v>254</v>
      </c>
      <c r="B4611" t="s">
        <v>198</v>
      </c>
      <c r="C4611" t="s">
        <v>114</v>
      </c>
      <c r="D4611" t="s">
        <v>190</v>
      </c>
      <c r="E4611">
        <v>279488</v>
      </c>
      <c r="F4611">
        <v>14.3119</v>
      </c>
      <c r="G4611">
        <v>44721</v>
      </c>
      <c r="H4611">
        <v>44713</v>
      </c>
      <c r="I4611">
        <v>4000004.3071999997</v>
      </c>
      <c r="J4611" t="s">
        <v>215</v>
      </c>
      <c r="K4611">
        <v>3200.00344576</v>
      </c>
    </row>
    <row r="4612" spans="1:11" x14ac:dyDescent="0.2">
      <c r="A4612" t="s">
        <v>254</v>
      </c>
      <c r="B4612" t="s">
        <v>198</v>
      </c>
      <c r="C4612" t="s">
        <v>216</v>
      </c>
      <c r="D4612" t="s">
        <v>200</v>
      </c>
      <c r="E4612">
        <v>245755</v>
      </c>
      <c r="F4612">
        <v>17.090199999999999</v>
      </c>
      <c r="G4612">
        <v>44722</v>
      </c>
      <c r="H4612">
        <v>44713</v>
      </c>
      <c r="I4612">
        <v>4200002.1009999998</v>
      </c>
      <c r="J4612" t="s">
        <v>215</v>
      </c>
      <c r="K4612">
        <v>3360.0016808</v>
      </c>
    </row>
    <row r="4613" spans="1:11" x14ac:dyDescent="0.2">
      <c r="A4613" t="s">
        <v>254</v>
      </c>
      <c r="B4613" t="s">
        <v>198</v>
      </c>
      <c r="C4613" t="s">
        <v>219</v>
      </c>
      <c r="D4613" t="s">
        <v>190</v>
      </c>
      <c r="E4613">
        <v>79790</v>
      </c>
      <c r="F4613">
        <v>52.638300000000001</v>
      </c>
      <c r="G4613">
        <v>44723</v>
      </c>
      <c r="H4613">
        <v>44713</v>
      </c>
      <c r="I4613">
        <v>4200009.9570000004</v>
      </c>
      <c r="J4613" t="s">
        <v>188</v>
      </c>
      <c r="K4613">
        <v>2520.0059742000003</v>
      </c>
    </row>
    <row r="4614" spans="1:11" x14ac:dyDescent="0.2">
      <c r="A4614" t="s">
        <v>254</v>
      </c>
      <c r="B4614" t="s">
        <v>185</v>
      </c>
      <c r="C4614" t="s">
        <v>217</v>
      </c>
      <c r="D4614" t="s">
        <v>192</v>
      </c>
      <c r="E4614">
        <v>463993</v>
      </c>
      <c r="F4614">
        <v>8.4053000000000004</v>
      </c>
      <c r="G4614">
        <v>44723</v>
      </c>
      <c r="H4614">
        <v>44713</v>
      </c>
      <c r="I4614">
        <v>3900000.3629000001</v>
      </c>
      <c r="J4614" t="s">
        <v>215</v>
      </c>
      <c r="K4614">
        <v>3120.0002903200002</v>
      </c>
    </row>
    <row r="4615" spans="1:11" x14ac:dyDescent="0.2">
      <c r="A4615" t="s">
        <v>254</v>
      </c>
      <c r="B4615" t="s">
        <v>185</v>
      </c>
      <c r="C4615" t="s">
        <v>206</v>
      </c>
      <c r="D4615" t="s">
        <v>192</v>
      </c>
      <c r="E4615">
        <v>96949</v>
      </c>
      <c r="F4615">
        <v>92.832499999999996</v>
      </c>
      <c r="G4615">
        <v>44725</v>
      </c>
      <c r="H4615">
        <v>44713</v>
      </c>
      <c r="I4615">
        <v>9000018.0425000004</v>
      </c>
      <c r="J4615" t="s">
        <v>207</v>
      </c>
      <c r="K4615">
        <v>5400.0108255000005</v>
      </c>
    </row>
    <row r="4616" spans="1:11" x14ac:dyDescent="0.2">
      <c r="A4616" t="s">
        <v>254</v>
      </c>
      <c r="B4616" t="s">
        <v>185</v>
      </c>
      <c r="C4616" t="s">
        <v>233</v>
      </c>
      <c r="D4616" t="s">
        <v>200</v>
      </c>
      <c r="E4616">
        <v>39309</v>
      </c>
      <c r="F4616">
        <v>78.862499999999997</v>
      </c>
      <c r="G4616">
        <v>44728</v>
      </c>
      <c r="H4616">
        <v>44713</v>
      </c>
      <c r="I4616">
        <v>3100006.0124999997</v>
      </c>
      <c r="J4616" t="s">
        <v>204</v>
      </c>
      <c r="K4616">
        <v>1860.0036075</v>
      </c>
    </row>
    <row r="4617" spans="1:11" x14ac:dyDescent="0.2">
      <c r="A4617" t="s">
        <v>254</v>
      </c>
      <c r="B4617" t="s">
        <v>185</v>
      </c>
      <c r="C4617" t="s">
        <v>220</v>
      </c>
      <c r="D4617" t="s">
        <v>192</v>
      </c>
      <c r="E4617">
        <v>32099</v>
      </c>
      <c r="F4617">
        <v>165.1129</v>
      </c>
      <c r="G4617">
        <v>44728</v>
      </c>
      <c r="H4617">
        <v>44713</v>
      </c>
      <c r="I4617">
        <v>5299958.9770999998</v>
      </c>
      <c r="J4617" t="s">
        <v>188</v>
      </c>
      <c r="K4617">
        <v>3179.9753862600001</v>
      </c>
    </row>
    <row r="4618" spans="1:11" x14ac:dyDescent="0.2">
      <c r="A4618" t="s">
        <v>254</v>
      </c>
      <c r="B4618" t="s">
        <v>185</v>
      </c>
      <c r="C4618" t="s">
        <v>231</v>
      </c>
      <c r="D4618" t="s">
        <v>200</v>
      </c>
      <c r="E4618">
        <v>475255</v>
      </c>
      <c r="F4618">
        <v>20.4101</v>
      </c>
      <c r="G4618">
        <v>44728</v>
      </c>
      <c r="H4618">
        <v>44713</v>
      </c>
      <c r="I4618">
        <v>9700002.0755000003</v>
      </c>
      <c r="J4618" t="s">
        <v>188</v>
      </c>
      <c r="K4618">
        <v>5820.0012453000008</v>
      </c>
    </row>
    <row r="4619" spans="1:11" x14ac:dyDescent="0.2">
      <c r="A4619" t="s">
        <v>254</v>
      </c>
      <c r="B4619" t="s">
        <v>198</v>
      </c>
      <c r="C4619" t="s">
        <v>242</v>
      </c>
      <c r="D4619" t="s">
        <v>190</v>
      </c>
      <c r="E4619">
        <v>19156</v>
      </c>
      <c r="F4619">
        <v>240.13470000000001</v>
      </c>
      <c r="G4619">
        <v>44728</v>
      </c>
      <c r="H4619">
        <v>44713</v>
      </c>
      <c r="I4619">
        <v>4600020.3131999997</v>
      </c>
      <c r="J4619" t="s">
        <v>207</v>
      </c>
      <c r="K4619">
        <v>2760.0121879199996</v>
      </c>
    </row>
    <row r="4620" spans="1:11" x14ac:dyDescent="0.2">
      <c r="A4620" t="s">
        <v>254</v>
      </c>
      <c r="B4620" t="s">
        <v>185</v>
      </c>
      <c r="C4620" t="s">
        <v>194</v>
      </c>
      <c r="D4620" t="s">
        <v>192</v>
      </c>
      <c r="E4620">
        <v>97761</v>
      </c>
      <c r="F4620">
        <v>46.030700000000003</v>
      </c>
      <c r="G4620">
        <v>44730</v>
      </c>
      <c r="H4620">
        <v>44713</v>
      </c>
      <c r="I4620">
        <v>4500007.2626999998</v>
      </c>
      <c r="J4620" t="s">
        <v>188</v>
      </c>
      <c r="K4620">
        <v>2700.0043576200001</v>
      </c>
    </row>
    <row r="4621" spans="1:11" x14ac:dyDescent="0.2">
      <c r="A4621" t="s">
        <v>254</v>
      </c>
      <c r="B4621" t="s">
        <v>198</v>
      </c>
      <c r="C4621" t="s">
        <v>228</v>
      </c>
      <c r="D4621" t="s">
        <v>190</v>
      </c>
      <c r="E4621">
        <v>242220</v>
      </c>
      <c r="F4621">
        <v>31.3764</v>
      </c>
      <c r="G4621">
        <v>44730</v>
      </c>
      <c r="H4621">
        <v>44713</v>
      </c>
      <c r="I4621">
        <v>7599991.608</v>
      </c>
      <c r="J4621" t="s">
        <v>204</v>
      </c>
      <c r="K4621">
        <v>4559.9949648000002</v>
      </c>
    </row>
    <row r="4622" spans="1:11" x14ac:dyDescent="0.2">
      <c r="A4622" t="s">
        <v>254</v>
      </c>
      <c r="B4622" t="s">
        <v>185</v>
      </c>
      <c r="C4622" t="s">
        <v>231</v>
      </c>
      <c r="D4622" t="s">
        <v>190</v>
      </c>
      <c r="E4622">
        <v>57193</v>
      </c>
      <c r="F4622">
        <v>20.9817</v>
      </c>
      <c r="G4622">
        <v>44731</v>
      </c>
      <c r="H4622">
        <v>44713</v>
      </c>
      <c r="I4622">
        <v>1200006.3681000001</v>
      </c>
      <c r="J4622" t="s">
        <v>188</v>
      </c>
      <c r="K4622">
        <v>720.00382086000013</v>
      </c>
    </row>
    <row r="4623" spans="1:11" x14ac:dyDescent="0.2">
      <c r="A4623" t="s">
        <v>254</v>
      </c>
      <c r="B4623" t="s">
        <v>198</v>
      </c>
      <c r="C4623" t="s">
        <v>217</v>
      </c>
      <c r="D4623" t="s">
        <v>187</v>
      </c>
      <c r="E4623">
        <v>982236</v>
      </c>
      <c r="F4623">
        <v>9.57</v>
      </c>
      <c r="G4623">
        <v>44732</v>
      </c>
      <c r="H4623">
        <v>44713</v>
      </c>
      <c r="I4623">
        <v>9399998.5199999996</v>
      </c>
      <c r="J4623" t="s">
        <v>215</v>
      </c>
      <c r="K4623">
        <v>7519.9988160000003</v>
      </c>
    </row>
    <row r="4624" spans="1:11" x14ac:dyDescent="0.2">
      <c r="A4624" t="s">
        <v>254</v>
      </c>
      <c r="B4624" t="s">
        <v>198</v>
      </c>
      <c r="C4624" t="s">
        <v>202</v>
      </c>
      <c r="D4624" t="s">
        <v>187</v>
      </c>
      <c r="E4624">
        <v>509288</v>
      </c>
      <c r="F4624">
        <v>4.1234000000000002</v>
      </c>
      <c r="G4624">
        <v>44735</v>
      </c>
      <c r="H4624">
        <v>44713</v>
      </c>
      <c r="I4624">
        <v>2099998.1392000001</v>
      </c>
      <c r="J4624" t="s">
        <v>193</v>
      </c>
      <c r="K4624">
        <v>1469.9986974400001</v>
      </c>
    </row>
    <row r="4625" spans="1:11" x14ac:dyDescent="0.2">
      <c r="A4625" t="s">
        <v>254</v>
      </c>
      <c r="B4625" t="s">
        <v>185</v>
      </c>
      <c r="C4625" t="s">
        <v>233</v>
      </c>
      <c r="D4625" t="s">
        <v>190</v>
      </c>
      <c r="E4625">
        <v>96705</v>
      </c>
      <c r="F4625">
        <v>79.623800000000003</v>
      </c>
      <c r="G4625">
        <v>44735</v>
      </c>
      <c r="H4625">
        <v>44713</v>
      </c>
      <c r="I4625">
        <v>7700019.5789999999</v>
      </c>
      <c r="J4625" t="s">
        <v>204</v>
      </c>
      <c r="K4625">
        <v>4620.0117473999999</v>
      </c>
    </row>
    <row r="4626" spans="1:11" x14ac:dyDescent="0.2">
      <c r="A4626" t="s">
        <v>254</v>
      </c>
      <c r="B4626" t="s">
        <v>185</v>
      </c>
      <c r="C4626" t="s">
        <v>224</v>
      </c>
      <c r="D4626" t="s">
        <v>190</v>
      </c>
      <c r="E4626">
        <v>54242</v>
      </c>
      <c r="F4626">
        <v>176.98560000000001</v>
      </c>
      <c r="G4626">
        <v>44735</v>
      </c>
      <c r="H4626">
        <v>44713</v>
      </c>
      <c r="I4626">
        <v>9600052.9152000006</v>
      </c>
      <c r="J4626" t="s">
        <v>204</v>
      </c>
      <c r="K4626">
        <v>5760.0317491200003</v>
      </c>
    </row>
    <row r="4627" spans="1:11" x14ac:dyDescent="0.2">
      <c r="A4627" t="s">
        <v>254</v>
      </c>
      <c r="B4627" t="s">
        <v>185</v>
      </c>
      <c r="C4627" t="s">
        <v>234</v>
      </c>
      <c r="D4627" t="s">
        <v>190</v>
      </c>
      <c r="E4627">
        <v>28244</v>
      </c>
      <c r="F4627">
        <v>92.054000000000002</v>
      </c>
      <c r="G4627">
        <v>44735</v>
      </c>
      <c r="H4627">
        <v>44713</v>
      </c>
      <c r="I4627">
        <v>2599973.176</v>
      </c>
      <c r="J4627" t="s">
        <v>204</v>
      </c>
      <c r="K4627">
        <v>1559.9839056000001</v>
      </c>
    </row>
    <row r="4628" spans="1:11" x14ac:dyDescent="0.2">
      <c r="A4628" t="s">
        <v>254</v>
      </c>
      <c r="B4628" t="s">
        <v>198</v>
      </c>
      <c r="C4628" t="s">
        <v>225</v>
      </c>
      <c r="D4628" t="s">
        <v>190</v>
      </c>
      <c r="E4628">
        <v>114530</v>
      </c>
      <c r="F4628">
        <v>81.201400000000007</v>
      </c>
      <c r="G4628">
        <v>44735</v>
      </c>
      <c r="H4628">
        <v>44713</v>
      </c>
      <c r="I4628">
        <v>9299996.3420000002</v>
      </c>
      <c r="J4628" t="s">
        <v>188</v>
      </c>
      <c r="K4628">
        <v>5579.9978052000006</v>
      </c>
    </row>
    <row r="4629" spans="1:11" x14ac:dyDescent="0.2">
      <c r="A4629" t="s">
        <v>254</v>
      </c>
      <c r="B4629" t="s">
        <v>198</v>
      </c>
      <c r="C4629" t="s">
        <v>218</v>
      </c>
      <c r="D4629" t="s">
        <v>190</v>
      </c>
      <c r="E4629">
        <v>17091</v>
      </c>
      <c r="F4629">
        <v>58.510300000000001</v>
      </c>
      <c r="G4629">
        <v>44737</v>
      </c>
      <c r="H4629">
        <v>44713</v>
      </c>
      <c r="I4629">
        <v>999999.53729999997</v>
      </c>
      <c r="J4629" t="s">
        <v>204</v>
      </c>
      <c r="K4629">
        <v>599.99972237999998</v>
      </c>
    </row>
    <row r="4630" spans="1:11" x14ac:dyDescent="0.2">
      <c r="A4630" t="s">
        <v>254</v>
      </c>
      <c r="B4630" t="s">
        <v>198</v>
      </c>
      <c r="C4630" t="s">
        <v>228</v>
      </c>
      <c r="D4630" t="s">
        <v>187</v>
      </c>
      <c r="E4630">
        <v>225847</v>
      </c>
      <c r="F4630">
        <v>31.437200000000001</v>
      </c>
      <c r="G4630">
        <v>44742</v>
      </c>
      <c r="H4630">
        <v>44713</v>
      </c>
      <c r="I4630">
        <v>7099997.3084000004</v>
      </c>
      <c r="J4630" t="s">
        <v>204</v>
      </c>
      <c r="K4630">
        <v>4259.9983850400004</v>
      </c>
    </row>
    <row r="4631" spans="1:11" x14ac:dyDescent="0.2">
      <c r="A4631" t="s">
        <v>254</v>
      </c>
      <c r="B4631" t="s">
        <v>185</v>
      </c>
      <c r="C4631" t="s">
        <v>227</v>
      </c>
      <c r="D4631" t="s">
        <v>190</v>
      </c>
      <c r="E4631">
        <v>21815</v>
      </c>
      <c r="F4631">
        <v>151.27549999999999</v>
      </c>
      <c r="G4631">
        <v>44742</v>
      </c>
      <c r="H4631">
        <v>44713</v>
      </c>
      <c r="I4631">
        <v>3300075.0324999997</v>
      </c>
      <c r="J4631" t="s">
        <v>204</v>
      </c>
      <c r="K4631">
        <v>1980.0450195000001</v>
      </c>
    </row>
    <row r="4632" spans="1:11" x14ac:dyDescent="0.2">
      <c r="A4632" t="s">
        <v>254</v>
      </c>
      <c r="B4632" t="s">
        <v>198</v>
      </c>
      <c r="C4632" t="s">
        <v>214</v>
      </c>
      <c r="D4632" t="s">
        <v>187</v>
      </c>
      <c r="E4632">
        <v>80906</v>
      </c>
      <c r="F4632">
        <v>25.956199999999999</v>
      </c>
      <c r="G4632">
        <v>44742</v>
      </c>
      <c r="H4632">
        <v>44713</v>
      </c>
      <c r="I4632">
        <v>2100012.3171999999</v>
      </c>
      <c r="J4632" t="s">
        <v>215</v>
      </c>
      <c r="K4632">
        <v>1680.0098537599999</v>
      </c>
    </row>
    <row r="4633" spans="1:11" x14ac:dyDescent="0.2">
      <c r="A4633" t="s">
        <v>254</v>
      </c>
      <c r="B4633" t="s">
        <v>185</v>
      </c>
      <c r="C4633" t="s">
        <v>226</v>
      </c>
      <c r="D4633" t="s">
        <v>190</v>
      </c>
      <c r="E4633">
        <v>40478</v>
      </c>
      <c r="F4633">
        <v>54.350700000000003</v>
      </c>
      <c r="G4633">
        <v>44742</v>
      </c>
      <c r="H4633">
        <v>44713</v>
      </c>
      <c r="I4633">
        <v>2200007.6346</v>
      </c>
      <c r="J4633" t="s">
        <v>188</v>
      </c>
      <c r="K4633">
        <v>1320.00458076</v>
      </c>
    </row>
    <row r="4634" spans="1:11" x14ac:dyDescent="0.2">
      <c r="A4634" t="s">
        <v>254</v>
      </c>
      <c r="B4634" t="s">
        <v>185</v>
      </c>
      <c r="C4634" t="s">
        <v>222</v>
      </c>
      <c r="D4634" t="s">
        <v>190</v>
      </c>
      <c r="E4634">
        <v>44599</v>
      </c>
      <c r="F4634">
        <v>17.9377</v>
      </c>
      <c r="G4634">
        <v>44743</v>
      </c>
      <c r="H4634">
        <v>44743</v>
      </c>
      <c r="I4634">
        <v>800003.48230000003</v>
      </c>
      <c r="J4634" t="s">
        <v>193</v>
      </c>
      <c r="K4634">
        <v>560.00243761000002</v>
      </c>
    </row>
    <row r="4635" spans="1:11" x14ac:dyDescent="0.2">
      <c r="A4635" t="s">
        <v>254</v>
      </c>
      <c r="B4635" t="s">
        <v>198</v>
      </c>
      <c r="C4635" t="s">
        <v>243</v>
      </c>
      <c r="D4635" t="s">
        <v>192</v>
      </c>
      <c r="E4635">
        <v>933972</v>
      </c>
      <c r="F4635">
        <v>5.9958999999999998</v>
      </c>
      <c r="G4635">
        <v>44743</v>
      </c>
      <c r="H4635">
        <v>44743</v>
      </c>
      <c r="I4635">
        <v>5600002.7148000002</v>
      </c>
      <c r="J4635" t="s">
        <v>215</v>
      </c>
      <c r="K4635">
        <v>4480.0021718400003</v>
      </c>
    </row>
    <row r="4636" spans="1:11" x14ac:dyDescent="0.2">
      <c r="A4636" t="s">
        <v>254</v>
      </c>
      <c r="B4636" t="s">
        <v>185</v>
      </c>
      <c r="C4636" t="s">
        <v>203</v>
      </c>
      <c r="D4636" t="s">
        <v>200</v>
      </c>
      <c r="E4636">
        <v>93376</v>
      </c>
      <c r="F4636">
        <v>103.8809</v>
      </c>
      <c r="G4636">
        <v>44744</v>
      </c>
      <c r="H4636">
        <v>44743</v>
      </c>
      <c r="I4636">
        <v>9699982.9183999989</v>
      </c>
      <c r="J4636" t="s">
        <v>204</v>
      </c>
      <c r="K4636">
        <v>5819.9897510399996</v>
      </c>
    </row>
    <row r="4637" spans="1:11" x14ac:dyDescent="0.2">
      <c r="A4637" t="s">
        <v>254</v>
      </c>
      <c r="B4637" t="s">
        <v>198</v>
      </c>
      <c r="C4637" t="s">
        <v>233</v>
      </c>
      <c r="D4637" t="s">
        <v>192</v>
      </c>
      <c r="E4637">
        <v>32768</v>
      </c>
      <c r="F4637">
        <v>88.499700000000004</v>
      </c>
      <c r="G4637">
        <v>44744</v>
      </c>
      <c r="H4637">
        <v>44743</v>
      </c>
      <c r="I4637">
        <v>2899958.1696000001</v>
      </c>
      <c r="J4637" t="s">
        <v>204</v>
      </c>
      <c r="K4637">
        <v>1739.97490176</v>
      </c>
    </row>
    <row r="4638" spans="1:11" x14ac:dyDescent="0.2">
      <c r="A4638" t="s">
        <v>254</v>
      </c>
      <c r="B4638" t="s">
        <v>198</v>
      </c>
      <c r="C4638" t="s">
        <v>229</v>
      </c>
      <c r="D4638" t="s">
        <v>192</v>
      </c>
      <c r="E4638">
        <v>15359</v>
      </c>
      <c r="F4638">
        <v>110.6857</v>
      </c>
      <c r="G4638">
        <v>44746</v>
      </c>
      <c r="H4638">
        <v>44743</v>
      </c>
      <c r="I4638">
        <v>1700021.6662999999</v>
      </c>
      <c r="J4638" t="s">
        <v>188</v>
      </c>
      <c r="K4638">
        <v>1020.0129997800001</v>
      </c>
    </row>
    <row r="4639" spans="1:11" x14ac:dyDescent="0.2">
      <c r="A4639" t="s">
        <v>254</v>
      </c>
      <c r="B4639" t="s">
        <v>185</v>
      </c>
      <c r="C4639" t="s">
        <v>219</v>
      </c>
      <c r="D4639" t="s">
        <v>200</v>
      </c>
      <c r="E4639">
        <v>17558</v>
      </c>
      <c r="F4639">
        <v>56.954099999999997</v>
      </c>
      <c r="G4639">
        <v>44746</v>
      </c>
      <c r="H4639">
        <v>44743</v>
      </c>
      <c r="I4639">
        <v>1000000.0878</v>
      </c>
      <c r="J4639" t="s">
        <v>188</v>
      </c>
      <c r="K4639">
        <v>600.00005268000007</v>
      </c>
    </row>
    <row r="4640" spans="1:11" x14ac:dyDescent="0.2">
      <c r="A4640" t="s">
        <v>254</v>
      </c>
      <c r="B4640" t="s">
        <v>198</v>
      </c>
      <c r="C4640" t="s">
        <v>218</v>
      </c>
      <c r="D4640" t="s">
        <v>190</v>
      </c>
      <c r="E4640">
        <v>139565</v>
      </c>
      <c r="F4640">
        <v>67.351900000000001</v>
      </c>
      <c r="G4640">
        <v>44746</v>
      </c>
      <c r="H4640">
        <v>44743</v>
      </c>
      <c r="I4640">
        <v>9399967.9234999996</v>
      </c>
      <c r="J4640" t="s">
        <v>204</v>
      </c>
      <c r="K4640">
        <v>5639.9807541</v>
      </c>
    </row>
    <row r="4641" spans="1:11" x14ac:dyDescent="0.2">
      <c r="A4641" t="s">
        <v>254</v>
      </c>
      <c r="B4641" t="s">
        <v>185</v>
      </c>
      <c r="C4641" t="s">
        <v>223</v>
      </c>
      <c r="D4641" t="s">
        <v>200</v>
      </c>
      <c r="E4641">
        <v>36749</v>
      </c>
      <c r="F4641">
        <v>92.519099999999995</v>
      </c>
      <c r="G4641">
        <v>44749</v>
      </c>
      <c r="H4641">
        <v>44743</v>
      </c>
      <c r="I4641">
        <v>3399984.4058999997</v>
      </c>
      <c r="J4641" t="s">
        <v>204</v>
      </c>
      <c r="K4641">
        <v>2039.9906435399998</v>
      </c>
    </row>
    <row r="4642" spans="1:11" x14ac:dyDescent="0.2">
      <c r="A4642" t="s">
        <v>254</v>
      </c>
      <c r="B4642" t="s">
        <v>198</v>
      </c>
      <c r="C4642" t="s">
        <v>208</v>
      </c>
      <c r="D4642" t="s">
        <v>192</v>
      </c>
      <c r="E4642">
        <v>172008</v>
      </c>
      <c r="F4642">
        <v>57.555500000000002</v>
      </c>
      <c r="G4642">
        <v>44750</v>
      </c>
      <c r="H4642">
        <v>44743</v>
      </c>
      <c r="I4642">
        <v>9900006.4440000001</v>
      </c>
      <c r="J4642" t="s">
        <v>188</v>
      </c>
      <c r="K4642">
        <v>5940.0038664000003</v>
      </c>
    </row>
    <row r="4643" spans="1:11" x14ac:dyDescent="0.2">
      <c r="A4643" t="s">
        <v>254</v>
      </c>
      <c r="B4643" t="s">
        <v>198</v>
      </c>
      <c r="C4643" t="s">
        <v>246</v>
      </c>
      <c r="D4643" t="s">
        <v>190</v>
      </c>
      <c r="E4643">
        <v>23538</v>
      </c>
      <c r="F4643">
        <v>127.4547</v>
      </c>
      <c r="G4643">
        <v>44750</v>
      </c>
      <c r="H4643">
        <v>44743</v>
      </c>
      <c r="I4643">
        <v>3000028.7286</v>
      </c>
      <c r="J4643" t="s">
        <v>204</v>
      </c>
      <c r="K4643">
        <v>1800.0172371600004</v>
      </c>
    </row>
    <row r="4644" spans="1:11" x14ac:dyDescent="0.2">
      <c r="A4644" t="s">
        <v>254</v>
      </c>
      <c r="B4644" t="s">
        <v>185</v>
      </c>
      <c r="C4644" t="s">
        <v>213</v>
      </c>
      <c r="D4644" t="s">
        <v>190</v>
      </c>
      <c r="E4644">
        <v>28235</v>
      </c>
      <c r="F4644">
        <v>77.918400000000005</v>
      </c>
      <c r="G4644">
        <v>44751</v>
      </c>
      <c r="H4644">
        <v>44743</v>
      </c>
      <c r="I4644">
        <v>2200026.0240000002</v>
      </c>
      <c r="J4644" t="s">
        <v>188</v>
      </c>
      <c r="K4644">
        <v>1320.0156144000002</v>
      </c>
    </row>
    <row r="4645" spans="1:11" x14ac:dyDescent="0.2">
      <c r="A4645" t="s">
        <v>254</v>
      </c>
      <c r="B4645" t="s">
        <v>185</v>
      </c>
      <c r="C4645" t="s">
        <v>222</v>
      </c>
      <c r="D4645" t="s">
        <v>200</v>
      </c>
      <c r="E4645">
        <v>82754</v>
      </c>
      <c r="F4645">
        <v>15.709199999999999</v>
      </c>
      <c r="G4645">
        <v>44751</v>
      </c>
      <c r="H4645">
        <v>44743</v>
      </c>
      <c r="I4645">
        <v>1299999.1368</v>
      </c>
      <c r="J4645" t="s">
        <v>193</v>
      </c>
      <c r="K4645">
        <v>909.99939575999997</v>
      </c>
    </row>
    <row r="4646" spans="1:11" x14ac:dyDescent="0.2">
      <c r="A4646" t="s">
        <v>254</v>
      </c>
      <c r="B4646" t="s">
        <v>198</v>
      </c>
      <c r="C4646" t="s">
        <v>242</v>
      </c>
      <c r="D4646" t="s">
        <v>190</v>
      </c>
      <c r="E4646">
        <v>12487</v>
      </c>
      <c r="F4646">
        <v>256.26049999999998</v>
      </c>
      <c r="G4646">
        <v>44751</v>
      </c>
      <c r="H4646">
        <v>44743</v>
      </c>
      <c r="I4646">
        <v>3199924.8634999995</v>
      </c>
      <c r="J4646" t="s">
        <v>207</v>
      </c>
      <c r="K4646">
        <v>1919.9549181</v>
      </c>
    </row>
    <row r="4647" spans="1:11" x14ac:dyDescent="0.2">
      <c r="A4647" t="s">
        <v>254</v>
      </c>
      <c r="B4647" t="s">
        <v>198</v>
      </c>
      <c r="C4647" t="s">
        <v>234</v>
      </c>
      <c r="D4647" t="s">
        <v>192</v>
      </c>
      <c r="E4647">
        <v>71126</v>
      </c>
      <c r="F4647">
        <v>102.6349</v>
      </c>
      <c r="G4647">
        <v>44752</v>
      </c>
      <c r="H4647">
        <v>44743</v>
      </c>
      <c r="I4647">
        <v>7300009.8974000001</v>
      </c>
      <c r="J4647" t="s">
        <v>204</v>
      </c>
      <c r="K4647">
        <v>4380.0059384400001</v>
      </c>
    </row>
    <row r="4648" spans="1:11" x14ac:dyDescent="0.2">
      <c r="A4648" t="s">
        <v>254</v>
      </c>
      <c r="B4648" t="s">
        <v>198</v>
      </c>
      <c r="C4648" t="s">
        <v>214</v>
      </c>
      <c r="D4648" t="s">
        <v>190</v>
      </c>
      <c r="E4648">
        <v>24749</v>
      </c>
      <c r="F4648">
        <v>28.284400000000002</v>
      </c>
      <c r="G4648">
        <v>44753</v>
      </c>
      <c r="H4648">
        <v>44743</v>
      </c>
      <c r="I4648">
        <v>700010.61560000002</v>
      </c>
      <c r="J4648" t="s">
        <v>215</v>
      </c>
      <c r="K4648">
        <v>560.00849248000009</v>
      </c>
    </row>
    <row r="4649" spans="1:11" x14ac:dyDescent="0.2">
      <c r="A4649" t="s">
        <v>254</v>
      </c>
      <c r="B4649" t="s">
        <v>198</v>
      </c>
      <c r="C4649" t="s">
        <v>237</v>
      </c>
      <c r="D4649" t="s">
        <v>187</v>
      </c>
      <c r="E4649">
        <v>223288</v>
      </c>
      <c r="F4649">
        <v>17.0184</v>
      </c>
      <c r="G4649">
        <v>44753</v>
      </c>
      <c r="H4649">
        <v>44743</v>
      </c>
      <c r="I4649">
        <v>3800004.4992</v>
      </c>
      <c r="J4649" t="s">
        <v>204</v>
      </c>
      <c r="K4649">
        <v>2280.0026995200001</v>
      </c>
    </row>
    <row r="4650" spans="1:11" x14ac:dyDescent="0.2">
      <c r="A4650" t="s">
        <v>254</v>
      </c>
      <c r="B4650" t="s">
        <v>185</v>
      </c>
      <c r="C4650" t="s">
        <v>186</v>
      </c>
      <c r="D4650" t="s">
        <v>200</v>
      </c>
      <c r="E4650">
        <v>387248</v>
      </c>
      <c r="F4650">
        <v>22.982700000000001</v>
      </c>
      <c r="G4650">
        <v>44756</v>
      </c>
      <c r="H4650">
        <v>44743</v>
      </c>
      <c r="I4650">
        <v>8900004.6096000001</v>
      </c>
      <c r="J4650" t="s">
        <v>188</v>
      </c>
      <c r="K4650">
        <v>5340.0027657600003</v>
      </c>
    </row>
    <row r="4651" spans="1:11" x14ac:dyDescent="0.2">
      <c r="A4651" t="s">
        <v>254</v>
      </c>
      <c r="B4651" t="s">
        <v>198</v>
      </c>
      <c r="C4651" t="s">
        <v>223</v>
      </c>
      <c r="D4651" t="s">
        <v>192</v>
      </c>
      <c r="E4651">
        <v>34553</v>
      </c>
      <c r="F4651">
        <v>86.823400000000007</v>
      </c>
      <c r="G4651">
        <v>44756</v>
      </c>
      <c r="H4651">
        <v>44743</v>
      </c>
      <c r="I4651">
        <v>3000008.9402000001</v>
      </c>
      <c r="J4651" t="s">
        <v>204</v>
      </c>
      <c r="K4651">
        <v>1800.00536412</v>
      </c>
    </row>
    <row r="4652" spans="1:11" x14ac:dyDescent="0.2">
      <c r="A4652" t="s">
        <v>254</v>
      </c>
      <c r="B4652" t="s">
        <v>198</v>
      </c>
      <c r="C4652" t="s">
        <v>217</v>
      </c>
      <c r="D4652" t="s">
        <v>187</v>
      </c>
      <c r="E4652">
        <v>1041331</v>
      </c>
      <c r="F4652">
        <v>9.3149999999999995</v>
      </c>
      <c r="G4652">
        <v>44758</v>
      </c>
      <c r="H4652">
        <v>44743</v>
      </c>
      <c r="I4652">
        <v>9699998.2649999987</v>
      </c>
      <c r="J4652" t="s">
        <v>215</v>
      </c>
      <c r="K4652">
        <v>7759.9986119999994</v>
      </c>
    </row>
    <row r="4653" spans="1:11" x14ac:dyDescent="0.2">
      <c r="A4653" t="s">
        <v>254</v>
      </c>
      <c r="B4653" t="s">
        <v>185</v>
      </c>
      <c r="C4653" t="s">
        <v>209</v>
      </c>
      <c r="D4653" t="s">
        <v>190</v>
      </c>
      <c r="E4653">
        <v>88573</v>
      </c>
      <c r="F4653">
        <v>19.193300000000001</v>
      </c>
      <c r="G4653">
        <v>44758</v>
      </c>
      <c r="H4653">
        <v>44743</v>
      </c>
      <c r="I4653">
        <v>1700008.1609</v>
      </c>
      <c r="J4653" t="s">
        <v>188</v>
      </c>
      <c r="K4653">
        <v>1020.00489654</v>
      </c>
    </row>
    <row r="4654" spans="1:11" x14ac:dyDescent="0.2">
      <c r="A4654" t="s">
        <v>254</v>
      </c>
      <c r="B4654" t="s">
        <v>185</v>
      </c>
      <c r="C4654" t="s">
        <v>227</v>
      </c>
      <c r="D4654" t="s">
        <v>192</v>
      </c>
      <c r="E4654">
        <v>25930</v>
      </c>
      <c r="F4654">
        <v>146.54820000000001</v>
      </c>
      <c r="G4654">
        <v>44759</v>
      </c>
      <c r="H4654">
        <v>44743</v>
      </c>
      <c r="I4654">
        <v>3799994.8260000004</v>
      </c>
      <c r="J4654" t="s">
        <v>204</v>
      </c>
      <c r="K4654">
        <v>2279.9968956000002</v>
      </c>
    </row>
    <row r="4655" spans="1:11" x14ac:dyDescent="0.2">
      <c r="A4655" t="s">
        <v>254</v>
      </c>
      <c r="B4655" t="s">
        <v>198</v>
      </c>
      <c r="C4655" t="s">
        <v>228</v>
      </c>
      <c r="D4655" t="s">
        <v>212</v>
      </c>
      <c r="E4655">
        <v>262972</v>
      </c>
      <c r="F4655">
        <v>32.703099999999999</v>
      </c>
      <c r="G4655">
        <v>44760</v>
      </c>
      <c r="H4655">
        <v>44743</v>
      </c>
      <c r="I4655">
        <v>8599999.6131999996</v>
      </c>
      <c r="J4655" t="s">
        <v>204</v>
      </c>
      <c r="K4655">
        <v>5159.9997679199996</v>
      </c>
    </row>
    <row r="4656" spans="1:11" x14ac:dyDescent="0.2">
      <c r="A4656" t="s">
        <v>254</v>
      </c>
      <c r="B4656" t="s">
        <v>198</v>
      </c>
      <c r="C4656" t="s">
        <v>214</v>
      </c>
      <c r="D4656" t="s">
        <v>190</v>
      </c>
      <c r="E4656">
        <v>248600</v>
      </c>
      <c r="F4656">
        <v>30.168900000000001</v>
      </c>
      <c r="G4656">
        <v>44760</v>
      </c>
      <c r="H4656">
        <v>44743</v>
      </c>
      <c r="I4656">
        <v>7499988.54</v>
      </c>
      <c r="J4656" t="s">
        <v>215</v>
      </c>
      <c r="K4656">
        <v>5999.9908320000004</v>
      </c>
    </row>
    <row r="4657" spans="1:11" x14ac:dyDescent="0.2">
      <c r="A4657" t="s">
        <v>254</v>
      </c>
      <c r="B4657" t="s">
        <v>185</v>
      </c>
      <c r="C4657" t="s">
        <v>203</v>
      </c>
      <c r="D4657" t="s">
        <v>190</v>
      </c>
      <c r="E4657">
        <v>10433</v>
      </c>
      <c r="F4657">
        <v>115.0227</v>
      </c>
      <c r="G4657">
        <v>44763</v>
      </c>
      <c r="H4657">
        <v>44743</v>
      </c>
      <c r="I4657">
        <v>1200031.8291</v>
      </c>
      <c r="J4657" t="s">
        <v>204</v>
      </c>
      <c r="K4657">
        <v>720.01909746000001</v>
      </c>
    </row>
    <row r="4658" spans="1:11" x14ac:dyDescent="0.2">
      <c r="A4658" t="s">
        <v>254</v>
      </c>
      <c r="B4658" t="s">
        <v>185</v>
      </c>
      <c r="C4658" t="s">
        <v>211</v>
      </c>
      <c r="D4658" t="s">
        <v>187</v>
      </c>
      <c r="E4658">
        <v>226492</v>
      </c>
      <c r="F4658">
        <v>13.2455</v>
      </c>
      <c r="G4658">
        <v>44763</v>
      </c>
      <c r="H4658">
        <v>44743</v>
      </c>
      <c r="I4658">
        <v>2999999.7859999998</v>
      </c>
      <c r="J4658" t="s">
        <v>207</v>
      </c>
      <c r="K4658">
        <v>1799.9998716</v>
      </c>
    </row>
    <row r="4659" spans="1:11" x14ac:dyDescent="0.2">
      <c r="A4659" t="s">
        <v>254</v>
      </c>
      <c r="B4659" t="s">
        <v>185</v>
      </c>
      <c r="C4659" t="s">
        <v>245</v>
      </c>
      <c r="D4659" t="s">
        <v>200</v>
      </c>
      <c r="E4659">
        <v>73331</v>
      </c>
      <c r="F4659">
        <v>55.911000000000001</v>
      </c>
      <c r="G4659">
        <v>44763</v>
      </c>
      <c r="H4659">
        <v>44743</v>
      </c>
      <c r="I4659">
        <v>4100009.5410000002</v>
      </c>
      <c r="J4659" t="s">
        <v>188</v>
      </c>
      <c r="K4659">
        <v>2460.0057246000001</v>
      </c>
    </row>
    <row r="4660" spans="1:11" x14ac:dyDescent="0.2">
      <c r="A4660" t="s">
        <v>254</v>
      </c>
      <c r="B4660" t="s">
        <v>185</v>
      </c>
      <c r="C4660" t="s">
        <v>233</v>
      </c>
      <c r="D4660" t="s">
        <v>190</v>
      </c>
      <c r="E4660">
        <v>89137</v>
      </c>
      <c r="F4660">
        <v>80.7744</v>
      </c>
      <c r="G4660">
        <v>44763</v>
      </c>
      <c r="H4660">
        <v>44743</v>
      </c>
      <c r="I4660">
        <v>7199987.6928000003</v>
      </c>
      <c r="J4660" t="s">
        <v>204</v>
      </c>
      <c r="K4660">
        <v>4319.9926156800002</v>
      </c>
    </row>
    <row r="4661" spans="1:11" x14ac:dyDescent="0.2">
      <c r="A4661" t="s">
        <v>254</v>
      </c>
      <c r="B4661" t="s">
        <v>198</v>
      </c>
      <c r="C4661" t="s">
        <v>197</v>
      </c>
      <c r="D4661" t="s">
        <v>212</v>
      </c>
      <c r="E4661">
        <v>58445</v>
      </c>
      <c r="F4661">
        <v>153.9915</v>
      </c>
      <c r="G4661">
        <v>44764</v>
      </c>
      <c r="H4661">
        <v>44743</v>
      </c>
      <c r="I4661">
        <v>9000033.2174999993</v>
      </c>
      <c r="J4661" t="s">
        <v>188</v>
      </c>
      <c r="K4661">
        <v>5400.0199304999996</v>
      </c>
    </row>
    <row r="4662" spans="1:11" x14ac:dyDescent="0.2">
      <c r="A4662" t="s">
        <v>254</v>
      </c>
      <c r="B4662" t="s">
        <v>198</v>
      </c>
      <c r="C4662" t="s">
        <v>218</v>
      </c>
      <c r="D4662" t="s">
        <v>192</v>
      </c>
      <c r="E4662">
        <v>97276</v>
      </c>
      <c r="F4662">
        <v>67.848299999999995</v>
      </c>
      <c r="G4662">
        <v>44764</v>
      </c>
      <c r="H4662">
        <v>44743</v>
      </c>
      <c r="I4662">
        <v>6600011.2307999991</v>
      </c>
      <c r="J4662" t="s">
        <v>204</v>
      </c>
      <c r="K4662">
        <v>3960.0067384799995</v>
      </c>
    </row>
    <row r="4663" spans="1:11" x14ac:dyDescent="0.2">
      <c r="A4663" t="s">
        <v>254</v>
      </c>
      <c r="B4663" t="s">
        <v>198</v>
      </c>
      <c r="C4663" t="s">
        <v>234</v>
      </c>
      <c r="D4663" t="s">
        <v>192</v>
      </c>
      <c r="E4663">
        <v>90119</v>
      </c>
      <c r="F4663">
        <v>94.319900000000004</v>
      </c>
      <c r="G4663">
        <v>44765</v>
      </c>
      <c r="H4663">
        <v>44743</v>
      </c>
      <c r="I4663">
        <v>8500015.0680999998</v>
      </c>
      <c r="J4663" t="s">
        <v>204</v>
      </c>
      <c r="K4663">
        <v>5100.0090408600008</v>
      </c>
    </row>
    <row r="4664" spans="1:11" x14ac:dyDescent="0.2">
      <c r="A4664" t="s">
        <v>254</v>
      </c>
      <c r="B4664" t="s">
        <v>198</v>
      </c>
      <c r="C4664" t="s">
        <v>228</v>
      </c>
      <c r="D4664" t="s">
        <v>190</v>
      </c>
      <c r="E4664">
        <v>176903</v>
      </c>
      <c r="F4664">
        <v>28.8294</v>
      </c>
      <c r="G4664">
        <v>44766</v>
      </c>
      <c r="H4664">
        <v>44743</v>
      </c>
      <c r="I4664">
        <v>5100007.3481999999</v>
      </c>
      <c r="J4664" t="s">
        <v>204</v>
      </c>
      <c r="K4664">
        <v>3060.0044089200001</v>
      </c>
    </row>
    <row r="4665" spans="1:11" x14ac:dyDescent="0.2">
      <c r="A4665" t="s">
        <v>254</v>
      </c>
      <c r="B4665" t="s">
        <v>185</v>
      </c>
      <c r="C4665" t="s">
        <v>216</v>
      </c>
      <c r="D4665" t="s">
        <v>187</v>
      </c>
      <c r="E4665">
        <v>327673</v>
      </c>
      <c r="F4665">
        <v>17.090199999999999</v>
      </c>
      <c r="G4665">
        <v>44766</v>
      </c>
      <c r="H4665">
        <v>44743</v>
      </c>
      <c r="I4665">
        <v>5599997.1046000002</v>
      </c>
      <c r="J4665" t="s">
        <v>215</v>
      </c>
      <c r="K4665">
        <v>4479.9976836800006</v>
      </c>
    </row>
    <row r="4666" spans="1:11" x14ac:dyDescent="0.2">
      <c r="A4666" t="s">
        <v>254</v>
      </c>
      <c r="B4666" t="s">
        <v>198</v>
      </c>
      <c r="C4666" t="s">
        <v>203</v>
      </c>
      <c r="D4666" t="s">
        <v>192</v>
      </c>
      <c r="E4666">
        <v>30963</v>
      </c>
      <c r="F4666">
        <v>119.4975</v>
      </c>
      <c r="G4666">
        <v>44766</v>
      </c>
      <c r="H4666">
        <v>44743</v>
      </c>
      <c r="I4666">
        <v>3700001.0925000003</v>
      </c>
      <c r="J4666" t="s">
        <v>204</v>
      </c>
      <c r="K4666">
        <v>2220.0006555</v>
      </c>
    </row>
    <row r="4667" spans="1:11" x14ac:dyDescent="0.2">
      <c r="A4667" t="s">
        <v>254</v>
      </c>
      <c r="B4667" t="s">
        <v>198</v>
      </c>
      <c r="C4667" t="s">
        <v>216</v>
      </c>
      <c r="D4667" t="s">
        <v>190</v>
      </c>
      <c r="E4667">
        <v>216259</v>
      </c>
      <c r="F4667">
        <v>18.496300000000002</v>
      </c>
      <c r="G4667">
        <v>44770</v>
      </c>
      <c r="H4667">
        <v>44743</v>
      </c>
      <c r="I4667">
        <v>3999991.3417000002</v>
      </c>
      <c r="J4667" t="s">
        <v>215</v>
      </c>
      <c r="K4667">
        <v>3199.9930733600004</v>
      </c>
    </row>
    <row r="4668" spans="1:11" x14ac:dyDescent="0.2">
      <c r="A4668" t="s">
        <v>254</v>
      </c>
      <c r="B4668" t="s">
        <v>185</v>
      </c>
      <c r="C4668" t="s">
        <v>213</v>
      </c>
      <c r="D4668" t="s">
        <v>190</v>
      </c>
      <c r="E4668">
        <v>122379</v>
      </c>
      <c r="F4668">
        <v>71.908000000000001</v>
      </c>
      <c r="G4668">
        <v>44770</v>
      </c>
      <c r="H4668">
        <v>44743</v>
      </c>
      <c r="I4668">
        <v>8800029.1319999993</v>
      </c>
      <c r="J4668" t="s">
        <v>188</v>
      </c>
      <c r="K4668">
        <v>5280.0174791999998</v>
      </c>
    </row>
    <row r="4669" spans="1:11" x14ac:dyDescent="0.2">
      <c r="A4669" t="s">
        <v>254</v>
      </c>
      <c r="B4669" t="s">
        <v>185</v>
      </c>
      <c r="C4669" t="s">
        <v>230</v>
      </c>
      <c r="D4669" t="s">
        <v>187</v>
      </c>
      <c r="E4669">
        <v>69612</v>
      </c>
      <c r="F4669">
        <v>126.41419999999999</v>
      </c>
      <c r="G4669">
        <v>44771</v>
      </c>
      <c r="H4669">
        <v>44743</v>
      </c>
      <c r="I4669">
        <v>8799945.2904000003</v>
      </c>
      <c r="J4669" t="s">
        <v>188</v>
      </c>
      <c r="K4669">
        <v>5279.9671742400005</v>
      </c>
    </row>
    <row r="4670" spans="1:11" x14ac:dyDescent="0.2">
      <c r="A4670" t="s">
        <v>254</v>
      </c>
      <c r="B4670" t="s">
        <v>185</v>
      </c>
      <c r="C4670" t="s">
        <v>197</v>
      </c>
      <c r="D4670" t="s">
        <v>192</v>
      </c>
      <c r="E4670">
        <v>33644</v>
      </c>
      <c r="F4670">
        <v>154.55940000000001</v>
      </c>
      <c r="G4670">
        <v>44771</v>
      </c>
      <c r="H4670">
        <v>44743</v>
      </c>
      <c r="I4670">
        <v>5199996.4536000006</v>
      </c>
      <c r="J4670" t="s">
        <v>188</v>
      </c>
      <c r="K4670">
        <v>3119.9978721600005</v>
      </c>
    </row>
    <row r="4671" spans="1:11" x14ac:dyDescent="0.2">
      <c r="A4671" t="s">
        <v>254</v>
      </c>
      <c r="B4671" t="s">
        <v>198</v>
      </c>
      <c r="C4671" t="s">
        <v>220</v>
      </c>
      <c r="D4671" t="s">
        <v>190</v>
      </c>
      <c r="E4671">
        <v>6890</v>
      </c>
      <c r="F4671">
        <v>174.1601</v>
      </c>
      <c r="G4671">
        <v>44772</v>
      </c>
      <c r="H4671">
        <v>44743</v>
      </c>
      <c r="I4671">
        <v>1199963.0889999999</v>
      </c>
      <c r="J4671" t="s">
        <v>188</v>
      </c>
      <c r="K4671">
        <v>719.97785340000007</v>
      </c>
    </row>
    <row r="4672" spans="1:11" x14ac:dyDescent="0.2">
      <c r="A4672" t="s">
        <v>254</v>
      </c>
      <c r="B4672" t="s">
        <v>198</v>
      </c>
      <c r="C4672" t="s">
        <v>229</v>
      </c>
      <c r="D4672" t="s">
        <v>200</v>
      </c>
      <c r="E4672">
        <v>53130</v>
      </c>
      <c r="F4672">
        <v>103.5204</v>
      </c>
      <c r="G4672">
        <v>44772</v>
      </c>
      <c r="H4672">
        <v>44743</v>
      </c>
      <c r="I4672">
        <v>5500038.852</v>
      </c>
      <c r="J4672" t="s">
        <v>188</v>
      </c>
      <c r="K4672">
        <v>3300.0233112000001</v>
      </c>
    </row>
    <row r="4673" spans="1:11" x14ac:dyDescent="0.2">
      <c r="A4673" t="s">
        <v>254</v>
      </c>
      <c r="B4673" t="s">
        <v>198</v>
      </c>
      <c r="C4673" t="s">
        <v>245</v>
      </c>
      <c r="D4673" t="s">
        <v>192</v>
      </c>
      <c r="E4673">
        <v>43617</v>
      </c>
      <c r="F4673">
        <v>50.438800000000001</v>
      </c>
      <c r="G4673">
        <v>44772</v>
      </c>
      <c r="H4673">
        <v>44743</v>
      </c>
      <c r="I4673">
        <v>2199989.1395999999</v>
      </c>
      <c r="J4673" t="s">
        <v>188</v>
      </c>
      <c r="K4673">
        <v>1319.9934837600001</v>
      </c>
    </row>
    <row r="4674" spans="1:11" x14ac:dyDescent="0.2">
      <c r="A4674" t="s">
        <v>254</v>
      </c>
      <c r="B4674" t="s">
        <v>185</v>
      </c>
      <c r="C4674" t="s">
        <v>210</v>
      </c>
      <c r="D4674" t="s">
        <v>187</v>
      </c>
      <c r="E4674">
        <v>230847</v>
      </c>
      <c r="F4674">
        <v>26.857600000000001</v>
      </c>
      <c r="G4674">
        <v>44774</v>
      </c>
      <c r="H4674">
        <v>44774</v>
      </c>
      <c r="I4674">
        <v>6199996.3872000007</v>
      </c>
      <c r="J4674" t="s">
        <v>204</v>
      </c>
      <c r="K4674">
        <v>3719.9978323200003</v>
      </c>
    </row>
    <row r="4675" spans="1:11" x14ac:dyDescent="0.2">
      <c r="A4675" t="s">
        <v>254</v>
      </c>
      <c r="B4675" t="s">
        <v>185</v>
      </c>
      <c r="C4675" t="s">
        <v>243</v>
      </c>
      <c r="D4675" t="s">
        <v>190</v>
      </c>
      <c r="E4675">
        <v>1289733</v>
      </c>
      <c r="F4675">
        <v>6.1253000000000002</v>
      </c>
      <c r="G4675">
        <v>44774</v>
      </c>
      <c r="H4675">
        <v>44774</v>
      </c>
      <c r="I4675">
        <v>7900001.5449000001</v>
      </c>
      <c r="J4675" t="s">
        <v>215</v>
      </c>
      <c r="K4675">
        <v>6320.00123592</v>
      </c>
    </row>
    <row r="4676" spans="1:11" x14ac:dyDescent="0.2">
      <c r="A4676" t="s">
        <v>254</v>
      </c>
      <c r="B4676" t="s">
        <v>198</v>
      </c>
      <c r="C4676" t="s">
        <v>242</v>
      </c>
      <c r="D4676" t="s">
        <v>190</v>
      </c>
      <c r="E4676">
        <v>27252</v>
      </c>
      <c r="F4676">
        <v>278.87779999999998</v>
      </c>
      <c r="G4676">
        <v>44774</v>
      </c>
      <c r="H4676">
        <v>44774</v>
      </c>
      <c r="I4676">
        <v>7599977.8055999996</v>
      </c>
      <c r="J4676" t="s">
        <v>207</v>
      </c>
      <c r="K4676">
        <v>4559.9866833599999</v>
      </c>
    </row>
    <row r="4677" spans="1:11" x14ac:dyDescent="0.2">
      <c r="A4677" t="s">
        <v>254</v>
      </c>
      <c r="B4677" t="s">
        <v>198</v>
      </c>
      <c r="C4677" t="s">
        <v>223</v>
      </c>
      <c r="D4677" t="s">
        <v>190</v>
      </c>
      <c r="E4677">
        <v>74211</v>
      </c>
      <c r="F4677">
        <v>90.283699999999996</v>
      </c>
      <c r="G4677">
        <v>44777</v>
      </c>
      <c r="H4677">
        <v>44774</v>
      </c>
      <c r="I4677">
        <v>6700043.6606999999</v>
      </c>
      <c r="J4677" t="s">
        <v>204</v>
      </c>
      <c r="K4677">
        <v>4020.0261964199999</v>
      </c>
    </row>
    <row r="4678" spans="1:11" x14ac:dyDescent="0.2">
      <c r="A4678" t="s">
        <v>254</v>
      </c>
      <c r="B4678" t="s">
        <v>198</v>
      </c>
      <c r="C4678" t="s">
        <v>199</v>
      </c>
      <c r="D4678" t="s">
        <v>190</v>
      </c>
      <c r="E4678">
        <v>1112244</v>
      </c>
      <c r="F4678">
        <v>3.2366999999999999</v>
      </c>
      <c r="G4678">
        <v>44779</v>
      </c>
      <c r="H4678">
        <v>44774</v>
      </c>
      <c r="I4678">
        <v>3600000.1547999997</v>
      </c>
      <c r="J4678" t="s">
        <v>193</v>
      </c>
      <c r="K4678">
        <v>2520.00010836</v>
      </c>
    </row>
    <row r="4679" spans="1:11" x14ac:dyDescent="0.2">
      <c r="A4679" t="s">
        <v>254</v>
      </c>
      <c r="B4679" t="s">
        <v>198</v>
      </c>
      <c r="C4679" t="s">
        <v>236</v>
      </c>
      <c r="D4679" t="s">
        <v>187</v>
      </c>
      <c r="E4679">
        <v>433528</v>
      </c>
      <c r="F4679">
        <v>5.9973000000000001</v>
      </c>
      <c r="G4679">
        <v>44779</v>
      </c>
      <c r="H4679">
        <v>44774</v>
      </c>
      <c r="I4679">
        <v>2599997.4744000002</v>
      </c>
      <c r="J4679" t="s">
        <v>215</v>
      </c>
      <c r="K4679">
        <v>2079.9979795200002</v>
      </c>
    </row>
    <row r="4680" spans="1:11" x14ac:dyDescent="0.2">
      <c r="A4680" t="s">
        <v>254</v>
      </c>
      <c r="B4680" t="s">
        <v>198</v>
      </c>
      <c r="C4680" t="s">
        <v>201</v>
      </c>
      <c r="D4680" t="s">
        <v>192</v>
      </c>
      <c r="E4680">
        <v>39926</v>
      </c>
      <c r="F4680">
        <v>40.074100000000001</v>
      </c>
      <c r="G4680">
        <v>44779</v>
      </c>
      <c r="H4680">
        <v>44774</v>
      </c>
      <c r="I4680">
        <v>1599998.5166</v>
      </c>
      <c r="J4680" t="s">
        <v>188</v>
      </c>
      <c r="K4680">
        <v>959.99910996000006</v>
      </c>
    </row>
    <row r="4681" spans="1:11" x14ac:dyDescent="0.2">
      <c r="A4681" t="s">
        <v>254</v>
      </c>
      <c r="B4681" t="s">
        <v>185</v>
      </c>
      <c r="C4681" t="s">
        <v>238</v>
      </c>
      <c r="D4681" t="s">
        <v>192</v>
      </c>
      <c r="E4681">
        <v>20125</v>
      </c>
      <c r="F4681">
        <v>228.5668</v>
      </c>
      <c r="G4681">
        <v>44779</v>
      </c>
      <c r="H4681">
        <v>44774</v>
      </c>
      <c r="I4681">
        <v>4599906.8499999996</v>
      </c>
      <c r="J4681" t="s">
        <v>204</v>
      </c>
      <c r="K4681">
        <v>2759.9441099999999</v>
      </c>
    </row>
    <row r="4682" spans="1:11" x14ac:dyDescent="0.2">
      <c r="A4682" t="s">
        <v>254</v>
      </c>
      <c r="B4682" t="s">
        <v>198</v>
      </c>
      <c r="C4682" t="s">
        <v>227</v>
      </c>
      <c r="D4682" t="s">
        <v>190</v>
      </c>
      <c r="E4682">
        <v>27879</v>
      </c>
      <c r="F4682">
        <v>139.89099999999999</v>
      </c>
      <c r="G4682">
        <v>44780</v>
      </c>
      <c r="H4682">
        <v>44774</v>
      </c>
      <c r="I4682">
        <v>3900021.1889999998</v>
      </c>
      <c r="J4682" t="s">
        <v>204</v>
      </c>
      <c r="K4682">
        <v>2340.0127133999999</v>
      </c>
    </row>
    <row r="4683" spans="1:11" x14ac:dyDescent="0.2">
      <c r="A4683" t="s">
        <v>254</v>
      </c>
      <c r="B4683" t="s">
        <v>198</v>
      </c>
      <c r="C4683" t="s">
        <v>234</v>
      </c>
      <c r="D4683" t="s">
        <v>192</v>
      </c>
      <c r="E4683">
        <v>43590</v>
      </c>
      <c r="F4683">
        <v>105.52970000000001</v>
      </c>
      <c r="G4683">
        <v>44780</v>
      </c>
      <c r="H4683">
        <v>44774</v>
      </c>
      <c r="I4683">
        <v>4600039.6230000006</v>
      </c>
      <c r="J4683" t="s">
        <v>204</v>
      </c>
      <c r="K4683">
        <v>2760.0237738000005</v>
      </c>
    </row>
    <row r="4684" spans="1:11" x14ac:dyDescent="0.2">
      <c r="A4684" t="s">
        <v>254</v>
      </c>
      <c r="B4684" t="s">
        <v>185</v>
      </c>
      <c r="C4684" t="s">
        <v>237</v>
      </c>
      <c r="D4684" t="s">
        <v>190</v>
      </c>
      <c r="E4684">
        <v>480221</v>
      </c>
      <c r="F4684">
        <v>17.700199999999999</v>
      </c>
      <c r="G4684">
        <v>44780</v>
      </c>
      <c r="H4684">
        <v>44774</v>
      </c>
      <c r="I4684">
        <v>8500007.7441999987</v>
      </c>
      <c r="J4684" t="s">
        <v>204</v>
      </c>
      <c r="K4684">
        <v>5100.0046465199994</v>
      </c>
    </row>
    <row r="4685" spans="1:11" x14ac:dyDescent="0.2">
      <c r="A4685" t="s">
        <v>254</v>
      </c>
      <c r="B4685" t="s">
        <v>185</v>
      </c>
      <c r="C4685" t="s">
        <v>239</v>
      </c>
      <c r="D4685" t="s">
        <v>190</v>
      </c>
      <c r="E4685">
        <v>260990</v>
      </c>
      <c r="F4685">
        <v>17.6252</v>
      </c>
      <c r="G4685">
        <v>44784</v>
      </c>
      <c r="H4685">
        <v>44774</v>
      </c>
      <c r="I4685">
        <v>4600000.9479999999</v>
      </c>
      <c r="J4685" t="s">
        <v>188</v>
      </c>
      <c r="K4685">
        <v>2760.0005688000001</v>
      </c>
    </row>
    <row r="4686" spans="1:11" x14ac:dyDescent="0.2">
      <c r="A4686" t="s">
        <v>254</v>
      </c>
      <c r="B4686" t="s">
        <v>198</v>
      </c>
      <c r="C4686" t="s">
        <v>233</v>
      </c>
      <c r="D4686" t="s">
        <v>187</v>
      </c>
      <c r="E4686">
        <v>62905</v>
      </c>
      <c r="F4686">
        <v>92.202399999999997</v>
      </c>
      <c r="G4686">
        <v>44784</v>
      </c>
      <c r="H4686">
        <v>44774</v>
      </c>
      <c r="I4686">
        <v>5799991.9720000001</v>
      </c>
      <c r="J4686" t="s">
        <v>204</v>
      </c>
      <c r="K4686">
        <v>3479.9951832000006</v>
      </c>
    </row>
    <row r="4687" spans="1:11" x14ac:dyDescent="0.2">
      <c r="A4687" t="s">
        <v>254</v>
      </c>
      <c r="B4687" t="s">
        <v>198</v>
      </c>
      <c r="C4687" t="s">
        <v>218</v>
      </c>
      <c r="D4687" t="s">
        <v>212</v>
      </c>
      <c r="E4687">
        <v>125166</v>
      </c>
      <c r="F4687">
        <v>57.523699999999998</v>
      </c>
      <c r="G4687">
        <v>44784</v>
      </c>
      <c r="H4687">
        <v>44774</v>
      </c>
      <c r="I4687">
        <v>7200011.4342</v>
      </c>
      <c r="J4687" t="s">
        <v>204</v>
      </c>
      <c r="K4687">
        <v>4320.0068605200004</v>
      </c>
    </row>
    <row r="4688" spans="1:11" x14ac:dyDescent="0.2">
      <c r="A4688" t="s">
        <v>254</v>
      </c>
      <c r="B4688" t="s">
        <v>185</v>
      </c>
      <c r="C4688" t="s">
        <v>220</v>
      </c>
      <c r="D4688" t="s">
        <v>190</v>
      </c>
      <c r="E4688">
        <v>28141</v>
      </c>
      <c r="F4688">
        <v>167.01410000000001</v>
      </c>
      <c r="G4688">
        <v>44784</v>
      </c>
      <c r="H4688">
        <v>44774</v>
      </c>
      <c r="I4688">
        <v>4699943.7881000005</v>
      </c>
      <c r="J4688" t="s">
        <v>188</v>
      </c>
      <c r="K4688">
        <v>2819.9662728600006</v>
      </c>
    </row>
    <row r="4689" spans="1:11" x14ac:dyDescent="0.2">
      <c r="A4689" t="s">
        <v>254</v>
      </c>
      <c r="B4689" t="s">
        <v>185</v>
      </c>
      <c r="C4689" t="s">
        <v>201</v>
      </c>
      <c r="D4689" t="s">
        <v>190</v>
      </c>
      <c r="E4689">
        <v>59279</v>
      </c>
      <c r="F4689">
        <v>37.1128</v>
      </c>
      <c r="G4689">
        <v>44784</v>
      </c>
      <c r="H4689">
        <v>44774</v>
      </c>
      <c r="I4689">
        <v>2200009.6712000002</v>
      </c>
      <c r="J4689" t="s">
        <v>188</v>
      </c>
      <c r="K4689">
        <v>1320.0058027200002</v>
      </c>
    </row>
    <row r="4690" spans="1:11" x14ac:dyDescent="0.2">
      <c r="A4690" t="s">
        <v>254</v>
      </c>
      <c r="B4690" t="s">
        <v>198</v>
      </c>
      <c r="C4690" t="s">
        <v>211</v>
      </c>
      <c r="D4690" t="s">
        <v>212</v>
      </c>
      <c r="E4690">
        <v>166767</v>
      </c>
      <c r="F4690">
        <v>12.5924</v>
      </c>
      <c r="G4690">
        <v>44785</v>
      </c>
      <c r="H4690">
        <v>44774</v>
      </c>
      <c r="I4690">
        <v>2099996.7708000001</v>
      </c>
      <c r="J4690" t="s">
        <v>207</v>
      </c>
      <c r="K4690">
        <v>1259.99806248</v>
      </c>
    </row>
    <row r="4691" spans="1:11" x14ac:dyDescent="0.2">
      <c r="A4691" t="s">
        <v>254</v>
      </c>
      <c r="B4691" t="s">
        <v>198</v>
      </c>
      <c r="C4691" t="s">
        <v>230</v>
      </c>
      <c r="D4691" t="s">
        <v>200</v>
      </c>
      <c r="E4691">
        <v>16082</v>
      </c>
      <c r="F4691">
        <v>124.3593</v>
      </c>
      <c r="G4691">
        <v>44787</v>
      </c>
      <c r="H4691">
        <v>44774</v>
      </c>
      <c r="I4691">
        <v>1999946.2626</v>
      </c>
      <c r="J4691" t="s">
        <v>188</v>
      </c>
      <c r="K4691">
        <v>1199.9677575600001</v>
      </c>
    </row>
    <row r="4692" spans="1:11" x14ac:dyDescent="0.2">
      <c r="A4692" t="s">
        <v>254</v>
      </c>
      <c r="B4692" t="s">
        <v>198</v>
      </c>
      <c r="C4692" t="s">
        <v>201</v>
      </c>
      <c r="D4692" t="s">
        <v>187</v>
      </c>
      <c r="E4692">
        <v>179855</v>
      </c>
      <c r="F4692">
        <v>41.144300000000001</v>
      </c>
      <c r="G4692">
        <v>44788</v>
      </c>
      <c r="H4692">
        <v>44774</v>
      </c>
      <c r="I4692">
        <v>7400008.0765000004</v>
      </c>
      <c r="J4692" t="s">
        <v>188</v>
      </c>
      <c r="K4692">
        <v>4440.0048459000009</v>
      </c>
    </row>
    <row r="4693" spans="1:11" x14ac:dyDescent="0.2">
      <c r="A4693" t="s">
        <v>254</v>
      </c>
      <c r="B4693" t="s">
        <v>185</v>
      </c>
      <c r="C4693" t="s">
        <v>199</v>
      </c>
      <c r="D4693" t="s">
        <v>192</v>
      </c>
      <c r="E4693">
        <v>2906692</v>
      </c>
      <c r="F4693">
        <v>3.0619000000000001</v>
      </c>
      <c r="G4693">
        <v>44791</v>
      </c>
      <c r="H4693">
        <v>44774</v>
      </c>
      <c r="I4693">
        <v>8900000.2347999997</v>
      </c>
      <c r="J4693" t="s">
        <v>193</v>
      </c>
      <c r="K4693">
        <v>6230.0001643600008</v>
      </c>
    </row>
    <row r="4694" spans="1:11" x14ac:dyDescent="0.2">
      <c r="A4694" t="s">
        <v>254</v>
      </c>
      <c r="B4694" t="s">
        <v>185</v>
      </c>
      <c r="C4694" t="s">
        <v>216</v>
      </c>
      <c r="D4694" t="s">
        <v>187</v>
      </c>
      <c r="E4694">
        <v>234430</v>
      </c>
      <c r="F4694">
        <v>17.4892</v>
      </c>
      <c r="G4694">
        <v>44791</v>
      </c>
      <c r="H4694">
        <v>44774</v>
      </c>
      <c r="I4694">
        <v>4099993.156</v>
      </c>
      <c r="J4694" t="s">
        <v>215</v>
      </c>
      <c r="K4694">
        <v>3279.9945247999999</v>
      </c>
    </row>
    <row r="4695" spans="1:11" x14ac:dyDescent="0.2">
      <c r="A4695" t="s">
        <v>254</v>
      </c>
      <c r="B4695" t="s">
        <v>198</v>
      </c>
      <c r="C4695" t="s">
        <v>202</v>
      </c>
      <c r="D4695" t="s">
        <v>190</v>
      </c>
      <c r="E4695">
        <v>439614</v>
      </c>
      <c r="F4695">
        <v>4.0945</v>
      </c>
      <c r="G4695">
        <v>44791</v>
      </c>
      <c r="H4695">
        <v>44774</v>
      </c>
      <c r="I4695">
        <v>1799999.523</v>
      </c>
      <c r="J4695" t="s">
        <v>193</v>
      </c>
      <c r="K4695">
        <v>1259.9996661</v>
      </c>
    </row>
    <row r="4696" spans="1:11" x14ac:dyDescent="0.2">
      <c r="A4696" t="s">
        <v>254</v>
      </c>
      <c r="B4696" t="s">
        <v>198</v>
      </c>
      <c r="C4696" t="s">
        <v>191</v>
      </c>
      <c r="D4696" t="s">
        <v>192</v>
      </c>
      <c r="E4696">
        <v>1313994</v>
      </c>
      <c r="F4696">
        <v>5.9360999999999997</v>
      </c>
      <c r="G4696">
        <v>44791</v>
      </c>
      <c r="H4696">
        <v>44774</v>
      </c>
      <c r="I4696">
        <v>7799999.7834000001</v>
      </c>
      <c r="J4696" t="s">
        <v>193</v>
      </c>
      <c r="K4696">
        <v>5459.99984838</v>
      </c>
    </row>
    <row r="4697" spans="1:11" x14ac:dyDescent="0.2">
      <c r="A4697" t="s">
        <v>254</v>
      </c>
      <c r="B4697" t="s">
        <v>198</v>
      </c>
      <c r="C4697" t="s">
        <v>216</v>
      </c>
      <c r="D4697" t="s">
        <v>192</v>
      </c>
      <c r="E4697">
        <v>151772</v>
      </c>
      <c r="F4697">
        <v>17.7898</v>
      </c>
      <c r="G4697">
        <v>44791</v>
      </c>
      <c r="H4697">
        <v>44774</v>
      </c>
      <c r="I4697">
        <v>2699993.5255999998</v>
      </c>
      <c r="J4697" t="s">
        <v>215</v>
      </c>
      <c r="K4697">
        <v>2159.9948204799998</v>
      </c>
    </row>
    <row r="4698" spans="1:11" x14ac:dyDescent="0.2">
      <c r="A4698" t="s">
        <v>254</v>
      </c>
      <c r="B4698" t="s">
        <v>185</v>
      </c>
      <c r="C4698" t="s">
        <v>225</v>
      </c>
      <c r="D4698" t="s">
        <v>192</v>
      </c>
      <c r="E4698">
        <v>73632</v>
      </c>
      <c r="F4698">
        <v>95.066800000000001</v>
      </c>
      <c r="G4698">
        <v>44791</v>
      </c>
      <c r="H4698">
        <v>44774</v>
      </c>
      <c r="I4698">
        <v>6999958.6176000005</v>
      </c>
      <c r="J4698" t="s">
        <v>188</v>
      </c>
      <c r="K4698">
        <v>4199.9751705600002</v>
      </c>
    </row>
    <row r="4699" spans="1:11" x14ac:dyDescent="0.2">
      <c r="A4699" t="s">
        <v>254</v>
      </c>
      <c r="B4699" t="s">
        <v>185</v>
      </c>
      <c r="C4699" t="s">
        <v>199</v>
      </c>
      <c r="D4699" t="s">
        <v>187</v>
      </c>
      <c r="E4699">
        <v>1731182</v>
      </c>
      <c r="F4699">
        <v>2.8881999999999999</v>
      </c>
      <c r="G4699">
        <v>44792</v>
      </c>
      <c r="H4699">
        <v>44774</v>
      </c>
      <c r="I4699">
        <v>4999999.8524000002</v>
      </c>
      <c r="J4699" t="s">
        <v>193</v>
      </c>
      <c r="K4699">
        <v>3499.9998966800008</v>
      </c>
    </row>
    <row r="4700" spans="1:11" x14ac:dyDescent="0.2">
      <c r="A4700" t="s">
        <v>254</v>
      </c>
      <c r="B4700" t="s">
        <v>198</v>
      </c>
      <c r="C4700" t="s">
        <v>219</v>
      </c>
      <c r="D4700" t="s">
        <v>190</v>
      </c>
      <c r="E4700">
        <v>102417</v>
      </c>
      <c r="F4700">
        <v>49.796399999999998</v>
      </c>
      <c r="G4700">
        <v>44793</v>
      </c>
      <c r="H4700">
        <v>44774</v>
      </c>
      <c r="I4700">
        <v>5099997.8987999996</v>
      </c>
      <c r="J4700" t="s">
        <v>188</v>
      </c>
      <c r="K4700">
        <v>3059.9987392799999</v>
      </c>
    </row>
    <row r="4701" spans="1:11" x14ac:dyDescent="0.2">
      <c r="A4701" t="s">
        <v>254</v>
      </c>
      <c r="B4701" t="s">
        <v>198</v>
      </c>
      <c r="C4701" t="s">
        <v>236</v>
      </c>
      <c r="D4701" t="s">
        <v>192</v>
      </c>
      <c r="E4701">
        <v>779245</v>
      </c>
      <c r="F4701">
        <v>6.5448000000000004</v>
      </c>
      <c r="G4701">
        <v>44793</v>
      </c>
      <c r="H4701">
        <v>44774</v>
      </c>
      <c r="I4701">
        <v>5100002.676</v>
      </c>
      <c r="J4701" t="s">
        <v>215</v>
      </c>
      <c r="K4701">
        <v>4080.0021408000002</v>
      </c>
    </row>
    <row r="4702" spans="1:11" x14ac:dyDescent="0.2">
      <c r="A4702" t="s">
        <v>254</v>
      </c>
      <c r="B4702" t="s">
        <v>185</v>
      </c>
      <c r="C4702" t="s">
        <v>237</v>
      </c>
      <c r="D4702" t="s">
        <v>190</v>
      </c>
      <c r="E4702">
        <v>138207</v>
      </c>
      <c r="F4702">
        <v>15.918200000000001</v>
      </c>
      <c r="G4702">
        <v>44794</v>
      </c>
      <c r="H4702">
        <v>44774</v>
      </c>
      <c r="I4702">
        <v>2200006.6674000002</v>
      </c>
      <c r="J4702" t="s">
        <v>204</v>
      </c>
      <c r="K4702">
        <v>1320.00400044</v>
      </c>
    </row>
    <row r="4703" spans="1:11" x14ac:dyDescent="0.2">
      <c r="A4703" t="s">
        <v>254</v>
      </c>
      <c r="B4703" t="s">
        <v>198</v>
      </c>
      <c r="C4703" t="s">
        <v>223</v>
      </c>
      <c r="D4703" t="s">
        <v>192</v>
      </c>
      <c r="E4703">
        <v>5801</v>
      </c>
      <c r="F4703">
        <v>86.1982</v>
      </c>
      <c r="G4703">
        <v>44795</v>
      </c>
      <c r="H4703">
        <v>44774</v>
      </c>
      <c r="I4703">
        <v>500035.75819999998</v>
      </c>
      <c r="J4703" t="s">
        <v>204</v>
      </c>
      <c r="K4703">
        <v>300.02145492</v>
      </c>
    </row>
    <row r="4704" spans="1:11" x14ac:dyDescent="0.2">
      <c r="A4704" t="s">
        <v>254</v>
      </c>
      <c r="B4704" t="s">
        <v>198</v>
      </c>
      <c r="C4704" t="s">
        <v>228</v>
      </c>
      <c r="D4704" t="s">
        <v>192</v>
      </c>
      <c r="E4704">
        <v>235783</v>
      </c>
      <c r="F4704">
        <v>30.5365</v>
      </c>
      <c r="G4704">
        <v>44795</v>
      </c>
      <c r="H4704">
        <v>44774</v>
      </c>
      <c r="I4704">
        <v>7199987.5795</v>
      </c>
      <c r="J4704" t="s">
        <v>204</v>
      </c>
      <c r="K4704">
        <v>4319.9925476999997</v>
      </c>
    </row>
    <row r="4705" spans="1:11" x14ac:dyDescent="0.2">
      <c r="A4705" t="s">
        <v>254</v>
      </c>
      <c r="B4705" t="s">
        <v>198</v>
      </c>
      <c r="C4705" t="s">
        <v>202</v>
      </c>
      <c r="D4705" t="s">
        <v>190</v>
      </c>
      <c r="E4705">
        <v>2062795</v>
      </c>
      <c r="F4705">
        <v>4.1691000000000003</v>
      </c>
      <c r="G4705">
        <v>44798</v>
      </c>
      <c r="H4705">
        <v>44774</v>
      </c>
      <c r="I4705">
        <v>8599998.6345000006</v>
      </c>
      <c r="J4705" t="s">
        <v>193</v>
      </c>
      <c r="K4705">
        <v>6019.9990441500013</v>
      </c>
    </row>
    <row r="4706" spans="1:11" x14ac:dyDescent="0.2">
      <c r="A4706" t="s">
        <v>254</v>
      </c>
      <c r="B4706" t="s">
        <v>198</v>
      </c>
      <c r="C4706" t="s">
        <v>214</v>
      </c>
      <c r="D4706" t="s">
        <v>200</v>
      </c>
      <c r="E4706">
        <v>311373</v>
      </c>
      <c r="F4706">
        <v>28.261900000000001</v>
      </c>
      <c r="G4706">
        <v>44798</v>
      </c>
      <c r="H4706">
        <v>44774</v>
      </c>
      <c r="I4706">
        <v>8799992.5887000002</v>
      </c>
      <c r="J4706" t="s">
        <v>215</v>
      </c>
      <c r="K4706">
        <v>7039.9940709600005</v>
      </c>
    </row>
    <row r="4707" spans="1:11" x14ac:dyDescent="0.2">
      <c r="A4707" t="s">
        <v>254</v>
      </c>
      <c r="B4707" t="s">
        <v>185</v>
      </c>
      <c r="C4707" t="s">
        <v>236</v>
      </c>
      <c r="D4707" t="s">
        <v>192</v>
      </c>
      <c r="E4707">
        <v>513502</v>
      </c>
      <c r="F4707">
        <v>6.6212</v>
      </c>
      <c r="G4707">
        <v>44798</v>
      </c>
      <c r="H4707">
        <v>44774</v>
      </c>
      <c r="I4707">
        <v>3399999.4424000001</v>
      </c>
      <c r="J4707" t="s">
        <v>215</v>
      </c>
      <c r="K4707">
        <v>2719.9995539200004</v>
      </c>
    </row>
    <row r="4708" spans="1:11" x14ac:dyDescent="0.2">
      <c r="A4708" t="s">
        <v>254</v>
      </c>
      <c r="B4708" t="s">
        <v>198</v>
      </c>
      <c r="C4708" t="s">
        <v>243</v>
      </c>
      <c r="D4708" t="s">
        <v>192</v>
      </c>
      <c r="E4708">
        <v>315806</v>
      </c>
      <c r="F4708">
        <v>6.3330000000000002</v>
      </c>
      <c r="G4708">
        <v>44798</v>
      </c>
      <c r="H4708">
        <v>44774</v>
      </c>
      <c r="I4708">
        <v>1999999.398</v>
      </c>
      <c r="J4708" t="s">
        <v>215</v>
      </c>
      <c r="K4708">
        <v>1599.9995184000002</v>
      </c>
    </row>
    <row r="4709" spans="1:11" x14ac:dyDescent="0.2">
      <c r="A4709" t="s">
        <v>254</v>
      </c>
      <c r="B4709" t="s">
        <v>185</v>
      </c>
      <c r="C4709" t="s">
        <v>235</v>
      </c>
      <c r="D4709" t="s">
        <v>190</v>
      </c>
      <c r="E4709">
        <v>596549</v>
      </c>
      <c r="F4709">
        <v>14.081</v>
      </c>
      <c r="G4709">
        <v>44798</v>
      </c>
      <c r="H4709">
        <v>44774</v>
      </c>
      <c r="I4709">
        <v>8400006.4690000005</v>
      </c>
      <c r="J4709" t="s">
        <v>204</v>
      </c>
      <c r="K4709">
        <v>5040.0038814000009</v>
      </c>
    </row>
    <row r="4710" spans="1:11" x14ac:dyDescent="0.2">
      <c r="A4710" t="s">
        <v>254</v>
      </c>
      <c r="B4710" t="s">
        <v>185</v>
      </c>
      <c r="C4710" t="s">
        <v>238</v>
      </c>
      <c r="D4710" t="s">
        <v>190</v>
      </c>
      <c r="E4710">
        <v>34866</v>
      </c>
      <c r="F4710">
        <v>226.58240000000001</v>
      </c>
      <c r="G4710">
        <v>44798</v>
      </c>
      <c r="H4710">
        <v>44774</v>
      </c>
      <c r="I4710">
        <v>7900021.9583999999</v>
      </c>
      <c r="J4710" t="s">
        <v>204</v>
      </c>
      <c r="K4710">
        <v>4740.0131750400005</v>
      </c>
    </row>
    <row r="4711" spans="1:11" x14ac:dyDescent="0.2">
      <c r="A4711" t="s">
        <v>254</v>
      </c>
      <c r="B4711" t="s">
        <v>198</v>
      </c>
      <c r="C4711" t="s">
        <v>234</v>
      </c>
      <c r="D4711" t="s">
        <v>192</v>
      </c>
      <c r="E4711">
        <v>61708</v>
      </c>
      <c r="F4711">
        <v>93.990499999999997</v>
      </c>
      <c r="G4711">
        <v>44799</v>
      </c>
      <c r="H4711">
        <v>44774</v>
      </c>
      <c r="I4711">
        <v>5799965.7740000002</v>
      </c>
      <c r="J4711" t="s">
        <v>204</v>
      </c>
      <c r="K4711">
        <v>3479.9794644000003</v>
      </c>
    </row>
    <row r="4712" spans="1:11" x14ac:dyDescent="0.2">
      <c r="A4712" t="s">
        <v>254</v>
      </c>
      <c r="B4712" t="s">
        <v>198</v>
      </c>
      <c r="C4712" t="s">
        <v>211</v>
      </c>
      <c r="D4712" t="s">
        <v>190</v>
      </c>
      <c r="E4712">
        <v>389554</v>
      </c>
      <c r="F4712">
        <v>13.091900000000001</v>
      </c>
      <c r="G4712">
        <v>44800</v>
      </c>
      <c r="H4712">
        <v>44774</v>
      </c>
      <c r="I4712">
        <v>5100002.0126</v>
      </c>
      <c r="J4712" t="s">
        <v>207</v>
      </c>
      <c r="K4712">
        <v>3060.0012075599998</v>
      </c>
    </row>
    <row r="4713" spans="1:11" x14ac:dyDescent="0.2">
      <c r="A4713" t="s">
        <v>254</v>
      </c>
      <c r="B4713" t="s">
        <v>198</v>
      </c>
      <c r="C4713" t="s">
        <v>208</v>
      </c>
      <c r="D4713" t="s">
        <v>187</v>
      </c>
      <c r="E4713">
        <v>78006</v>
      </c>
      <c r="F4713">
        <v>66.661900000000003</v>
      </c>
      <c r="G4713">
        <v>44801</v>
      </c>
      <c r="H4713">
        <v>44774</v>
      </c>
      <c r="I4713">
        <v>5200028.1714000003</v>
      </c>
      <c r="J4713" t="s">
        <v>188</v>
      </c>
      <c r="K4713">
        <v>3120.0169028400005</v>
      </c>
    </row>
    <row r="4714" spans="1:11" x14ac:dyDescent="0.2">
      <c r="A4714" t="s">
        <v>254</v>
      </c>
      <c r="B4714" t="s">
        <v>185</v>
      </c>
      <c r="C4714" t="s">
        <v>242</v>
      </c>
      <c r="D4714" t="s">
        <v>190</v>
      </c>
      <c r="E4714">
        <v>9839</v>
      </c>
      <c r="F4714">
        <v>264.24610000000001</v>
      </c>
      <c r="G4714">
        <v>44801</v>
      </c>
      <c r="H4714">
        <v>44774</v>
      </c>
      <c r="I4714">
        <v>2599917.3779000002</v>
      </c>
      <c r="J4714" t="s">
        <v>207</v>
      </c>
      <c r="K4714">
        <v>1559.95042674</v>
      </c>
    </row>
    <row r="4715" spans="1:11" x14ac:dyDescent="0.2">
      <c r="A4715" t="s">
        <v>254</v>
      </c>
      <c r="B4715" t="s">
        <v>198</v>
      </c>
      <c r="C4715" t="s">
        <v>209</v>
      </c>
      <c r="D4715" t="s">
        <v>187</v>
      </c>
      <c r="E4715">
        <v>304803</v>
      </c>
      <c r="F4715">
        <v>18.372499999999999</v>
      </c>
      <c r="G4715">
        <v>44805</v>
      </c>
      <c r="H4715">
        <v>44805</v>
      </c>
      <c r="I4715">
        <v>5599993.1174999997</v>
      </c>
      <c r="J4715" t="s">
        <v>188</v>
      </c>
      <c r="K4715">
        <v>3359.9958704999999</v>
      </c>
    </row>
    <row r="4716" spans="1:11" x14ac:dyDescent="0.2">
      <c r="A4716" t="s">
        <v>254</v>
      </c>
      <c r="B4716" t="s">
        <v>198</v>
      </c>
      <c r="C4716" t="s">
        <v>114</v>
      </c>
      <c r="D4716" t="s">
        <v>192</v>
      </c>
      <c r="E4716">
        <v>489825</v>
      </c>
      <c r="F4716">
        <v>13.8825</v>
      </c>
      <c r="G4716">
        <v>44805</v>
      </c>
      <c r="H4716">
        <v>44805</v>
      </c>
      <c r="I4716">
        <v>6799995.5625</v>
      </c>
      <c r="J4716" t="s">
        <v>215</v>
      </c>
      <c r="K4716">
        <v>5439.9964500000006</v>
      </c>
    </row>
    <row r="4717" spans="1:11" x14ac:dyDescent="0.2">
      <c r="A4717" t="s">
        <v>254</v>
      </c>
      <c r="B4717" t="s">
        <v>198</v>
      </c>
      <c r="C4717" t="s">
        <v>232</v>
      </c>
      <c r="D4717" t="s">
        <v>192</v>
      </c>
      <c r="E4717">
        <v>401296</v>
      </c>
      <c r="F4717">
        <v>23.673300000000001</v>
      </c>
      <c r="G4717">
        <v>44805</v>
      </c>
      <c r="H4717">
        <v>44805</v>
      </c>
      <c r="I4717">
        <v>9500000.5968000013</v>
      </c>
      <c r="J4717" t="s">
        <v>204</v>
      </c>
      <c r="K4717">
        <v>5700.0003580800012</v>
      </c>
    </row>
    <row r="4718" spans="1:11" x14ac:dyDescent="0.2">
      <c r="A4718" t="s">
        <v>254</v>
      </c>
      <c r="B4718" t="s">
        <v>185</v>
      </c>
      <c r="C4718" t="s">
        <v>242</v>
      </c>
      <c r="D4718" t="s">
        <v>190</v>
      </c>
      <c r="E4718">
        <v>2515</v>
      </c>
      <c r="F4718">
        <v>238.5891</v>
      </c>
      <c r="G4718">
        <v>44805</v>
      </c>
      <c r="H4718">
        <v>44805</v>
      </c>
      <c r="I4718">
        <v>600051.58649999998</v>
      </c>
      <c r="J4718" t="s">
        <v>207</v>
      </c>
      <c r="K4718">
        <v>360.03095189999999</v>
      </c>
    </row>
    <row r="4719" spans="1:11" x14ac:dyDescent="0.2">
      <c r="A4719" t="s">
        <v>254</v>
      </c>
      <c r="B4719" t="s">
        <v>198</v>
      </c>
      <c r="C4719" t="s">
        <v>230</v>
      </c>
      <c r="D4719" t="s">
        <v>200</v>
      </c>
      <c r="E4719">
        <v>52087</v>
      </c>
      <c r="F4719">
        <v>109.4315</v>
      </c>
      <c r="G4719">
        <v>44805</v>
      </c>
      <c r="H4719">
        <v>44805</v>
      </c>
      <c r="I4719">
        <v>5699958.5405000001</v>
      </c>
      <c r="J4719" t="s">
        <v>188</v>
      </c>
      <c r="K4719">
        <v>3419.9751243000001</v>
      </c>
    </row>
    <row r="4720" spans="1:11" x14ac:dyDescent="0.2">
      <c r="A4720" t="s">
        <v>254</v>
      </c>
      <c r="B4720" t="s">
        <v>185</v>
      </c>
      <c r="C4720" t="s">
        <v>210</v>
      </c>
      <c r="D4720" t="s">
        <v>190</v>
      </c>
      <c r="E4720">
        <v>304802</v>
      </c>
      <c r="F4720">
        <v>31.495899999999999</v>
      </c>
      <c r="G4720">
        <v>44805</v>
      </c>
      <c r="H4720">
        <v>44805</v>
      </c>
      <c r="I4720">
        <v>9600013.3117999993</v>
      </c>
      <c r="J4720" t="s">
        <v>204</v>
      </c>
      <c r="K4720">
        <v>5760.00798708</v>
      </c>
    </row>
    <row r="4721" spans="1:11" x14ac:dyDescent="0.2">
      <c r="A4721" t="s">
        <v>254</v>
      </c>
      <c r="B4721" t="s">
        <v>198</v>
      </c>
      <c r="C4721" t="s">
        <v>244</v>
      </c>
      <c r="D4721" t="s">
        <v>200</v>
      </c>
      <c r="E4721">
        <v>250324</v>
      </c>
      <c r="F4721">
        <v>26.3658</v>
      </c>
      <c r="G4721">
        <v>44806</v>
      </c>
      <c r="H4721">
        <v>44805</v>
      </c>
      <c r="I4721">
        <v>6599992.5192</v>
      </c>
      <c r="J4721" t="s">
        <v>207</v>
      </c>
      <c r="K4721">
        <v>3959.99551152</v>
      </c>
    </row>
    <row r="4722" spans="1:11" x14ac:dyDescent="0.2">
      <c r="A4722" t="s">
        <v>254</v>
      </c>
      <c r="B4722" t="s">
        <v>198</v>
      </c>
      <c r="C4722" t="s">
        <v>214</v>
      </c>
      <c r="D4722" t="s">
        <v>192</v>
      </c>
      <c r="E4722">
        <v>220573</v>
      </c>
      <c r="F4722">
        <v>27.6553</v>
      </c>
      <c r="G4722">
        <v>44808</v>
      </c>
      <c r="H4722">
        <v>44805</v>
      </c>
      <c r="I4722">
        <v>6100012.4868999999</v>
      </c>
      <c r="J4722" t="s">
        <v>215</v>
      </c>
      <c r="K4722">
        <v>4880.0099895200001</v>
      </c>
    </row>
    <row r="4723" spans="1:11" x14ac:dyDescent="0.2">
      <c r="A4723" t="s">
        <v>254</v>
      </c>
      <c r="B4723" t="s">
        <v>198</v>
      </c>
      <c r="C4723" t="s">
        <v>199</v>
      </c>
      <c r="D4723" t="s">
        <v>190</v>
      </c>
      <c r="E4723">
        <v>1842557</v>
      </c>
      <c r="F4723">
        <v>3.1478000000000002</v>
      </c>
      <c r="G4723">
        <v>44808</v>
      </c>
      <c r="H4723">
        <v>44805</v>
      </c>
      <c r="I4723">
        <v>5800000.9246000005</v>
      </c>
      <c r="J4723" t="s">
        <v>193</v>
      </c>
      <c r="K4723">
        <v>4060.0006472200007</v>
      </c>
    </row>
    <row r="4724" spans="1:11" x14ac:dyDescent="0.2">
      <c r="A4724" t="s">
        <v>254</v>
      </c>
      <c r="B4724" t="s">
        <v>198</v>
      </c>
      <c r="C4724" t="s">
        <v>211</v>
      </c>
      <c r="D4724" t="s">
        <v>190</v>
      </c>
      <c r="E4724">
        <v>184744</v>
      </c>
      <c r="F4724">
        <v>14.073499999999999</v>
      </c>
      <c r="G4724">
        <v>44808</v>
      </c>
      <c r="H4724">
        <v>44805</v>
      </c>
      <c r="I4724">
        <v>2599994.6839999999</v>
      </c>
      <c r="J4724" t="s">
        <v>207</v>
      </c>
      <c r="K4724">
        <v>1559.9968104</v>
      </c>
    </row>
    <row r="4725" spans="1:11" x14ac:dyDescent="0.2">
      <c r="A4725" t="s">
        <v>254</v>
      </c>
      <c r="B4725" t="s">
        <v>198</v>
      </c>
      <c r="C4725" t="s">
        <v>230</v>
      </c>
      <c r="D4725" t="s">
        <v>187</v>
      </c>
      <c r="E4725">
        <v>51167</v>
      </c>
      <c r="F4725">
        <v>125.0797</v>
      </c>
      <c r="G4725">
        <v>44809</v>
      </c>
      <c r="H4725">
        <v>44805</v>
      </c>
      <c r="I4725">
        <v>6399953.0098999999</v>
      </c>
      <c r="J4725" t="s">
        <v>188</v>
      </c>
      <c r="K4725">
        <v>3839.9718059400002</v>
      </c>
    </row>
    <row r="4726" spans="1:11" x14ac:dyDescent="0.2">
      <c r="A4726" t="s">
        <v>254</v>
      </c>
      <c r="B4726" t="s">
        <v>198</v>
      </c>
      <c r="C4726" t="s">
        <v>242</v>
      </c>
      <c r="D4726" t="s">
        <v>190</v>
      </c>
      <c r="E4726">
        <v>40767</v>
      </c>
      <c r="F4726">
        <v>240.39230000000001</v>
      </c>
      <c r="G4726">
        <v>44809</v>
      </c>
      <c r="H4726">
        <v>44805</v>
      </c>
      <c r="I4726">
        <v>9800072.8941000011</v>
      </c>
      <c r="J4726" t="s">
        <v>207</v>
      </c>
      <c r="K4726">
        <v>5880.0437364600002</v>
      </c>
    </row>
    <row r="4727" spans="1:11" x14ac:dyDescent="0.2">
      <c r="A4727" t="s">
        <v>254</v>
      </c>
      <c r="B4727" t="s">
        <v>198</v>
      </c>
      <c r="C4727" t="s">
        <v>220</v>
      </c>
      <c r="D4727" t="s">
        <v>192</v>
      </c>
      <c r="E4727">
        <v>62900</v>
      </c>
      <c r="F4727">
        <v>154.21350000000001</v>
      </c>
      <c r="G4727">
        <v>44812</v>
      </c>
      <c r="H4727">
        <v>44805</v>
      </c>
      <c r="I4727">
        <v>9700029.1500000004</v>
      </c>
      <c r="J4727" t="s">
        <v>188</v>
      </c>
      <c r="K4727">
        <v>5820.0174900000011</v>
      </c>
    </row>
    <row r="4728" spans="1:11" x14ac:dyDescent="0.2">
      <c r="A4728" t="s">
        <v>254</v>
      </c>
      <c r="B4728" t="s">
        <v>198</v>
      </c>
      <c r="C4728" t="s">
        <v>226</v>
      </c>
      <c r="D4728" t="s">
        <v>192</v>
      </c>
      <c r="E4728">
        <v>71211</v>
      </c>
      <c r="F4728">
        <v>47.745699999999999</v>
      </c>
      <c r="G4728">
        <v>44812</v>
      </c>
      <c r="H4728">
        <v>44805</v>
      </c>
      <c r="I4728">
        <v>3400019.0427000001</v>
      </c>
      <c r="J4728" t="s">
        <v>188</v>
      </c>
      <c r="K4728">
        <v>2040.0114256200002</v>
      </c>
    </row>
    <row r="4729" spans="1:11" x14ac:dyDescent="0.2">
      <c r="A4729" t="s">
        <v>254</v>
      </c>
      <c r="B4729" t="s">
        <v>185</v>
      </c>
      <c r="C4729" t="s">
        <v>237</v>
      </c>
      <c r="D4729" t="s">
        <v>187</v>
      </c>
      <c r="E4729">
        <v>480261</v>
      </c>
      <c r="F4729">
        <v>15.6165</v>
      </c>
      <c r="G4729">
        <v>44812</v>
      </c>
      <c r="H4729">
        <v>44805</v>
      </c>
      <c r="I4729">
        <v>7499995.9065000005</v>
      </c>
      <c r="J4729" t="s">
        <v>204</v>
      </c>
      <c r="K4729">
        <v>4499.9975439000009</v>
      </c>
    </row>
    <row r="4730" spans="1:11" x14ac:dyDescent="0.2">
      <c r="A4730" t="s">
        <v>254</v>
      </c>
      <c r="B4730" t="s">
        <v>198</v>
      </c>
      <c r="C4730" t="s">
        <v>186</v>
      </c>
      <c r="D4730" t="s">
        <v>190</v>
      </c>
      <c r="E4730">
        <v>154836</v>
      </c>
      <c r="F4730">
        <v>23.250399999999999</v>
      </c>
      <c r="G4730">
        <v>44812</v>
      </c>
      <c r="H4730">
        <v>44805</v>
      </c>
      <c r="I4730">
        <v>3599998.9343999997</v>
      </c>
      <c r="J4730" t="s">
        <v>188</v>
      </c>
      <c r="K4730">
        <v>2159.9993606399998</v>
      </c>
    </row>
    <row r="4731" spans="1:11" x14ac:dyDescent="0.2">
      <c r="A4731" t="s">
        <v>254</v>
      </c>
      <c r="B4731" t="s">
        <v>198</v>
      </c>
      <c r="C4731" t="s">
        <v>234</v>
      </c>
      <c r="D4731" t="s">
        <v>190</v>
      </c>
      <c r="E4731">
        <v>11954</v>
      </c>
      <c r="F4731">
        <v>100.389</v>
      </c>
      <c r="G4731">
        <v>44812</v>
      </c>
      <c r="H4731">
        <v>44805</v>
      </c>
      <c r="I4731">
        <v>1200050.1059999999</v>
      </c>
      <c r="J4731" t="s">
        <v>204</v>
      </c>
      <c r="K4731">
        <v>720.03006360000006</v>
      </c>
    </row>
    <row r="4732" spans="1:11" x14ac:dyDescent="0.2">
      <c r="A4732" t="s">
        <v>254</v>
      </c>
      <c r="B4732" t="s">
        <v>185</v>
      </c>
      <c r="C4732" t="s">
        <v>221</v>
      </c>
      <c r="D4732" t="s">
        <v>192</v>
      </c>
      <c r="E4732">
        <v>200350</v>
      </c>
      <c r="F4732">
        <v>35.437899999999999</v>
      </c>
      <c r="G4732">
        <v>44813</v>
      </c>
      <c r="H4732">
        <v>44805</v>
      </c>
      <c r="I4732">
        <v>7099983.2649999997</v>
      </c>
      <c r="J4732" t="s">
        <v>207</v>
      </c>
      <c r="K4732">
        <v>4259.9899589999995</v>
      </c>
    </row>
    <row r="4733" spans="1:11" x14ac:dyDescent="0.2">
      <c r="A4733" t="s">
        <v>254</v>
      </c>
      <c r="B4733" t="s">
        <v>198</v>
      </c>
      <c r="C4733" t="s">
        <v>186</v>
      </c>
      <c r="D4733" t="s">
        <v>190</v>
      </c>
      <c r="E4733">
        <v>282541</v>
      </c>
      <c r="F4733">
        <v>24.067299999999999</v>
      </c>
      <c r="G4733">
        <v>44815</v>
      </c>
      <c r="H4733">
        <v>44805</v>
      </c>
      <c r="I4733">
        <v>6799999.0093</v>
      </c>
      <c r="J4733" t="s">
        <v>188</v>
      </c>
      <c r="K4733">
        <v>4079.9994055800003</v>
      </c>
    </row>
    <row r="4734" spans="1:11" x14ac:dyDescent="0.2">
      <c r="A4734" t="s">
        <v>254</v>
      </c>
      <c r="B4734" t="s">
        <v>198</v>
      </c>
      <c r="C4734" t="s">
        <v>201</v>
      </c>
      <c r="D4734" t="s">
        <v>192</v>
      </c>
      <c r="E4734">
        <v>231642</v>
      </c>
      <c r="F4734">
        <v>41.011499999999998</v>
      </c>
      <c r="G4734">
        <v>44816</v>
      </c>
      <c r="H4734">
        <v>44805</v>
      </c>
      <c r="I4734">
        <v>9499985.8829999994</v>
      </c>
      <c r="J4734" t="s">
        <v>188</v>
      </c>
      <c r="K4734">
        <v>5699.9915297999996</v>
      </c>
    </row>
    <row r="4735" spans="1:11" x14ac:dyDescent="0.2">
      <c r="A4735" t="s">
        <v>254</v>
      </c>
      <c r="B4735" t="s">
        <v>198</v>
      </c>
      <c r="C4735" t="s">
        <v>213</v>
      </c>
      <c r="D4735" t="s">
        <v>190</v>
      </c>
      <c r="E4735">
        <v>39922</v>
      </c>
      <c r="F4735">
        <v>75.147099999999995</v>
      </c>
      <c r="G4735">
        <v>44816</v>
      </c>
      <c r="H4735">
        <v>44805</v>
      </c>
      <c r="I4735">
        <v>3000022.5261999997</v>
      </c>
      <c r="J4735" t="s">
        <v>188</v>
      </c>
      <c r="K4735">
        <v>1800.0135157199998</v>
      </c>
    </row>
    <row r="4736" spans="1:11" x14ac:dyDescent="0.2">
      <c r="A4736" t="s">
        <v>254</v>
      </c>
      <c r="B4736" t="s">
        <v>185</v>
      </c>
      <c r="C4736" t="s">
        <v>206</v>
      </c>
      <c r="D4736" t="s">
        <v>192</v>
      </c>
      <c r="E4736">
        <v>9592</v>
      </c>
      <c r="F4736">
        <v>93.827600000000004</v>
      </c>
      <c r="G4736">
        <v>44819</v>
      </c>
      <c r="H4736">
        <v>44805</v>
      </c>
      <c r="I4736">
        <v>899994.33920000005</v>
      </c>
      <c r="J4736" t="s">
        <v>207</v>
      </c>
      <c r="K4736">
        <v>539.99660352000001</v>
      </c>
    </row>
    <row r="4737" spans="1:11" x14ac:dyDescent="0.2">
      <c r="A4737" t="s">
        <v>254</v>
      </c>
      <c r="B4737" t="s">
        <v>185</v>
      </c>
      <c r="C4737" t="s">
        <v>245</v>
      </c>
      <c r="D4737" t="s">
        <v>190</v>
      </c>
      <c r="E4737">
        <v>82684</v>
      </c>
      <c r="F4737">
        <v>58.052199999999999</v>
      </c>
      <c r="G4737">
        <v>44819</v>
      </c>
      <c r="H4737">
        <v>44805</v>
      </c>
      <c r="I4737">
        <v>4799988.1047999999</v>
      </c>
      <c r="J4737" t="s">
        <v>188</v>
      </c>
      <c r="K4737">
        <v>2879.9928628799998</v>
      </c>
    </row>
    <row r="4738" spans="1:11" x14ac:dyDescent="0.2">
      <c r="A4738" t="s">
        <v>254</v>
      </c>
      <c r="B4738" t="s">
        <v>185</v>
      </c>
      <c r="C4738" t="s">
        <v>245</v>
      </c>
      <c r="D4738" t="s">
        <v>190</v>
      </c>
      <c r="E4738">
        <v>135694</v>
      </c>
      <c r="F4738">
        <v>53.797400000000003</v>
      </c>
      <c r="G4738">
        <v>44819</v>
      </c>
      <c r="H4738">
        <v>44805</v>
      </c>
      <c r="I4738">
        <v>7299984.3956000004</v>
      </c>
      <c r="J4738" t="s">
        <v>188</v>
      </c>
      <c r="K4738">
        <v>4379.9906373600006</v>
      </c>
    </row>
    <row r="4739" spans="1:11" x14ac:dyDescent="0.2">
      <c r="A4739" t="s">
        <v>254</v>
      </c>
      <c r="B4739" t="s">
        <v>198</v>
      </c>
      <c r="C4739" t="s">
        <v>209</v>
      </c>
      <c r="D4739" t="s">
        <v>190</v>
      </c>
      <c r="E4739">
        <v>295322</v>
      </c>
      <c r="F4739">
        <v>20.994</v>
      </c>
      <c r="G4739">
        <v>44820</v>
      </c>
      <c r="H4739">
        <v>44805</v>
      </c>
      <c r="I4739">
        <v>6199990.068</v>
      </c>
      <c r="J4739" t="s">
        <v>188</v>
      </c>
      <c r="K4739">
        <v>3719.9940408000002</v>
      </c>
    </row>
    <row r="4740" spans="1:11" x14ac:dyDescent="0.2">
      <c r="A4740" t="s">
        <v>254</v>
      </c>
      <c r="B4740" t="s">
        <v>185</v>
      </c>
      <c r="C4740" t="s">
        <v>206</v>
      </c>
      <c r="D4740" t="s">
        <v>187</v>
      </c>
      <c r="E4740">
        <v>93596</v>
      </c>
      <c r="F4740">
        <v>99.363399999999999</v>
      </c>
      <c r="G4740">
        <v>44820</v>
      </c>
      <c r="H4740">
        <v>44805</v>
      </c>
      <c r="I4740">
        <v>9300016.7863999996</v>
      </c>
      <c r="J4740" t="s">
        <v>207</v>
      </c>
      <c r="K4740">
        <v>5580.0100718400008</v>
      </c>
    </row>
    <row r="4741" spans="1:11" x14ac:dyDescent="0.2">
      <c r="A4741" t="s">
        <v>254</v>
      </c>
      <c r="B4741" t="s">
        <v>185</v>
      </c>
      <c r="C4741" t="s">
        <v>205</v>
      </c>
      <c r="D4741" t="s">
        <v>200</v>
      </c>
      <c r="E4741">
        <v>560171</v>
      </c>
      <c r="F4741">
        <v>17.851700000000001</v>
      </c>
      <c r="G4741">
        <v>44820</v>
      </c>
      <c r="H4741">
        <v>44805</v>
      </c>
      <c r="I4741">
        <v>10000004.640700001</v>
      </c>
      <c r="J4741" t="s">
        <v>193</v>
      </c>
      <c r="K4741">
        <v>7000.0032484900012</v>
      </c>
    </row>
    <row r="4742" spans="1:11" x14ac:dyDescent="0.2">
      <c r="A4742" t="s">
        <v>254</v>
      </c>
      <c r="B4742" t="s">
        <v>185</v>
      </c>
      <c r="C4742" t="s">
        <v>206</v>
      </c>
      <c r="D4742" t="s">
        <v>212</v>
      </c>
      <c r="E4742">
        <v>10463</v>
      </c>
      <c r="F4742">
        <v>95.576300000000003</v>
      </c>
      <c r="G4742">
        <v>44821</v>
      </c>
      <c r="H4742">
        <v>44805</v>
      </c>
      <c r="I4742">
        <v>1000014.8269</v>
      </c>
      <c r="J4742" t="s">
        <v>207</v>
      </c>
      <c r="K4742">
        <v>600.00889614000005</v>
      </c>
    </row>
    <row r="4743" spans="1:11" x14ac:dyDescent="0.2">
      <c r="A4743" t="s">
        <v>254</v>
      </c>
      <c r="B4743" t="s">
        <v>198</v>
      </c>
      <c r="C4743" t="s">
        <v>245</v>
      </c>
      <c r="D4743" t="s">
        <v>200</v>
      </c>
      <c r="E4743">
        <v>128288</v>
      </c>
      <c r="F4743">
        <v>59.241799999999998</v>
      </c>
      <c r="G4743">
        <v>44821</v>
      </c>
      <c r="H4743">
        <v>44805</v>
      </c>
      <c r="I4743">
        <v>7600012.0384</v>
      </c>
      <c r="J4743" t="s">
        <v>188</v>
      </c>
      <c r="K4743">
        <v>4560.0072230400001</v>
      </c>
    </row>
    <row r="4744" spans="1:11" x14ac:dyDescent="0.2">
      <c r="A4744" t="s">
        <v>254</v>
      </c>
      <c r="B4744" t="s">
        <v>198</v>
      </c>
      <c r="C4744" t="s">
        <v>194</v>
      </c>
      <c r="D4744" t="s">
        <v>200</v>
      </c>
      <c r="E4744">
        <v>116977</v>
      </c>
      <c r="F4744">
        <v>52.146900000000002</v>
      </c>
      <c r="G4744">
        <v>44822</v>
      </c>
      <c r="H4744">
        <v>44805</v>
      </c>
      <c r="I4744">
        <v>6099987.9213000005</v>
      </c>
      <c r="J4744" t="s">
        <v>188</v>
      </c>
      <c r="K4744">
        <v>3659.9927527800005</v>
      </c>
    </row>
    <row r="4745" spans="1:11" x14ac:dyDescent="0.2">
      <c r="A4745" t="s">
        <v>254</v>
      </c>
      <c r="B4745" t="s">
        <v>198</v>
      </c>
      <c r="C4745" t="s">
        <v>203</v>
      </c>
      <c r="D4745" t="s">
        <v>200</v>
      </c>
      <c r="E4745">
        <v>78222</v>
      </c>
      <c r="F4745">
        <v>115.0566</v>
      </c>
      <c r="G4745">
        <v>44822</v>
      </c>
      <c r="H4745">
        <v>44805</v>
      </c>
      <c r="I4745">
        <v>8999957.3651999999</v>
      </c>
      <c r="J4745" t="s">
        <v>204</v>
      </c>
      <c r="K4745">
        <v>5399.9744191200007</v>
      </c>
    </row>
    <row r="4746" spans="1:11" x14ac:dyDescent="0.2">
      <c r="A4746" t="s">
        <v>254</v>
      </c>
      <c r="B4746" t="s">
        <v>198</v>
      </c>
      <c r="C4746" t="s">
        <v>239</v>
      </c>
      <c r="D4746" t="s">
        <v>190</v>
      </c>
      <c r="E4746">
        <v>71936</v>
      </c>
      <c r="F4746">
        <v>16.6814</v>
      </c>
      <c r="G4746">
        <v>44823</v>
      </c>
      <c r="H4746">
        <v>44805</v>
      </c>
      <c r="I4746">
        <v>1199993.1904</v>
      </c>
      <c r="J4746" t="s">
        <v>188</v>
      </c>
      <c r="K4746">
        <v>719.99591424000005</v>
      </c>
    </row>
    <row r="4747" spans="1:11" x14ac:dyDescent="0.2">
      <c r="A4747" t="s">
        <v>254</v>
      </c>
      <c r="B4747" t="s">
        <v>185</v>
      </c>
      <c r="C4747" t="s">
        <v>203</v>
      </c>
      <c r="D4747" t="s">
        <v>200</v>
      </c>
      <c r="E4747">
        <v>51265</v>
      </c>
      <c r="F4747">
        <v>118.989</v>
      </c>
      <c r="G4747">
        <v>44826</v>
      </c>
      <c r="H4747">
        <v>44805</v>
      </c>
      <c r="I4747">
        <v>6099971.085</v>
      </c>
      <c r="J4747" t="s">
        <v>204</v>
      </c>
      <c r="K4747">
        <v>3659.9826509999998</v>
      </c>
    </row>
    <row r="4748" spans="1:11" x14ac:dyDescent="0.2">
      <c r="A4748" t="s">
        <v>254</v>
      </c>
      <c r="B4748" t="s">
        <v>185</v>
      </c>
      <c r="C4748" t="s">
        <v>242</v>
      </c>
      <c r="D4748" t="s">
        <v>192</v>
      </c>
      <c r="E4748">
        <v>7812</v>
      </c>
      <c r="F4748">
        <v>256.02859999999998</v>
      </c>
      <c r="G4748">
        <v>44829</v>
      </c>
      <c r="H4748">
        <v>44805</v>
      </c>
      <c r="I4748">
        <v>2000095.4231999998</v>
      </c>
      <c r="J4748" t="s">
        <v>207</v>
      </c>
      <c r="K4748">
        <v>1200.05725392</v>
      </c>
    </row>
    <row r="4749" spans="1:11" x14ac:dyDescent="0.2">
      <c r="A4749" t="s">
        <v>254</v>
      </c>
      <c r="B4749" t="s">
        <v>198</v>
      </c>
      <c r="C4749" t="s">
        <v>237</v>
      </c>
      <c r="D4749" t="s">
        <v>192</v>
      </c>
      <c r="E4749">
        <v>515381</v>
      </c>
      <c r="F4749">
        <v>16.686699999999998</v>
      </c>
      <c r="G4749">
        <v>44830</v>
      </c>
      <c r="H4749">
        <v>44805</v>
      </c>
      <c r="I4749">
        <v>8600008.1327</v>
      </c>
      <c r="J4749" t="s">
        <v>204</v>
      </c>
      <c r="K4749">
        <v>5160.0048796199999</v>
      </c>
    </row>
    <row r="4750" spans="1:11" x14ac:dyDescent="0.2">
      <c r="A4750" t="s">
        <v>254</v>
      </c>
      <c r="B4750" t="s">
        <v>198</v>
      </c>
      <c r="C4750" t="s">
        <v>209</v>
      </c>
      <c r="D4750" t="s">
        <v>192</v>
      </c>
      <c r="E4750">
        <v>122614</v>
      </c>
      <c r="F4750">
        <v>18.757999999999999</v>
      </c>
      <c r="G4750">
        <v>44833</v>
      </c>
      <c r="H4750">
        <v>44805</v>
      </c>
      <c r="I4750">
        <v>2299993.412</v>
      </c>
      <c r="J4750" t="s">
        <v>188</v>
      </c>
      <c r="K4750">
        <v>1379.9960472</v>
      </c>
    </row>
    <row r="4751" spans="1:11" x14ac:dyDescent="0.2">
      <c r="A4751" t="s">
        <v>254</v>
      </c>
      <c r="B4751" t="s">
        <v>185</v>
      </c>
      <c r="C4751" t="s">
        <v>195</v>
      </c>
      <c r="D4751" t="s">
        <v>192</v>
      </c>
      <c r="E4751">
        <v>4500</v>
      </c>
      <c r="F4751">
        <v>111.119</v>
      </c>
      <c r="G4751">
        <v>44833</v>
      </c>
      <c r="H4751">
        <v>44805</v>
      </c>
      <c r="I4751">
        <v>500035.5</v>
      </c>
      <c r="J4751" t="s">
        <v>196</v>
      </c>
      <c r="K4751">
        <v>400.02840000000003</v>
      </c>
    </row>
    <row r="4752" spans="1:11" x14ac:dyDescent="0.2">
      <c r="A4752" t="s">
        <v>254</v>
      </c>
      <c r="B4752" t="s">
        <v>198</v>
      </c>
      <c r="C4752" t="s">
        <v>220</v>
      </c>
      <c r="D4752" t="s">
        <v>190</v>
      </c>
      <c r="E4752">
        <v>15720</v>
      </c>
      <c r="F4752">
        <v>152.6729</v>
      </c>
      <c r="G4752">
        <v>44835</v>
      </c>
      <c r="H4752">
        <v>44835</v>
      </c>
      <c r="I4752">
        <v>2400017.9879999999</v>
      </c>
      <c r="J4752" t="s">
        <v>188</v>
      </c>
      <c r="K4752">
        <v>1440.0107928</v>
      </c>
    </row>
    <row r="4753" spans="1:11" x14ac:dyDescent="0.2">
      <c r="A4753" t="s">
        <v>254</v>
      </c>
      <c r="B4753" t="s">
        <v>198</v>
      </c>
      <c r="C4753" t="s">
        <v>227</v>
      </c>
      <c r="D4753" t="s">
        <v>190</v>
      </c>
      <c r="E4753">
        <v>67440</v>
      </c>
      <c r="F4753">
        <v>139.38229999999999</v>
      </c>
      <c r="G4753">
        <v>44835</v>
      </c>
      <c r="H4753">
        <v>44835</v>
      </c>
      <c r="I4753">
        <v>9399942.311999999</v>
      </c>
      <c r="J4753" t="s">
        <v>204</v>
      </c>
      <c r="K4753">
        <v>5639.9653871999999</v>
      </c>
    </row>
    <row r="4754" spans="1:11" x14ac:dyDescent="0.2">
      <c r="A4754" t="s">
        <v>254</v>
      </c>
      <c r="B4754" t="s">
        <v>185</v>
      </c>
      <c r="C4754" t="s">
        <v>191</v>
      </c>
      <c r="D4754" t="s">
        <v>200</v>
      </c>
      <c r="E4754">
        <v>1239078</v>
      </c>
      <c r="F4754">
        <v>6.2142999999999997</v>
      </c>
      <c r="G4754">
        <v>44836</v>
      </c>
      <c r="H4754">
        <v>44835</v>
      </c>
      <c r="I4754">
        <v>7700002.4153999994</v>
      </c>
      <c r="J4754" t="s">
        <v>193</v>
      </c>
      <c r="K4754">
        <v>5390.00169078</v>
      </c>
    </row>
    <row r="4755" spans="1:11" x14ac:dyDescent="0.2">
      <c r="A4755" t="s">
        <v>254</v>
      </c>
      <c r="B4755" t="s">
        <v>185</v>
      </c>
      <c r="C4755" t="s">
        <v>112</v>
      </c>
      <c r="D4755" t="s">
        <v>187</v>
      </c>
      <c r="E4755">
        <v>169131</v>
      </c>
      <c r="F4755">
        <v>37.840400000000002</v>
      </c>
      <c r="G4755">
        <v>44836</v>
      </c>
      <c r="H4755">
        <v>44835</v>
      </c>
      <c r="I4755">
        <v>6399984.6924000001</v>
      </c>
      <c r="J4755" t="s">
        <v>188</v>
      </c>
      <c r="K4755">
        <v>3839.99081544</v>
      </c>
    </row>
    <row r="4756" spans="1:11" x14ac:dyDescent="0.2">
      <c r="A4756" t="s">
        <v>254</v>
      </c>
      <c r="B4756" t="s">
        <v>185</v>
      </c>
      <c r="C4756" t="s">
        <v>186</v>
      </c>
      <c r="D4756" t="s">
        <v>192</v>
      </c>
      <c r="E4756">
        <v>38533</v>
      </c>
      <c r="F4756">
        <v>20.761399999999998</v>
      </c>
      <c r="G4756">
        <v>44836</v>
      </c>
      <c r="H4756">
        <v>44835</v>
      </c>
      <c r="I4756">
        <v>799999.02619999996</v>
      </c>
      <c r="J4756" t="s">
        <v>188</v>
      </c>
      <c r="K4756">
        <v>479.99941571999994</v>
      </c>
    </row>
    <row r="4757" spans="1:11" x14ac:dyDescent="0.2">
      <c r="A4757" t="s">
        <v>254</v>
      </c>
      <c r="B4757" t="s">
        <v>185</v>
      </c>
      <c r="C4757" t="s">
        <v>221</v>
      </c>
      <c r="D4757" t="s">
        <v>212</v>
      </c>
      <c r="E4757">
        <v>239651</v>
      </c>
      <c r="F4757">
        <v>40.475499999999997</v>
      </c>
      <c r="G4757">
        <v>44840</v>
      </c>
      <c r="H4757">
        <v>44835</v>
      </c>
      <c r="I4757">
        <v>9699994.0504999999</v>
      </c>
      <c r="J4757" t="s">
        <v>207</v>
      </c>
      <c r="K4757">
        <v>5819.9964303000006</v>
      </c>
    </row>
    <row r="4758" spans="1:11" x14ac:dyDescent="0.2">
      <c r="A4758" t="s">
        <v>254</v>
      </c>
      <c r="B4758" t="s">
        <v>198</v>
      </c>
      <c r="C4758" t="s">
        <v>238</v>
      </c>
      <c r="D4758" t="s">
        <v>190</v>
      </c>
      <c r="E4758">
        <v>8597</v>
      </c>
      <c r="F4758">
        <v>221.01259999999999</v>
      </c>
      <c r="G4758">
        <v>44840</v>
      </c>
      <c r="H4758">
        <v>44835</v>
      </c>
      <c r="I4758">
        <v>1900045.3221999998</v>
      </c>
      <c r="J4758" t="s">
        <v>204</v>
      </c>
      <c r="K4758">
        <v>1140.0271933199999</v>
      </c>
    </row>
    <row r="4759" spans="1:11" x14ac:dyDescent="0.2">
      <c r="A4759" t="s">
        <v>254</v>
      </c>
      <c r="B4759" t="s">
        <v>185</v>
      </c>
      <c r="C4759" t="s">
        <v>244</v>
      </c>
      <c r="D4759" t="s">
        <v>187</v>
      </c>
      <c r="E4759">
        <v>151835</v>
      </c>
      <c r="F4759">
        <v>25.6858</v>
      </c>
      <c r="G4759">
        <v>44840</v>
      </c>
      <c r="H4759">
        <v>44835</v>
      </c>
      <c r="I4759">
        <v>3900003.443</v>
      </c>
      <c r="J4759" t="s">
        <v>207</v>
      </c>
      <c r="K4759">
        <v>2340.0020658000003</v>
      </c>
    </row>
    <row r="4760" spans="1:11" x14ac:dyDescent="0.2">
      <c r="A4760" t="s">
        <v>254</v>
      </c>
      <c r="B4760" t="s">
        <v>198</v>
      </c>
      <c r="C4760" t="s">
        <v>225</v>
      </c>
      <c r="D4760" t="s">
        <v>200</v>
      </c>
      <c r="E4760">
        <v>9012</v>
      </c>
      <c r="F4760">
        <v>88.769900000000007</v>
      </c>
      <c r="G4760">
        <v>44840</v>
      </c>
      <c r="H4760">
        <v>44835</v>
      </c>
      <c r="I4760">
        <v>799994.33880000003</v>
      </c>
      <c r="J4760" t="s">
        <v>188</v>
      </c>
      <c r="K4760">
        <v>479.99660328000004</v>
      </c>
    </row>
    <row r="4761" spans="1:11" x14ac:dyDescent="0.2">
      <c r="A4761" t="s">
        <v>254</v>
      </c>
      <c r="B4761" t="s">
        <v>185</v>
      </c>
      <c r="C4761" t="s">
        <v>114</v>
      </c>
      <c r="D4761" t="s">
        <v>187</v>
      </c>
      <c r="E4761">
        <v>384431</v>
      </c>
      <c r="F4761">
        <v>13.7866</v>
      </c>
      <c r="G4761">
        <v>44840</v>
      </c>
      <c r="H4761">
        <v>44835</v>
      </c>
      <c r="I4761">
        <v>5299996.4245999996</v>
      </c>
      <c r="J4761" t="s">
        <v>215</v>
      </c>
      <c r="K4761">
        <v>4239.9971396800001</v>
      </c>
    </row>
    <row r="4762" spans="1:11" x14ac:dyDescent="0.2">
      <c r="A4762" t="s">
        <v>254</v>
      </c>
      <c r="B4762" t="s">
        <v>198</v>
      </c>
      <c r="C4762" t="s">
        <v>220</v>
      </c>
      <c r="D4762" t="s">
        <v>187</v>
      </c>
      <c r="E4762">
        <v>23363</v>
      </c>
      <c r="F4762">
        <v>175.48769999999999</v>
      </c>
      <c r="G4762">
        <v>44841</v>
      </c>
      <c r="H4762">
        <v>44835</v>
      </c>
      <c r="I4762">
        <v>4099919.1350999996</v>
      </c>
      <c r="J4762" t="s">
        <v>188</v>
      </c>
      <c r="K4762">
        <v>2459.9514810599999</v>
      </c>
    </row>
    <row r="4763" spans="1:11" x14ac:dyDescent="0.2">
      <c r="A4763" t="s">
        <v>254</v>
      </c>
      <c r="B4763" t="s">
        <v>185</v>
      </c>
      <c r="C4763" t="s">
        <v>240</v>
      </c>
      <c r="D4763" t="s">
        <v>200</v>
      </c>
      <c r="E4763">
        <v>1159934</v>
      </c>
      <c r="F4763">
        <v>7.3280000000000003</v>
      </c>
      <c r="G4763">
        <v>44842</v>
      </c>
      <c r="H4763">
        <v>44835</v>
      </c>
      <c r="I4763">
        <v>8499996.352</v>
      </c>
      <c r="J4763" t="s">
        <v>241</v>
      </c>
      <c r="K4763">
        <v>6799.9970816000005</v>
      </c>
    </row>
    <row r="4764" spans="1:11" x14ac:dyDescent="0.2">
      <c r="A4764" t="s">
        <v>254</v>
      </c>
      <c r="B4764" t="s">
        <v>185</v>
      </c>
      <c r="C4764" t="s">
        <v>214</v>
      </c>
      <c r="D4764" t="s">
        <v>190</v>
      </c>
      <c r="E4764">
        <v>198344</v>
      </c>
      <c r="F4764">
        <v>30.250399999999999</v>
      </c>
      <c r="G4764">
        <v>44847</v>
      </c>
      <c r="H4764">
        <v>44835</v>
      </c>
      <c r="I4764">
        <v>5999985.3376000002</v>
      </c>
      <c r="J4764" t="s">
        <v>215</v>
      </c>
      <c r="K4764">
        <v>4799.9882700800008</v>
      </c>
    </row>
    <row r="4765" spans="1:11" x14ac:dyDescent="0.2">
      <c r="A4765" t="s">
        <v>254</v>
      </c>
      <c r="B4765" t="s">
        <v>198</v>
      </c>
      <c r="C4765" t="s">
        <v>228</v>
      </c>
      <c r="D4765" t="s">
        <v>190</v>
      </c>
      <c r="E4765">
        <v>280304</v>
      </c>
      <c r="F4765">
        <v>29.967500000000001</v>
      </c>
      <c r="G4765">
        <v>44847</v>
      </c>
      <c r="H4765">
        <v>44835</v>
      </c>
      <c r="I4765">
        <v>8400010.120000001</v>
      </c>
      <c r="J4765" t="s">
        <v>204</v>
      </c>
      <c r="K4765">
        <v>5040.006072000001</v>
      </c>
    </row>
    <row r="4766" spans="1:11" x14ac:dyDescent="0.2">
      <c r="A4766" t="s">
        <v>254</v>
      </c>
      <c r="B4766" t="s">
        <v>185</v>
      </c>
      <c r="C4766" t="s">
        <v>210</v>
      </c>
      <c r="D4766" t="s">
        <v>192</v>
      </c>
      <c r="E4766">
        <v>74886</v>
      </c>
      <c r="F4766">
        <v>29.3779</v>
      </c>
      <c r="G4766">
        <v>44848</v>
      </c>
      <c r="H4766">
        <v>44835</v>
      </c>
      <c r="I4766">
        <v>2199993.4194</v>
      </c>
      <c r="J4766" t="s">
        <v>204</v>
      </c>
      <c r="K4766">
        <v>1319.9960516400001</v>
      </c>
    </row>
    <row r="4767" spans="1:11" x14ac:dyDescent="0.2">
      <c r="A4767" t="s">
        <v>254</v>
      </c>
      <c r="B4767" t="s">
        <v>185</v>
      </c>
      <c r="C4767" t="s">
        <v>206</v>
      </c>
      <c r="D4767" t="s">
        <v>190</v>
      </c>
      <c r="E4767">
        <v>78335</v>
      </c>
      <c r="F4767">
        <v>93.19</v>
      </c>
      <c r="G4767">
        <v>44848</v>
      </c>
      <c r="H4767">
        <v>44835</v>
      </c>
      <c r="I4767">
        <v>7300038.6499999994</v>
      </c>
      <c r="J4767" t="s">
        <v>207</v>
      </c>
      <c r="K4767">
        <v>4380.0231899999999</v>
      </c>
    </row>
    <row r="4768" spans="1:11" x14ac:dyDescent="0.2">
      <c r="A4768" t="s">
        <v>254</v>
      </c>
      <c r="B4768" t="s">
        <v>198</v>
      </c>
      <c r="C4768" t="s">
        <v>186</v>
      </c>
      <c r="D4768" t="s">
        <v>200</v>
      </c>
      <c r="E4768">
        <v>287873</v>
      </c>
      <c r="F4768">
        <v>21.537299999999998</v>
      </c>
      <c r="G4768">
        <v>44849</v>
      </c>
      <c r="H4768">
        <v>44835</v>
      </c>
      <c r="I4768">
        <v>6200007.1628999999</v>
      </c>
      <c r="J4768" t="s">
        <v>188</v>
      </c>
      <c r="K4768">
        <v>3720.0042977399999</v>
      </c>
    </row>
    <row r="4769" spans="1:11" x14ac:dyDescent="0.2">
      <c r="A4769" t="s">
        <v>254</v>
      </c>
      <c r="B4769" t="s">
        <v>185</v>
      </c>
      <c r="C4769" t="s">
        <v>230</v>
      </c>
      <c r="D4769" t="s">
        <v>192</v>
      </c>
      <c r="E4769">
        <v>37466</v>
      </c>
      <c r="F4769">
        <v>128.11490000000001</v>
      </c>
      <c r="G4769">
        <v>44850</v>
      </c>
      <c r="H4769">
        <v>44835</v>
      </c>
      <c r="I4769">
        <v>4799952.8434000006</v>
      </c>
      <c r="J4769" t="s">
        <v>188</v>
      </c>
      <c r="K4769">
        <v>2879.9717060400003</v>
      </c>
    </row>
    <row r="4770" spans="1:11" x14ac:dyDescent="0.2">
      <c r="A4770" t="s">
        <v>254</v>
      </c>
      <c r="B4770" t="s">
        <v>185</v>
      </c>
      <c r="C4770" t="s">
        <v>189</v>
      </c>
      <c r="D4770" t="s">
        <v>192</v>
      </c>
      <c r="E4770">
        <v>309075</v>
      </c>
      <c r="F4770">
        <v>27.5014</v>
      </c>
      <c r="G4770">
        <v>44850</v>
      </c>
      <c r="H4770">
        <v>44835</v>
      </c>
      <c r="I4770">
        <v>8499995.2050000001</v>
      </c>
      <c r="J4770" t="s">
        <v>188</v>
      </c>
      <c r="K4770">
        <v>5099.997123000001</v>
      </c>
    </row>
    <row r="4771" spans="1:11" x14ac:dyDescent="0.2">
      <c r="A4771" t="s">
        <v>254</v>
      </c>
      <c r="B4771" t="s">
        <v>185</v>
      </c>
      <c r="C4771" t="s">
        <v>221</v>
      </c>
      <c r="D4771" t="s">
        <v>190</v>
      </c>
      <c r="E4771">
        <v>177289</v>
      </c>
      <c r="F4771">
        <v>40.611600000000003</v>
      </c>
      <c r="G4771">
        <v>44850</v>
      </c>
      <c r="H4771">
        <v>44835</v>
      </c>
      <c r="I4771">
        <v>7199989.9524000008</v>
      </c>
      <c r="J4771" t="s">
        <v>207</v>
      </c>
      <c r="K4771">
        <v>4319.9939714400007</v>
      </c>
    </row>
    <row r="4772" spans="1:11" x14ac:dyDescent="0.2">
      <c r="A4772" t="s">
        <v>254</v>
      </c>
      <c r="B4772" t="s">
        <v>185</v>
      </c>
      <c r="C4772" t="s">
        <v>232</v>
      </c>
      <c r="D4772" t="s">
        <v>190</v>
      </c>
      <c r="E4772">
        <v>341489</v>
      </c>
      <c r="F4772">
        <v>25.769500000000001</v>
      </c>
      <c r="G4772">
        <v>44851</v>
      </c>
      <c r="H4772">
        <v>44835</v>
      </c>
      <c r="I4772">
        <v>8800000.7855000012</v>
      </c>
      <c r="J4772" t="s">
        <v>204</v>
      </c>
      <c r="K4772">
        <v>5280.0004713000008</v>
      </c>
    </row>
    <row r="4773" spans="1:11" x14ac:dyDescent="0.2">
      <c r="A4773" t="s">
        <v>254</v>
      </c>
      <c r="B4773" t="s">
        <v>198</v>
      </c>
      <c r="C4773" t="s">
        <v>112</v>
      </c>
      <c r="D4773" t="s">
        <v>190</v>
      </c>
      <c r="E4773">
        <v>24605</v>
      </c>
      <c r="F4773">
        <v>44.707000000000001</v>
      </c>
      <c r="G4773">
        <v>44854</v>
      </c>
      <c r="H4773">
        <v>44835</v>
      </c>
      <c r="I4773">
        <v>1100015.7350000001</v>
      </c>
      <c r="J4773" t="s">
        <v>188</v>
      </c>
      <c r="K4773">
        <v>660.00944100000004</v>
      </c>
    </row>
    <row r="4774" spans="1:11" x14ac:dyDescent="0.2">
      <c r="A4774" t="s">
        <v>254</v>
      </c>
      <c r="B4774" t="s">
        <v>198</v>
      </c>
      <c r="C4774" t="s">
        <v>238</v>
      </c>
      <c r="D4774" t="s">
        <v>212</v>
      </c>
      <c r="E4774">
        <v>14486</v>
      </c>
      <c r="F4774">
        <v>227.80009999999999</v>
      </c>
      <c r="G4774">
        <v>44854</v>
      </c>
      <c r="H4774">
        <v>44835</v>
      </c>
      <c r="I4774">
        <v>3299912.2485999996</v>
      </c>
      <c r="J4774" t="s">
        <v>204</v>
      </c>
      <c r="K4774">
        <v>1979.9473491599999</v>
      </c>
    </row>
    <row r="4775" spans="1:11" x14ac:dyDescent="0.2">
      <c r="A4775" t="s">
        <v>254</v>
      </c>
      <c r="B4775" t="s">
        <v>185</v>
      </c>
      <c r="C4775" t="s">
        <v>191</v>
      </c>
      <c r="D4775" t="s">
        <v>192</v>
      </c>
      <c r="E4775">
        <v>1488732</v>
      </c>
      <c r="F4775">
        <v>5.8438999999999997</v>
      </c>
      <c r="G4775">
        <v>44854</v>
      </c>
      <c r="H4775">
        <v>44835</v>
      </c>
      <c r="I4775">
        <v>8700000.934799999</v>
      </c>
      <c r="J4775" t="s">
        <v>193</v>
      </c>
      <c r="K4775">
        <v>6090.0006543599993</v>
      </c>
    </row>
    <row r="4776" spans="1:11" x14ac:dyDescent="0.2">
      <c r="A4776" t="s">
        <v>254</v>
      </c>
      <c r="B4776" t="s">
        <v>185</v>
      </c>
      <c r="C4776" t="s">
        <v>239</v>
      </c>
      <c r="D4776" t="s">
        <v>192</v>
      </c>
      <c r="E4776">
        <v>581572</v>
      </c>
      <c r="F4776">
        <v>15.8192</v>
      </c>
      <c r="G4776">
        <v>44857</v>
      </c>
      <c r="H4776">
        <v>44835</v>
      </c>
      <c r="I4776">
        <v>9200003.7824000008</v>
      </c>
      <c r="J4776" t="s">
        <v>188</v>
      </c>
      <c r="K4776">
        <v>5520.0022694400004</v>
      </c>
    </row>
    <row r="4777" spans="1:11" x14ac:dyDescent="0.2">
      <c r="A4777" t="s">
        <v>254</v>
      </c>
      <c r="B4777" t="s">
        <v>185</v>
      </c>
      <c r="C4777" t="s">
        <v>246</v>
      </c>
      <c r="D4777" t="s">
        <v>187</v>
      </c>
      <c r="E4777">
        <v>27274</v>
      </c>
      <c r="F4777">
        <v>128.3262</v>
      </c>
      <c r="G4777">
        <v>44862</v>
      </c>
      <c r="H4777">
        <v>44835</v>
      </c>
      <c r="I4777">
        <v>3499968.7788</v>
      </c>
      <c r="J4777" t="s">
        <v>204</v>
      </c>
      <c r="K4777">
        <v>2099.9812672800003</v>
      </c>
    </row>
    <row r="4778" spans="1:11" x14ac:dyDescent="0.2">
      <c r="A4778" t="s">
        <v>254</v>
      </c>
      <c r="B4778" t="s">
        <v>185</v>
      </c>
      <c r="C4778" t="s">
        <v>242</v>
      </c>
      <c r="D4778" t="s">
        <v>190</v>
      </c>
      <c r="E4778">
        <v>19372</v>
      </c>
      <c r="F4778">
        <v>247.78540000000001</v>
      </c>
      <c r="G4778">
        <v>44862</v>
      </c>
      <c r="H4778">
        <v>44835</v>
      </c>
      <c r="I4778">
        <v>4800098.7687999997</v>
      </c>
      <c r="J4778" t="s">
        <v>207</v>
      </c>
      <c r="K4778">
        <v>2880.0592612800001</v>
      </c>
    </row>
    <row r="4779" spans="1:11" x14ac:dyDescent="0.2">
      <c r="A4779" t="s">
        <v>254</v>
      </c>
      <c r="B4779" t="s">
        <v>185</v>
      </c>
      <c r="C4779" t="s">
        <v>239</v>
      </c>
      <c r="D4779" t="s">
        <v>212</v>
      </c>
      <c r="E4779">
        <v>463037</v>
      </c>
      <c r="F4779">
        <v>17.493200000000002</v>
      </c>
      <c r="G4779">
        <v>44865</v>
      </c>
      <c r="H4779">
        <v>44835</v>
      </c>
      <c r="I4779">
        <v>8099998.8484000005</v>
      </c>
      <c r="J4779" t="s">
        <v>188</v>
      </c>
      <c r="K4779">
        <v>4859.9993090400003</v>
      </c>
    </row>
    <row r="4780" spans="1:11" x14ac:dyDescent="0.2">
      <c r="A4780" t="s">
        <v>254</v>
      </c>
      <c r="B4780" t="s">
        <v>198</v>
      </c>
      <c r="C4780" t="s">
        <v>209</v>
      </c>
      <c r="D4780" t="s">
        <v>187</v>
      </c>
      <c r="E4780">
        <v>160936</v>
      </c>
      <c r="F4780">
        <v>20.504999999999999</v>
      </c>
      <c r="G4780">
        <v>44865</v>
      </c>
      <c r="H4780">
        <v>44835</v>
      </c>
      <c r="I4780">
        <v>3299992.6799999997</v>
      </c>
      <c r="J4780" t="s">
        <v>188</v>
      </c>
      <c r="K4780">
        <v>1979.9956079999999</v>
      </c>
    </row>
    <row r="4781" spans="1:11" x14ac:dyDescent="0.2">
      <c r="A4781" t="s">
        <v>254</v>
      </c>
      <c r="B4781" t="s">
        <v>198</v>
      </c>
      <c r="C4781" t="s">
        <v>210</v>
      </c>
      <c r="D4781" t="s">
        <v>187</v>
      </c>
      <c r="E4781">
        <v>97399</v>
      </c>
      <c r="F4781">
        <v>31.8278</v>
      </c>
      <c r="G4781">
        <v>44868</v>
      </c>
      <c r="H4781">
        <v>44866</v>
      </c>
      <c r="I4781">
        <v>3099995.8922000001</v>
      </c>
      <c r="J4781" t="s">
        <v>204</v>
      </c>
      <c r="K4781">
        <v>1859.99753532</v>
      </c>
    </row>
    <row r="4782" spans="1:11" x14ac:dyDescent="0.2">
      <c r="A4782" t="s">
        <v>254</v>
      </c>
      <c r="B4782" t="s">
        <v>185</v>
      </c>
      <c r="C4782" t="s">
        <v>209</v>
      </c>
      <c r="D4782" t="s">
        <v>190</v>
      </c>
      <c r="E4782">
        <v>357660</v>
      </c>
      <c r="F4782">
        <v>18.1737</v>
      </c>
      <c r="G4782">
        <v>44868</v>
      </c>
      <c r="H4782">
        <v>44866</v>
      </c>
      <c r="I4782">
        <v>6500005.5420000004</v>
      </c>
      <c r="J4782" t="s">
        <v>188</v>
      </c>
      <c r="K4782">
        <v>3900.0033252000007</v>
      </c>
    </row>
    <row r="4783" spans="1:11" x14ac:dyDescent="0.2">
      <c r="A4783" t="s">
        <v>254</v>
      </c>
      <c r="B4783" t="s">
        <v>185</v>
      </c>
      <c r="C4783" t="s">
        <v>237</v>
      </c>
      <c r="D4783" t="s">
        <v>190</v>
      </c>
      <c r="E4783">
        <v>473818</v>
      </c>
      <c r="F4783">
        <v>16.039899999999999</v>
      </c>
      <c r="G4783">
        <v>44868</v>
      </c>
      <c r="H4783">
        <v>44866</v>
      </c>
      <c r="I4783">
        <v>7599993.3382000001</v>
      </c>
      <c r="J4783" t="s">
        <v>204</v>
      </c>
      <c r="K4783">
        <v>4559.9960029200001</v>
      </c>
    </row>
    <row r="4784" spans="1:11" x14ac:dyDescent="0.2">
      <c r="A4784" t="s">
        <v>254</v>
      </c>
      <c r="B4784" t="s">
        <v>198</v>
      </c>
      <c r="C4784" t="s">
        <v>202</v>
      </c>
      <c r="D4784" t="s">
        <v>190</v>
      </c>
      <c r="E4784">
        <v>1107953</v>
      </c>
      <c r="F4784">
        <v>4.1517999999999997</v>
      </c>
      <c r="G4784">
        <v>44869</v>
      </c>
      <c r="H4784">
        <v>44866</v>
      </c>
      <c r="I4784">
        <v>4599999.2653999999</v>
      </c>
      <c r="J4784" t="s">
        <v>193</v>
      </c>
      <c r="K4784">
        <v>3219.9994857800002</v>
      </c>
    </row>
    <row r="4785" spans="1:11" x14ac:dyDescent="0.2">
      <c r="A4785" t="s">
        <v>254</v>
      </c>
      <c r="B4785" t="s">
        <v>198</v>
      </c>
      <c r="C4785" t="s">
        <v>237</v>
      </c>
      <c r="D4785" t="s">
        <v>192</v>
      </c>
      <c r="E4785">
        <v>98746</v>
      </c>
      <c r="F4785">
        <v>16.203199999999999</v>
      </c>
      <c r="G4785">
        <v>44869</v>
      </c>
      <c r="H4785">
        <v>44866</v>
      </c>
      <c r="I4785">
        <v>1600001.1871999998</v>
      </c>
      <c r="J4785" t="s">
        <v>204</v>
      </c>
      <c r="K4785">
        <v>960.00071231999993</v>
      </c>
    </row>
    <row r="4786" spans="1:11" x14ac:dyDescent="0.2">
      <c r="A4786" t="s">
        <v>254</v>
      </c>
      <c r="B4786" t="s">
        <v>185</v>
      </c>
      <c r="C4786" t="s">
        <v>234</v>
      </c>
      <c r="D4786" t="s">
        <v>200</v>
      </c>
      <c r="E4786">
        <v>26969</v>
      </c>
      <c r="F4786">
        <v>96.406199999999998</v>
      </c>
      <c r="G4786">
        <v>44870</v>
      </c>
      <c r="H4786">
        <v>44866</v>
      </c>
      <c r="I4786">
        <v>2599978.8078000001</v>
      </c>
      <c r="J4786" t="s">
        <v>204</v>
      </c>
      <c r="K4786">
        <v>1559.9872846800001</v>
      </c>
    </row>
    <row r="4787" spans="1:11" x14ac:dyDescent="0.2">
      <c r="A4787" t="s">
        <v>254</v>
      </c>
      <c r="B4787" t="s">
        <v>185</v>
      </c>
      <c r="C4787" t="s">
        <v>218</v>
      </c>
      <c r="D4787" t="s">
        <v>190</v>
      </c>
      <c r="E4787">
        <v>129037</v>
      </c>
      <c r="F4787">
        <v>59.672899999999998</v>
      </c>
      <c r="G4787">
        <v>44870</v>
      </c>
      <c r="H4787">
        <v>44866</v>
      </c>
      <c r="I4787">
        <v>7700011.9972999999</v>
      </c>
      <c r="J4787" t="s">
        <v>204</v>
      </c>
      <c r="K4787">
        <v>4620.0071983800008</v>
      </c>
    </row>
    <row r="4788" spans="1:11" x14ac:dyDescent="0.2">
      <c r="A4788" t="s">
        <v>254</v>
      </c>
      <c r="B4788" t="s">
        <v>185</v>
      </c>
      <c r="C4788" t="s">
        <v>231</v>
      </c>
      <c r="D4788" t="s">
        <v>187</v>
      </c>
      <c r="E4788">
        <v>161719</v>
      </c>
      <c r="F4788">
        <v>20.405799999999999</v>
      </c>
      <c r="G4788">
        <v>44871</v>
      </c>
      <c r="H4788">
        <v>44866</v>
      </c>
      <c r="I4788">
        <v>3300005.5702</v>
      </c>
      <c r="J4788" t="s">
        <v>188</v>
      </c>
      <c r="K4788">
        <v>1980.0033421200001</v>
      </c>
    </row>
    <row r="4789" spans="1:11" x14ac:dyDescent="0.2">
      <c r="A4789" t="s">
        <v>254</v>
      </c>
      <c r="B4789" t="s">
        <v>198</v>
      </c>
      <c r="C4789" t="s">
        <v>217</v>
      </c>
      <c r="D4789" t="s">
        <v>200</v>
      </c>
      <c r="E4789">
        <v>1065064</v>
      </c>
      <c r="F4789">
        <v>8.4502000000000006</v>
      </c>
      <c r="G4789">
        <v>44872</v>
      </c>
      <c r="H4789">
        <v>44866</v>
      </c>
      <c r="I4789">
        <v>9000003.8128000014</v>
      </c>
      <c r="J4789" t="s">
        <v>215</v>
      </c>
      <c r="K4789">
        <v>7200.0030502400014</v>
      </c>
    </row>
    <row r="4790" spans="1:11" x14ac:dyDescent="0.2">
      <c r="A4790" t="s">
        <v>254</v>
      </c>
      <c r="B4790" t="s">
        <v>198</v>
      </c>
      <c r="C4790" t="s">
        <v>210</v>
      </c>
      <c r="D4790" t="s">
        <v>190</v>
      </c>
      <c r="E4790">
        <v>216075</v>
      </c>
      <c r="F4790">
        <v>27.7682</v>
      </c>
      <c r="G4790">
        <v>44875</v>
      </c>
      <c r="H4790">
        <v>44866</v>
      </c>
      <c r="I4790">
        <v>6000013.8150000004</v>
      </c>
      <c r="J4790" t="s">
        <v>204</v>
      </c>
      <c r="K4790">
        <v>3600.0082890000003</v>
      </c>
    </row>
    <row r="4791" spans="1:11" x14ac:dyDescent="0.2">
      <c r="A4791" t="s">
        <v>254</v>
      </c>
      <c r="B4791" t="s">
        <v>198</v>
      </c>
      <c r="C4791" t="s">
        <v>210</v>
      </c>
      <c r="D4791" t="s">
        <v>190</v>
      </c>
      <c r="E4791">
        <v>293498</v>
      </c>
      <c r="F4791">
        <v>30.6646</v>
      </c>
      <c r="G4791">
        <v>44875</v>
      </c>
      <c r="H4791">
        <v>44866</v>
      </c>
      <c r="I4791">
        <v>8999998.7708000001</v>
      </c>
      <c r="J4791" t="s">
        <v>204</v>
      </c>
      <c r="K4791">
        <v>5399.9992624799997</v>
      </c>
    </row>
    <row r="4792" spans="1:11" x14ac:dyDescent="0.2">
      <c r="A4792" t="s">
        <v>254</v>
      </c>
      <c r="B4792" t="s">
        <v>185</v>
      </c>
      <c r="C4792" t="s">
        <v>213</v>
      </c>
      <c r="D4792" t="s">
        <v>190</v>
      </c>
      <c r="E4792">
        <v>129014</v>
      </c>
      <c r="F4792">
        <v>75.960499999999996</v>
      </c>
      <c r="G4792">
        <v>44875</v>
      </c>
      <c r="H4792">
        <v>44866</v>
      </c>
      <c r="I4792">
        <v>9799967.9469999988</v>
      </c>
      <c r="J4792" t="s">
        <v>188</v>
      </c>
      <c r="K4792">
        <v>5879.9807682000001</v>
      </c>
    </row>
    <row r="4793" spans="1:11" x14ac:dyDescent="0.2">
      <c r="A4793" t="s">
        <v>254</v>
      </c>
      <c r="B4793" t="s">
        <v>198</v>
      </c>
      <c r="C4793" t="s">
        <v>213</v>
      </c>
      <c r="D4793" t="s">
        <v>190</v>
      </c>
      <c r="E4793">
        <v>52490</v>
      </c>
      <c r="F4793">
        <v>76.205200000000005</v>
      </c>
      <c r="G4793">
        <v>44875</v>
      </c>
      <c r="H4793">
        <v>44866</v>
      </c>
      <c r="I4793">
        <v>4000010.9480000003</v>
      </c>
      <c r="J4793" t="s">
        <v>188</v>
      </c>
      <c r="K4793">
        <v>2400.0065688000004</v>
      </c>
    </row>
    <row r="4794" spans="1:11" x14ac:dyDescent="0.2">
      <c r="A4794" t="s">
        <v>254</v>
      </c>
      <c r="B4794" t="s">
        <v>198</v>
      </c>
      <c r="C4794" t="s">
        <v>242</v>
      </c>
      <c r="D4794" t="s">
        <v>190</v>
      </c>
      <c r="E4794">
        <v>20923</v>
      </c>
      <c r="F4794">
        <v>258.08940000000001</v>
      </c>
      <c r="G4794">
        <v>44875</v>
      </c>
      <c r="H4794">
        <v>44866</v>
      </c>
      <c r="I4794">
        <v>5400004.5162000004</v>
      </c>
      <c r="J4794" t="s">
        <v>207</v>
      </c>
      <c r="K4794">
        <v>3240.0027097200004</v>
      </c>
    </row>
    <row r="4795" spans="1:11" x14ac:dyDescent="0.2">
      <c r="A4795" t="s">
        <v>254</v>
      </c>
      <c r="B4795" t="s">
        <v>198</v>
      </c>
      <c r="C4795" t="s">
        <v>186</v>
      </c>
      <c r="D4795" t="s">
        <v>190</v>
      </c>
      <c r="E4795">
        <v>197613</v>
      </c>
      <c r="F4795">
        <v>22.265699999999999</v>
      </c>
      <c r="G4795">
        <v>44877</v>
      </c>
      <c r="H4795">
        <v>44866</v>
      </c>
      <c r="I4795">
        <v>4399991.7741</v>
      </c>
      <c r="J4795" t="s">
        <v>188</v>
      </c>
      <c r="K4795">
        <v>2639.9950644600003</v>
      </c>
    </row>
    <row r="4796" spans="1:11" x14ac:dyDescent="0.2">
      <c r="A4796" t="s">
        <v>254</v>
      </c>
      <c r="B4796" t="s">
        <v>198</v>
      </c>
      <c r="C4796" t="s">
        <v>209</v>
      </c>
      <c r="D4796" t="s">
        <v>200</v>
      </c>
      <c r="E4796">
        <v>241851</v>
      </c>
      <c r="F4796">
        <v>21.500800000000002</v>
      </c>
      <c r="G4796">
        <v>44877</v>
      </c>
      <c r="H4796">
        <v>44866</v>
      </c>
      <c r="I4796">
        <v>5199989.9808</v>
      </c>
      <c r="J4796" t="s">
        <v>188</v>
      </c>
      <c r="K4796">
        <v>3119.9939884800006</v>
      </c>
    </row>
    <row r="4797" spans="1:11" x14ac:dyDescent="0.2">
      <c r="A4797" t="s">
        <v>254</v>
      </c>
      <c r="B4797" t="s">
        <v>198</v>
      </c>
      <c r="C4797" t="s">
        <v>202</v>
      </c>
      <c r="D4797" t="s">
        <v>190</v>
      </c>
      <c r="E4797">
        <v>1982544</v>
      </c>
      <c r="F4797">
        <v>4.1360999999999999</v>
      </c>
      <c r="G4797">
        <v>44879</v>
      </c>
      <c r="H4797">
        <v>44866</v>
      </c>
      <c r="I4797">
        <v>8200000.2384000001</v>
      </c>
      <c r="J4797" t="s">
        <v>193</v>
      </c>
      <c r="K4797">
        <v>5740.0001668800005</v>
      </c>
    </row>
    <row r="4798" spans="1:11" x14ac:dyDescent="0.2">
      <c r="A4798" t="s">
        <v>254</v>
      </c>
      <c r="B4798" t="s">
        <v>198</v>
      </c>
      <c r="C4798" t="s">
        <v>211</v>
      </c>
      <c r="D4798" t="s">
        <v>190</v>
      </c>
      <c r="E4798">
        <v>233387</v>
      </c>
      <c r="F4798">
        <v>12.854200000000001</v>
      </c>
      <c r="G4798">
        <v>44879</v>
      </c>
      <c r="H4798">
        <v>44866</v>
      </c>
      <c r="I4798">
        <v>3000003.1754000001</v>
      </c>
      <c r="J4798" t="s">
        <v>207</v>
      </c>
      <c r="K4798">
        <v>1800.00190524</v>
      </c>
    </row>
    <row r="4799" spans="1:11" x14ac:dyDescent="0.2">
      <c r="A4799" t="s">
        <v>254</v>
      </c>
      <c r="B4799" t="s">
        <v>185</v>
      </c>
      <c r="C4799" t="s">
        <v>220</v>
      </c>
      <c r="D4799" t="s">
        <v>192</v>
      </c>
      <c r="E4799">
        <v>35879</v>
      </c>
      <c r="F4799">
        <v>156.08199999999999</v>
      </c>
      <c r="G4799">
        <v>44882</v>
      </c>
      <c r="H4799">
        <v>44866</v>
      </c>
      <c r="I4799">
        <v>5600066.0779999997</v>
      </c>
      <c r="J4799" t="s">
        <v>188</v>
      </c>
      <c r="K4799">
        <v>3360.0396467999994</v>
      </c>
    </row>
    <row r="4800" spans="1:11" x14ac:dyDescent="0.2">
      <c r="A4800" t="s">
        <v>254</v>
      </c>
      <c r="B4800" t="s">
        <v>198</v>
      </c>
      <c r="C4800" t="s">
        <v>229</v>
      </c>
      <c r="D4800" t="s">
        <v>200</v>
      </c>
      <c r="E4800">
        <v>14394</v>
      </c>
      <c r="F4800">
        <v>111.1557</v>
      </c>
      <c r="G4800">
        <v>44882</v>
      </c>
      <c r="H4800">
        <v>44866</v>
      </c>
      <c r="I4800">
        <v>1599975.1458000001</v>
      </c>
      <c r="J4800" t="s">
        <v>188</v>
      </c>
      <c r="K4800">
        <v>959.98508748000006</v>
      </c>
    </row>
    <row r="4801" spans="1:11" x14ac:dyDescent="0.2">
      <c r="A4801" t="s">
        <v>254</v>
      </c>
      <c r="B4801" t="s">
        <v>185</v>
      </c>
      <c r="C4801" t="s">
        <v>203</v>
      </c>
      <c r="D4801" t="s">
        <v>192</v>
      </c>
      <c r="E4801">
        <v>9291</v>
      </c>
      <c r="F4801">
        <v>118.3901</v>
      </c>
      <c r="G4801">
        <v>44882</v>
      </c>
      <c r="H4801">
        <v>44866</v>
      </c>
      <c r="I4801">
        <v>1099962.4191000001</v>
      </c>
      <c r="J4801" t="s">
        <v>204</v>
      </c>
      <c r="K4801">
        <v>659.97745146000011</v>
      </c>
    </row>
    <row r="4802" spans="1:11" x14ac:dyDescent="0.2">
      <c r="A4802" t="s">
        <v>254</v>
      </c>
      <c r="B4802" t="s">
        <v>198</v>
      </c>
      <c r="C4802" t="s">
        <v>189</v>
      </c>
      <c r="D4802" t="s">
        <v>190</v>
      </c>
      <c r="E4802">
        <v>116578</v>
      </c>
      <c r="F4802">
        <v>30.880600000000001</v>
      </c>
      <c r="G4802">
        <v>44882</v>
      </c>
      <c r="H4802">
        <v>44866</v>
      </c>
      <c r="I4802">
        <v>3599998.5868000002</v>
      </c>
      <c r="J4802" t="s">
        <v>188</v>
      </c>
      <c r="K4802">
        <v>2159.9991520800004</v>
      </c>
    </row>
    <row r="4803" spans="1:11" x14ac:dyDescent="0.2">
      <c r="A4803" t="s">
        <v>254</v>
      </c>
      <c r="B4803" t="s">
        <v>185</v>
      </c>
      <c r="C4803" t="s">
        <v>203</v>
      </c>
      <c r="D4803" t="s">
        <v>187</v>
      </c>
      <c r="E4803">
        <v>74359</v>
      </c>
      <c r="F4803">
        <v>122.379</v>
      </c>
      <c r="G4803">
        <v>44883</v>
      </c>
      <c r="H4803">
        <v>44866</v>
      </c>
      <c r="I4803">
        <v>9099980.0610000007</v>
      </c>
      <c r="J4803" t="s">
        <v>204</v>
      </c>
      <c r="K4803">
        <v>5459.9880366000007</v>
      </c>
    </row>
    <row r="4804" spans="1:11" x14ac:dyDescent="0.2">
      <c r="A4804" t="s">
        <v>254</v>
      </c>
      <c r="B4804" t="s">
        <v>185</v>
      </c>
      <c r="C4804" t="s">
        <v>246</v>
      </c>
      <c r="D4804" t="s">
        <v>187</v>
      </c>
      <c r="E4804">
        <v>54952</v>
      </c>
      <c r="F4804">
        <v>132.84229999999999</v>
      </c>
      <c r="G4804">
        <v>44885</v>
      </c>
      <c r="H4804">
        <v>44866</v>
      </c>
      <c r="I4804">
        <v>7299950.0696</v>
      </c>
      <c r="J4804" t="s">
        <v>204</v>
      </c>
      <c r="K4804">
        <v>4379.9700417599997</v>
      </c>
    </row>
    <row r="4805" spans="1:11" x14ac:dyDescent="0.2">
      <c r="A4805" t="s">
        <v>254</v>
      </c>
      <c r="B4805" t="s">
        <v>185</v>
      </c>
      <c r="C4805" t="s">
        <v>231</v>
      </c>
      <c r="D4805" t="s">
        <v>190</v>
      </c>
      <c r="E4805">
        <v>31382</v>
      </c>
      <c r="F4805">
        <v>22.305800000000001</v>
      </c>
      <c r="G4805">
        <v>44886</v>
      </c>
      <c r="H4805">
        <v>44866</v>
      </c>
      <c r="I4805">
        <v>700000.61560000002</v>
      </c>
      <c r="J4805" t="s">
        <v>188</v>
      </c>
      <c r="K4805">
        <v>420.00036936000004</v>
      </c>
    </row>
    <row r="4806" spans="1:11" x14ac:dyDescent="0.2">
      <c r="A4806" t="s">
        <v>254</v>
      </c>
      <c r="B4806" t="s">
        <v>198</v>
      </c>
      <c r="C4806" t="s">
        <v>224</v>
      </c>
      <c r="D4806" t="s">
        <v>190</v>
      </c>
      <c r="E4806">
        <v>30413</v>
      </c>
      <c r="F4806">
        <v>193.99590000000001</v>
      </c>
      <c r="G4806">
        <v>44890</v>
      </c>
      <c r="H4806">
        <v>44866</v>
      </c>
      <c r="I4806">
        <v>5899997.3067000005</v>
      </c>
      <c r="J4806" t="s">
        <v>204</v>
      </c>
      <c r="K4806">
        <v>3539.9983840200007</v>
      </c>
    </row>
    <row r="4807" spans="1:11" x14ac:dyDescent="0.2">
      <c r="A4807" t="s">
        <v>254</v>
      </c>
      <c r="B4807" t="s">
        <v>185</v>
      </c>
      <c r="C4807" t="s">
        <v>230</v>
      </c>
      <c r="D4807" t="s">
        <v>190</v>
      </c>
      <c r="E4807">
        <v>37963</v>
      </c>
      <c r="F4807">
        <v>126.4379</v>
      </c>
      <c r="G4807">
        <v>44890</v>
      </c>
      <c r="H4807">
        <v>44866</v>
      </c>
      <c r="I4807">
        <v>4799961.9977000002</v>
      </c>
      <c r="J4807" t="s">
        <v>188</v>
      </c>
      <c r="K4807">
        <v>2879.9771986200003</v>
      </c>
    </row>
    <row r="4808" spans="1:11" x14ac:dyDescent="0.2">
      <c r="A4808" t="s">
        <v>254</v>
      </c>
      <c r="B4808" t="s">
        <v>185</v>
      </c>
      <c r="C4808" t="s">
        <v>205</v>
      </c>
      <c r="D4808" t="s">
        <v>187</v>
      </c>
      <c r="E4808">
        <v>184598</v>
      </c>
      <c r="F4808">
        <v>18.418399999999998</v>
      </c>
      <c r="G4808">
        <v>44890</v>
      </c>
      <c r="H4808">
        <v>44866</v>
      </c>
      <c r="I4808">
        <v>3399999.8031999995</v>
      </c>
      <c r="J4808" t="s">
        <v>193</v>
      </c>
      <c r="K4808">
        <v>2379.9998622399999</v>
      </c>
    </row>
    <row r="4809" spans="1:11" x14ac:dyDescent="0.2">
      <c r="A4809" t="s">
        <v>254</v>
      </c>
      <c r="B4809" t="s">
        <v>185</v>
      </c>
      <c r="C4809" t="s">
        <v>233</v>
      </c>
      <c r="D4809" t="s">
        <v>190</v>
      </c>
      <c r="E4809">
        <v>21354</v>
      </c>
      <c r="F4809">
        <v>84.295299999999997</v>
      </c>
      <c r="G4809">
        <v>44891</v>
      </c>
      <c r="H4809">
        <v>44866</v>
      </c>
      <c r="I4809">
        <v>1800041.8362</v>
      </c>
      <c r="J4809" t="s">
        <v>204</v>
      </c>
      <c r="K4809">
        <v>1080.0251017200001</v>
      </c>
    </row>
    <row r="4810" spans="1:11" x14ac:dyDescent="0.2">
      <c r="A4810" t="s">
        <v>254</v>
      </c>
      <c r="B4810" t="s">
        <v>185</v>
      </c>
      <c r="C4810" t="s">
        <v>112</v>
      </c>
      <c r="D4810" t="s">
        <v>200</v>
      </c>
      <c r="E4810">
        <v>60000</v>
      </c>
      <c r="F4810">
        <v>45.000300000000003</v>
      </c>
      <c r="G4810">
        <v>44891</v>
      </c>
      <c r="H4810">
        <v>44866</v>
      </c>
      <c r="I4810">
        <v>2700018</v>
      </c>
      <c r="J4810" t="s">
        <v>188</v>
      </c>
      <c r="K4810">
        <v>1620.0108</v>
      </c>
    </row>
    <row r="4811" spans="1:11" x14ac:dyDescent="0.2">
      <c r="A4811" t="s">
        <v>254</v>
      </c>
      <c r="B4811" t="s">
        <v>198</v>
      </c>
      <c r="C4811" t="s">
        <v>205</v>
      </c>
      <c r="D4811" t="s">
        <v>200</v>
      </c>
      <c r="E4811">
        <v>501866</v>
      </c>
      <c r="F4811">
        <v>19.128599999999999</v>
      </c>
      <c r="G4811">
        <v>44892</v>
      </c>
      <c r="H4811">
        <v>44866</v>
      </c>
      <c r="I4811">
        <v>9599993.9675999992</v>
      </c>
      <c r="J4811" t="s">
        <v>193</v>
      </c>
      <c r="K4811">
        <v>6719.9957773199994</v>
      </c>
    </row>
    <row r="4812" spans="1:11" x14ac:dyDescent="0.2">
      <c r="A4812" t="s">
        <v>254</v>
      </c>
      <c r="B4812" t="s">
        <v>185</v>
      </c>
      <c r="C4812" t="s">
        <v>201</v>
      </c>
      <c r="D4812" t="s">
        <v>200</v>
      </c>
      <c r="E4812">
        <v>127403</v>
      </c>
      <c r="F4812">
        <v>38.460599999999999</v>
      </c>
      <c r="G4812">
        <v>44892</v>
      </c>
      <c r="H4812">
        <v>44866</v>
      </c>
      <c r="I4812">
        <v>4899995.8218</v>
      </c>
      <c r="J4812" t="s">
        <v>188</v>
      </c>
      <c r="K4812">
        <v>2939.9974930799999</v>
      </c>
    </row>
    <row r="4813" spans="1:11" x14ac:dyDescent="0.2">
      <c r="A4813" t="s">
        <v>254</v>
      </c>
      <c r="B4813" t="s">
        <v>185</v>
      </c>
      <c r="C4813" t="s">
        <v>189</v>
      </c>
      <c r="D4813" t="s">
        <v>190</v>
      </c>
      <c r="E4813">
        <v>311639</v>
      </c>
      <c r="F4813">
        <v>27.596</v>
      </c>
      <c r="G4813">
        <v>44896</v>
      </c>
      <c r="H4813">
        <v>44896</v>
      </c>
      <c r="I4813">
        <v>8599989.8440000005</v>
      </c>
      <c r="J4813" t="s">
        <v>188</v>
      </c>
      <c r="K4813">
        <v>5159.9939064000009</v>
      </c>
    </row>
    <row r="4814" spans="1:11" x14ac:dyDescent="0.2">
      <c r="A4814" t="s">
        <v>254</v>
      </c>
      <c r="B4814" t="s">
        <v>185</v>
      </c>
      <c r="C4814" t="s">
        <v>231</v>
      </c>
      <c r="D4814" t="s">
        <v>192</v>
      </c>
      <c r="E4814">
        <v>238750</v>
      </c>
      <c r="F4814">
        <v>20.523599999999998</v>
      </c>
      <c r="G4814">
        <v>44896</v>
      </c>
      <c r="H4814">
        <v>44896</v>
      </c>
      <c r="I4814">
        <v>4900009.5</v>
      </c>
      <c r="J4814" t="s">
        <v>188</v>
      </c>
      <c r="K4814">
        <v>2940.0057000000002</v>
      </c>
    </row>
    <row r="4815" spans="1:11" x14ac:dyDescent="0.2">
      <c r="A4815" t="s">
        <v>254</v>
      </c>
      <c r="B4815" t="s">
        <v>198</v>
      </c>
      <c r="C4815" t="s">
        <v>238</v>
      </c>
      <c r="D4815" t="s">
        <v>192</v>
      </c>
      <c r="E4815">
        <v>34721</v>
      </c>
      <c r="F4815">
        <v>207.3698</v>
      </c>
      <c r="G4815">
        <v>44896</v>
      </c>
      <c r="H4815">
        <v>44896</v>
      </c>
      <c r="I4815">
        <v>7200086.8257999998</v>
      </c>
      <c r="J4815" t="s">
        <v>204</v>
      </c>
      <c r="K4815">
        <v>4320.0520954799995</v>
      </c>
    </row>
    <row r="4816" spans="1:11" x14ac:dyDescent="0.2">
      <c r="A4816" t="s">
        <v>254</v>
      </c>
      <c r="B4816" t="s">
        <v>198</v>
      </c>
      <c r="C4816" t="s">
        <v>233</v>
      </c>
      <c r="D4816" t="s">
        <v>187</v>
      </c>
      <c r="E4816">
        <v>35025</v>
      </c>
      <c r="F4816">
        <v>85.653599999999997</v>
      </c>
      <c r="G4816">
        <v>44896</v>
      </c>
      <c r="H4816">
        <v>44896</v>
      </c>
      <c r="I4816">
        <v>3000017.34</v>
      </c>
      <c r="J4816" t="s">
        <v>204</v>
      </c>
      <c r="K4816">
        <v>1800.0104040000001</v>
      </c>
    </row>
    <row r="4817" spans="1:11" x14ac:dyDescent="0.2">
      <c r="A4817" t="s">
        <v>254</v>
      </c>
      <c r="B4817" t="s">
        <v>185</v>
      </c>
      <c r="C4817" t="s">
        <v>226</v>
      </c>
      <c r="D4817" t="s">
        <v>190</v>
      </c>
      <c r="E4817">
        <v>154712</v>
      </c>
      <c r="F4817">
        <v>53.001600000000003</v>
      </c>
      <c r="G4817">
        <v>44897</v>
      </c>
      <c r="H4817">
        <v>44896</v>
      </c>
      <c r="I4817">
        <v>8199983.5392000005</v>
      </c>
      <c r="J4817" t="s">
        <v>188</v>
      </c>
      <c r="K4817">
        <v>4919.9901235200005</v>
      </c>
    </row>
    <row r="4818" spans="1:11" x14ac:dyDescent="0.2">
      <c r="A4818" t="s">
        <v>254</v>
      </c>
      <c r="B4818" t="s">
        <v>185</v>
      </c>
      <c r="C4818" t="s">
        <v>220</v>
      </c>
      <c r="D4818" t="s">
        <v>192</v>
      </c>
      <c r="E4818">
        <v>46445</v>
      </c>
      <c r="F4818">
        <v>152.86949999999999</v>
      </c>
      <c r="G4818">
        <v>44899</v>
      </c>
      <c r="H4818">
        <v>44896</v>
      </c>
      <c r="I4818">
        <v>7100023.9274999993</v>
      </c>
      <c r="J4818" t="s">
        <v>188</v>
      </c>
      <c r="K4818">
        <v>4260.0143564999998</v>
      </c>
    </row>
    <row r="4819" spans="1:11" x14ac:dyDescent="0.2">
      <c r="A4819" t="s">
        <v>254</v>
      </c>
      <c r="B4819" t="s">
        <v>185</v>
      </c>
      <c r="C4819" t="s">
        <v>219</v>
      </c>
      <c r="D4819" t="s">
        <v>192</v>
      </c>
      <c r="E4819">
        <v>103025</v>
      </c>
      <c r="F4819">
        <v>55.3264</v>
      </c>
      <c r="G4819">
        <v>44899</v>
      </c>
      <c r="H4819">
        <v>44896</v>
      </c>
      <c r="I4819">
        <v>5700002.3600000003</v>
      </c>
      <c r="J4819" t="s">
        <v>188</v>
      </c>
      <c r="K4819">
        <v>3420.0014160000005</v>
      </c>
    </row>
    <row r="4820" spans="1:11" x14ac:dyDescent="0.2">
      <c r="A4820" t="s">
        <v>254</v>
      </c>
      <c r="B4820" t="s">
        <v>185</v>
      </c>
      <c r="C4820" t="s">
        <v>230</v>
      </c>
      <c r="D4820" t="s">
        <v>190</v>
      </c>
      <c r="E4820">
        <v>63818</v>
      </c>
      <c r="F4820">
        <v>112.82089999999999</v>
      </c>
      <c r="G4820">
        <v>44899</v>
      </c>
      <c r="H4820">
        <v>44896</v>
      </c>
      <c r="I4820">
        <v>7200004.1962000001</v>
      </c>
      <c r="J4820" t="s">
        <v>188</v>
      </c>
      <c r="K4820">
        <v>4320.0025177200005</v>
      </c>
    </row>
    <row r="4821" spans="1:11" x14ac:dyDescent="0.2">
      <c r="A4821" t="s">
        <v>254</v>
      </c>
      <c r="B4821" t="s">
        <v>198</v>
      </c>
      <c r="C4821" t="s">
        <v>203</v>
      </c>
      <c r="D4821" t="s">
        <v>190</v>
      </c>
      <c r="E4821">
        <v>90841</v>
      </c>
      <c r="F4821">
        <v>107.8811</v>
      </c>
      <c r="G4821">
        <v>44899</v>
      </c>
      <c r="H4821">
        <v>44896</v>
      </c>
      <c r="I4821">
        <v>9800027.0051000006</v>
      </c>
      <c r="J4821" t="s">
        <v>204</v>
      </c>
      <c r="K4821">
        <v>5880.0162030600004</v>
      </c>
    </row>
    <row r="4822" spans="1:11" x14ac:dyDescent="0.2">
      <c r="A4822" t="s">
        <v>254</v>
      </c>
      <c r="B4822" t="s">
        <v>198</v>
      </c>
      <c r="C4822" t="s">
        <v>189</v>
      </c>
      <c r="D4822" t="s">
        <v>190</v>
      </c>
      <c r="E4822">
        <v>84030</v>
      </c>
      <c r="F4822">
        <v>29.751300000000001</v>
      </c>
      <c r="G4822">
        <v>44899</v>
      </c>
      <c r="H4822">
        <v>44896</v>
      </c>
      <c r="I4822">
        <v>2500001.7390000001</v>
      </c>
      <c r="J4822" t="s">
        <v>188</v>
      </c>
      <c r="K4822">
        <v>1500.0010434000001</v>
      </c>
    </row>
    <row r="4823" spans="1:11" x14ac:dyDescent="0.2">
      <c r="A4823" t="s">
        <v>254</v>
      </c>
      <c r="B4823" t="s">
        <v>185</v>
      </c>
      <c r="C4823" t="s">
        <v>209</v>
      </c>
      <c r="D4823" t="s">
        <v>190</v>
      </c>
      <c r="E4823">
        <v>93287</v>
      </c>
      <c r="F4823">
        <v>21.4392</v>
      </c>
      <c r="G4823">
        <v>44900</v>
      </c>
      <c r="H4823">
        <v>44896</v>
      </c>
      <c r="I4823">
        <v>1999998.6503999999</v>
      </c>
      <c r="J4823" t="s">
        <v>188</v>
      </c>
      <c r="K4823">
        <v>1199.99919024</v>
      </c>
    </row>
    <row r="4824" spans="1:11" x14ac:dyDescent="0.2">
      <c r="A4824" t="s">
        <v>254</v>
      </c>
      <c r="B4824" t="s">
        <v>185</v>
      </c>
      <c r="C4824" t="s">
        <v>209</v>
      </c>
      <c r="D4824" t="s">
        <v>190</v>
      </c>
      <c r="E4824">
        <v>184545</v>
      </c>
      <c r="F4824">
        <v>21.133099999999999</v>
      </c>
      <c r="G4824">
        <v>44903</v>
      </c>
      <c r="H4824">
        <v>44896</v>
      </c>
      <c r="I4824">
        <v>3900007.9394999999</v>
      </c>
      <c r="J4824" t="s">
        <v>188</v>
      </c>
      <c r="K4824">
        <v>2340.0047636999998</v>
      </c>
    </row>
    <row r="4825" spans="1:11" x14ac:dyDescent="0.2">
      <c r="A4825" t="s">
        <v>254</v>
      </c>
      <c r="B4825" t="s">
        <v>185</v>
      </c>
      <c r="C4825" t="s">
        <v>203</v>
      </c>
      <c r="D4825" t="s">
        <v>192</v>
      </c>
      <c r="E4825">
        <v>39480</v>
      </c>
      <c r="F4825">
        <v>116.51430000000001</v>
      </c>
      <c r="G4825">
        <v>44903</v>
      </c>
      <c r="H4825">
        <v>44896</v>
      </c>
      <c r="I4825">
        <v>4599984.5640000002</v>
      </c>
      <c r="J4825" t="s">
        <v>204</v>
      </c>
      <c r="K4825">
        <v>2759.9907384000003</v>
      </c>
    </row>
    <row r="4826" spans="1:11" x14ac:dyDescent="0.2">
      <c r="A4826" t="s">
        <v>254</v>
      </c>
      <c r="B4826" t="s">
        <v>185</v>
      </c>
      <c r="C4826" t="s">
        <v>186</v>
      </c>
      <c r="D4826" t="s">
        <v>190</v>
      </c>
      <c r="E4826">
        <v>64259</v>
      </c>
      <c r="F4826">
        <v>21.786899999999999</v>
      </c>
      <c r="G4826">
        <v>44903</v>
      </c>
      <c r="H4826">
        <v>44896</v>
      </c>
      <c r="I4826">
        <v>1400004.4071</v>
      </c>
      <c r="J4826" t="s">
        <v>188</v>
      </c>
      <c r="K4826">
        <v>840.00264426000012</v>
      </c>
    </row>
    <row r="4827" spans="1:11" x14ac:dyDescent="0.2">
      <c r="A4827" t="s">
        <v>254</v>
      </c>
      <c r="B4827" t="s">
        <v>198</v>
      </c>
      <c r="C4827" t="s">
        <v>216</v>
      </c>
      <c r="D4827" t="s">
        <v>192</v>
      </c>
      <c r="E4827">
        <v>444906</v>
      </c>
      <c r="F4827">
        <v>18.206099999999999</v>
      </c>
      <c r="G4827">
        <v>44903</v>
      </c>
      <c r="H4827">
        <v>44896</v>
      </c>
      <c r="I4827">
        <v>8100003.1266000001</v>
      </c>
      <c r="J4827" t="s">
        <v>215</v>
      </c>
      <c r="K4827">
        <v>6480.0025012800006</v>
      </c>
    </row>
    <row r="4828" spans="1:11" x14ac:dyDescent="0.2">
      <c r="A4828" t="s">
        <v>254</v>
      </c>
      <c r="B4828" t="s">
        <v>198</v>
      </c>
      <c r="C4828" t="s">
        <v>201</v>
      </c>
      <c r="D4828" t="s">
        <v>190</v>
      </c>
      <c r="E4828">
        <v>50453</v>
      </c>
      <c r="F4828">
        <v>41.623100000000001</v>
      </c>
      <c r="G4828">
        <v>44903</v>
      </c>
      <c r="H4828">
        <v>44896</v>
      </c>
      <c r="I4828">
        <v>2100010.2642999999</v>
      </c>
      <c r="J4828" t="s">
        <v>188</v>
      </c>
      <c r="K4828">
        <v>1260.0061585799999</v>
      </c>
    </row>
    <row r="4829" spans="1:11" x14ac:dyDescent="0.2">
      <c r="A4829" t="s">
        <v>254</v>
      </c>
      <c r="B4829" t="s">
        <v>198</v>
      </c>
      <c r="C4829" t="s">
        <v>235</v>
      </c>
      <c r="D4829" t="s">
        <v>200</v>
      </c>
      <c r="E4829">
        <v>470054</v>
      </c>
      <c r="F4829">
        <v>13.828200000000001</v>
      </c>
      <c r="G4829">
        <v>44904</v>
      </c>
      <c r="H4829">
        <v>44896</v>
      </c>
      <c r="I4829">
        <v>6500000.7228000006</v>
      </c>
      <c r="J4829" t="s">
        <v>204</v>
      </c>
      <c r="K4829">
        <v>3900.0004336800002</v>
      </c>
    </row>
    <row r="4830" spans="1:11" x14ac:dyDescent="0.2">
      <c r="A4830" t="s">
        <v>254</v>
      </c>
      <c r="B4830" t="s">
        <v>198</v>
      </c>
      <c r="C4830" t="s">
        <v>218</v>
      </c>
      <c r="D4830" t="s">
        <v>200</v>
      </c>
      <c r="E4830">
        <v>93392</v>
      </c>
      <c r="F4830">
        <v>65.315899999999999</v>
      </c>
      <c r="G4830">
        <v>44905</v>
      </c>
      <c r="H4830">
        <v>44896</v>
      </c>
      <c r="I4830">
        <v>6099982.5328000002</v>
      </c>
      <c r="J4830" t="s">
        <v>204</v>
      </c>
      <c r="K4830">
        <v>3659.9895196800003</v>
      </c>
    </row>
    <row r="4831" spans="1:11" x14ac:dyDescent="0.2">
      <c r="A4831" t="s">
        <v>254</v>
      </c>
      <c r="B4831" t="s">
        <v>185</v>
      </c>
      <c r="C4831" t="s">
        <v>194</v>
      </c>
      <c r="D4831" t="s">
        <v>192</v>
      </c>
      <c r="E4831">
        <v>169556</v>
      </c>
      <c r="F4831">
        <v>47.771900000000002</v>
      </c>
      <c r="G4831">
        <v>44906</v>
      </c>
      <c r="H4831">
        <v>44896</v>
      </c>
      <c r="I4831">
        <v>8100012.2764000008</v>
      </c>
      <c r="J4831" t="s">
        <v>188</v>
      </c>
      <c r="K4831">
        <v>4860.0073658400006</v>
      </c>
    </row>
    <row r="4832" spans="1:11" x14ac:dyDescent="0.2">
      <c r="A4832" t="s">
        <v>254</v>
      </c>
      <c r="B4832" t="s">
        <v>185</v>
      </c>
      <c r="C4832" t="s">
        <v>229</v>
      </c>
      <c r="D4832" t="s">
        <v>200</v>
      </c>
      <c r="E4832">
        <v>65836</v>
      </c>
      <c r="F4832">
        <v>104.8051</v>
      </c>
      <c r="G4832">
        <v>44906</v>
      </c>
      <c r="H4832">
        <v>44896</v>
      </c>
      <c r="I4832">
        <v>6899948.5636</v>
      </c>
      <c r="J4832" t="s">
        <v>188</v>
      </c>
      <c r="K4832">
        <v>4139.9691381600005</v>
      </c>
    </row>
    <row r="4833" spans="1:11" x14ac:dyDescent="0.2">
      <c r="A4833" t="s">
        <v>254</v>
      </c>
      <c r="B4833" t="s">
        <v>198</v>
      </c>
      <c r="C4833" t="s">
        <v>245</v>
      </c>
      <c r="D4833" t="s">
        <v>192</v>
      </c>
      <c r="E4833">
        <v>165153</v>
      </c>
      <c r="F4833">
        <v>59.944499999999998</v>
      </c>
      <c r="G4833">
        <v>44907</v>
      </c>
      <c r="H4833">
        <v>44896</v>
      </c>
      <c r="I4833">
        <v>9900014.0085000005</v>
      </c>
      <c r="J4833" t="s">
        <v>188</v>
      </c>
      <c r="K4833">
        <v>5940.0084051000003</v>
      </c>
    </row>
    <row r="4834" spans="1:11" x14ac:dyDescent="0.2">
      <c r="A4834" t="s">
        <v>254</v>
      </c>
      <c r="B4834" t="s">
        <v>185</v>
      </c>
      <c r="C4834" t="s">
        <v>239</v>
      </c>
      <c r="D4834" t="s">
        <v>190</v>
      </c>
      <c r="E4834">
        <v>518328</v>
      </c>
      <c r="F4834">
        <v>16.591799999999999</v>
      </c>
      <c r="G4834">
        <v>44907</v>
      </c>
      <c r="H4834">
        <v>44896</v>
      </c>
      <c r="I4834">
        <v>8599994.5103999991</v>
      </c>
      <c r="J4834" t="s">
        <v>188</v>
      </c>
      <c r="K4834">
        <v>5159.9967062400001</v>
      </c>
    </row>
    <row r="4835" spans="1:11" x14ac:dyDescent="0.2">
      <c r="A4835" t="s">
        <v>254</v>
      </c>
      <c r="B4835" t="s">
        <v>185</v>
      </c>
      <c r="C4835" t="s">
        <v>224</v>
      </c>
      <c r="D4835" t="s">
        <v>190</v>
      </c>
      <c r="E4835">
        <v>32088</v>
      </c>
      <c r="F4835">
        <v>199.4496</v>
      </c>
      <c r="G4835">
        <v>44910</v>
      </c>
      <c r="H4835">
        <v>44896</v>
      </c>
      <c r="I4835">
        <v>6399938.7648</v>
      </c>
      <c r="J4835" t="s">
        <v>204</v>
      </c>
      <c r="K4835">
        <v>3839.96325888</v>
      </c>
    </row>
    <row r="4836" spans="1:11" x14ac:dyDescent="0.2">
      <c r="A4836" t="s">
        <v>254</v>
      </c>
      <c r="B4836" t="s">
        <v>198</v>
      </c>
      <c r="C4836" t="s">
        <v>186</v>
      </c>
      <c r="D4836" t="s">
        <v>192</v>
      </c>
      <c r="E4836">
        <v>107577</v>
      </c>
      <c r="F4836">
        <v>23.239100000000001</v>
      </c>
      <c r="G4836">
        <v>44910</v>
      </c>
      <c r="H4836">
        <v>44896</v>
      </c>
      <c r="I4836">
        <v>2499992.6606999999</v>
      </c>
      <c r="J4836" t="s">
        <v>188</v>
      </c>
      <c r="K4836">
        <v>1499.9955964200001</v>
      </c>
    </row>
    <row r="4837" spans="1:11" x14ac:dyDescent="0.2">
      <c r="A4837" t="s">
        <v>254</v>
      </c>
      <c r="B4837" t="s">
        <v>198</v>
      </c>
      <c r="C4837" t="s">
        <v>220</v>
      </c>
      <c r="D4837" t="s">
        <v>192</v>
      </c>
      <c r="E4837">
        <v>22336</v>
      </c>
      <c r="F4837">
        <v>174.6027</v>
      </c>
      <c r="G4837">
        <v>44911</v>
      </c>
      <c r="H4837">
        <v>44896</v>
      </c>
      <c r="I4837">
        <v>3899925.9071999998</v>
      </c>
      <c r="J4837" t="s">
        <v>188</v>
      </c>
      <c r="K4837">
        <v>2339.9555443200002</v>
      </c>
    </row>
    <row r="4838" spans="1:11" x14ac:dyDescent="0.2">
      <c r="A4838" t="s">
        <v>254</v>
      </c>
      <c r="B4838" t="s">
        <v>185</v>
      </c>
      <c r="C4838" t="s">
        <v>201</v>
      </c>
      <c r="D4838" t="s">
        <v>192</v>
      </c>
      <c r="E4838">
        <v>63640</v>
      </c>
      <c r="F4838">
        <v>37.712299999999999</v>
      </c>
      <c r="G4838">
        <v>44911</v>
      </c>
      <c r="H4838">
        <v>44896</v>
      </c>
      <c r="I4838">
        <v>2400010.7719999999</v>
      </c>
      <c r="J4838" t="s">
        <v>188</v>
      </c>
      <c r="K4838">
        <v>1440.0064632000001</v>
      </c>
    </row>
    <row r="4839" spans="1:11" x14ac:dyDescent="0.2">
      <c r="A4839" t="s">
        <v>254</v>
      </c>
      <c r="B4839" t="s">
        <v>185</v>
      </c>
      <c r="C4839" t="s">
        <v>221</v>
      </c>
      <c r="D4839" t="s">
        <v>192</v>
      </c>
      <c r="E4839">
        <v>179430</v>
      </c>
      <c r="F4839">
        <v>41.241799999999998</v>
      </c>
      <c r="G4839">
        <v>44912</v>
      </c>
      <c r="H4839">
        <v>44896</v>
      </c>
      <c r="I4839">
        <v>7400016.1739999996</v>
      </c>
      <c r="J4839" t="s">
        <v>207</v>
      </c>
      <c r="K4839">
        <v>4440.0097044000004</v>
      </c>
    </row>
    <row r="4840" spans="1:11" x14ac:dyDescent="0.2">
      <c r="A4840" t="s">
        <v>254</v>
      </c>
      <c r="B4840" t="s">
        <v>185</v>
      </c>
      <c r="C4840" t="s">
        <v>236</v>
      </c>
      <c r="D4840" t="s">
        <v>190</v>
      </c>
      <c r="E4840">
        <v>368628</v>
      </c>
      <c r="F4840">
        <v>6.7819000000000003</v>
      </c>
      <c r="G4840">
        <v>44913</v>
      </c>
      <c r="H4840">
        <v>44896</v>
      </c>
      <c r="I4840">
        <v>2499998.2332000001</v>
      </c>
      <c r="J4840" t="s">
        <v>215</v>
      </c>
      <c r="K4840">
        <v>1999.9985865600001</v>
      </c>
    </row>
    <row r="4841" spans="1:11" x14ac:dyDescent="0.2">
      <c r="A4841" t="s">
        <v>254</v>
      </c>
      <c r="B4841" t="s">
        <v>198</v>
      </c>
      <c r="C4841" t="s">
        <v>209</v>
      </c>
      <c r="D4841" t="s">
        <v>190</v>
      </c>
      <c r="E4841">
        <v>117595</v>
      </c>
      <c r="F4841">
        <v>18.708300000000001</v>
      </c>
      <c r="G4841">
        <v>44913</v>
      </c>
      <c r="H4841">
        <v>44896</v>
      </c>
      <c r="I4841">
        <v>2200002.5385000003</v>
      </c>
      <c r="J4841" t="s">
        <v>188</v>
      </c>
      <c r="K4841">
        <v>1320.0015231000002</v>
      </c>
    </row>
    <row r="4842" spans="1:11" x14ac:dyDescent="0.2">
      <c r="A4842" t="s">
        <v>254</v>
      </c>
      <c r="B4842" t="s">
        <v>198</v>
      </c>
      <c r="C4842" t="s">
        <v>202</v>
      </c>
      <c r="D4842" t="s">
        <v>187</v>
      </c>
      <c r="E4842">
        <v>606626</v>
      </c>
      <c r="F4842">
        <v>4.2859999999999996</v>
      </c>
      <c r="G4842">
        <v>44913</v>
      </c>
      <c r="H4842">
        <v>44896</v>
      </c>
      <c r="I4842">
        <v>2599999.0359999998</v>
      </c>
      <c r="J4842" t="s">
        <v>193</v>
      </c>
      <c r="K4842">
        <v>1819.9993252000002</v>
      </c>
    </row>
    <row r="4843" spans="1:11" x14ac:dyDescent="0.2">
      <c r="A4843" t="s">
        <v>254</v>
      </c>
      <c r="B4843" t="s">
        <v>198</v>
      </c>
      <c r="C4843" t="s">
        <v>195</v>
      </c>
      <c r="D4843" t="s">
        <v>200</v>
      </c>
      <c r="E4843">
        <v>19401</v>
      </c>
      <c r="F4843">
        <v>108.2424</v>
      </c>
      <c r="G4843">
        <v>44914</v>
      </c>
      <c r="H4843">
        <v>44896</v>
      </c>
      <c r="I4843">
        <v>2100010.8023999999</v>
      </c>
      <c r="J4843" t="s">
        <v>196</v>
      </c>
      <c r="K4843">
        <v>1680.0086419199999</v>
      </c>
    </row>
    <row r="4844" spans="1:11" x14ac:dyDescent="0.2">
      <c r="A4844" t="s">
        <v>254</v>
      </c>
      <c r="B4844" t="s">
        <v>185</v>
      </c>
      <c r="C4844" t="s">
        <v>213</v>
      </c>
      <c r="D4844" t="s">
        <v>190</v>
      </c>
      <c r="E4844">
        <v>98584</v>
      </c>
      <c r="F4844">
        <v>65.933700000000002</v>
      </c>
      <c r="G4844">
        <v>44917</v>
      </c>
      <c r="H4844">
        <v>44896</v>
      </c>
      <c r="I4844">
        <v>6500007.8808000004</v>
      </c>
      <c r="J4844" t="s">
        <v>188</v>
      </c>
      <c r="K4844">
        <v>3900.0047284800003</v>
      </c>
    </row>
    <row r="4845" spans="1:11" x14ac:dyDescent="0.2">
      <c r="A4845" t="s">
        <v>254</v>
      </c>
      <c r="B4845" t="s">
        <v>185</v>
      </c>
      <c r="C4845" t="s">
        <v>224</v>
      </c>
      <c r="D4845" t="s">
        <v>190</v>
      </c>
      <c r="E4845">
        <v>30037</v>
      </c>
      <c r="F4845">
        <v>176.44759999999999</v>
      </c>
      <c r="G4845">
        <v>44917</v>
      </c>
      <c r="H4845">
        <v>44896</v>
      </c>
      <c r="I4845">
        <v>5299956.5611999994</v>
      </c>
      <c r="J4845" t="s">
        <v>204</v>
      </c>
      <c r="K4845">
        <v>3179.9739367199995</v>
      </c>
    </row>
    <row r="4846" spans="1:11" x14ac:dyDescent="0.2">
      <c r="A4846" t="s">
        <v>254</v>
      </c>
      <c r="B4846" t="s">
        <v>185</v>
      </c>
      <c r="C4846" t="s">
        <v>231</v>
      </c>
      <c r="D4846" t="s">
        <v>190</v>
      </c>
      <c r="E4846">
        <v>181084</v>
      </c>
      <c r="F4846">
        <v>23.1937</v>
      </c>
      <c r="G4846">
        <v>44917</v>
      </c>
      <c r="H4846">
        <v>44896</v>
      </c>
      <c r="I4846">
        <v>4200007.9708000002</v>
      </c>
      <c r="J4846" t="s">
        <v>188</v>
      </c>
      <c r="K4846">
        <v>2520.0047824799999</v>
      </c>
    </row>
    <row r="4847" spans="1:11" x14ac:dyDescent="0.2">
      <c r="A4847" t="s">
        <v>254</v>
      </c>
      <c r="B4847" t="s">
        <v>198</v>
      </c>
      <c r="C4847" t="s">
        <v>218</v>
      </c>
      <c r="D4847" t="s">
        <v>200</v>
      </c>
      <c r="E4847">
        <v>52566</v>
      </c>
      <c r="F4847">
        <v>64.681200000000004</v>
      </c>
      <c r="G4847">
        <v>44917</v>
      </c>
      <c r="H4847">
        <v>44896</v>
      </c>
      <c r="I4847">
        <v>3400031.9592000004</v>
      </c>
      <c r="J4847" t="s">
        <v>204</v>
      </c>
      <c r="K4847">
        <v>2040.0191755200003</v>
      </c>
    </row>
    <row r="4848" spans="1:11" x14ac:dyDescent="0.2">
      <c r="A4848" t="s">
        <v>254</v>
      </c>
      <c r="B4848" t="s">
        <v>198</v>
      </c>
      <c r="C4848" t="s">
        <v>244</v>
      </c>
      <c r="D4848" t="s">
        <v>190</v>
      </c>
      <c r="E4848">
        <v>248652</v>
      </c>
      <c r="F4848">
        <v>26.140899999999998</v>
      </c>
      <c r="G4848">
        <v>44918</v>
      </c>
      <c r="H4848">
        <v>44896</v>
      </c>
      <c r="I4848">
        <v>6499987.0667999992</v>
      </c>
      <c r="J4848" t="s">
        <v>207</v>
      </c>
      <c r="K4848">
        <v>3899.9922400800001</v>
      </c>
    </row>
    <row r="4849" spans="1:11" x14ac:dyDescent="0.2">
      <c r="A4849" t="s">
        <v>254</v>
      </c>
      <c r="B4849" t="s">
        <v>198</v>
      </c>
      <c r="C4849" t="s">
        <v>216</v>
      </c>
      <c r="D4849" t="s">
        <v>190</v>
      </c>
      <c r="E4849">
        <v>530668</v>
      </c>
      <c r="F4849">
        <v>15.8291</v>
      </c>
      <c r="G4849">
        <v>44918</v>
      </c>
      <c r="H4849">
        <v>44896</v>
      </c>
      <c r="I4849">
        <v>8399996.8388</v>
      </c>
      <c r="J4849" t="s">
        <v>215</v>
      </c>
      <c r="K4849">
        <v>6719.9974710400002</v>
      </c>
    </row>
    <row r="4850" spans="1:11" x14ac:dyDescent="0.2">
      <c r="A4850" t="s">
        <v>254</v>
      </c>
      <c r="B4850" t="s">
        <v>198</v>
      </c>
      <c r="C4850" t="s">
        <v>112</v>
      </c>
      <c r="D4850" t="s">
        <v>200</v>
      </c>
      <c r="E4850">
        <v>138652</v>
      </c>
      <c r="F4850">
        <v>41.831400000000002</v>
      </c>
      <c r="G4850">
        <v>44918</v>
      </c>
      <c r="H4850">
        <v>44896</v>
      </c>
      <c r="I4850">
        <v>5800007.2728000004</v>
      </c>
      <c r="J4850" t="s">
        <v>188</v>
      </c>
      <c r="K4850">
        <v>3480.0043636800006</v>
      </c>
    </row>
    <row r="4851" spans="1:11" x14ac:dyDescent="0.2">
      <c r="A4851" t="s">
        <v>254</v>
      </c>
      <c r="B4851" t="s">
        <v>185</v>
      </c>
      <c r="C4851" t="s">
        <v>223</v>
      </c>
      <c r="D4851" t="s">
        <v>192</v>
      </c>
      <c r="E4851">
        <v>8041</v>
      </c>
      <c r="F4851">
        <v>87.054699999999997</v>
      </c>
      <c r="G4851">
        <v>44919</v>
      </c>
      <c r="H4851">
        <v>44896</v>
      </c>
      <c r="I4851">
        <v>700006.84269999992</v>
      </c>
      <c r="J4851" t="s">
        <v>204</v>
      </c>
      <c r="K4851">
        <v>420.00410561999996</v>
      </c>
    </row>
    <row r="4852" spans="1:11" x14ac:dyDescent="0.2">
      <c r="A4852" t="s">
        <v>254</v>
      </c>
      <c r="B4852" t="s">
        <v>198</v>
      </c>
      <c r="C4852" t="s">
        <v>238</v>
      </c>
      <c r="D4852" t="s">
        <v>187</v>
      </c>
      <c r="E4852">
        <v>33760</v>
      </c>
      <c r="F4852">
        <v>216.232</v>
      </c>
      <c r="G4852">
        <v>44919</v>
      </c>
      <c r="H4852">
        <v>44896</v>
      </c>
      <c r="I4852">
        <v>7299992.3200000003</v>
      </c>
      <c r="J4852" t="s">
        <v>204</v>
      </c>
      <c r="K4852">
        <v>4379.9953920000007</v>
      </c>
    </row>
    <row r="4853" spans="1:11" x14ac:dyDescent="0.2">
      <c r="A4853" t="s">
        <v>254</v>
      </c>
      <c r="B4853" t="s">
        <v>185</v>
      </c>
      <c r="C4853" t="s">
        <v>213</v>
      </c>
      <c r="D4853" t="s">
        <v>190</v>
      </c>
      <c r="E4853">
        <v>140105</v>
      </c>
      <c r="F4853">
        <v>67.092600000000004</v>
      </c>
      <c r="G4853">
        <v>44924</v>
      </c>
      <c r="H4853">
        <v>44896</v>
      </c>
      <c r="I4853">
        <v>9400008.7230000012</v>
      </c>
      <c r="J4853" t="s">
        <v>188</v>
      </c>
      <c r="K4853">
        <v>5640.0052338000014</v>
      </c>
    </row>
    <row r="4854" spans="1:11" x14ac:dyDescent="0.2">
      <c r="A4854" t="s">
        <v>254</v>
      </c>
      <c r="B4854" t="s">
        <v>198</v>
      </c>
      <c r="C4854" t="s">
        <v>211</v>
      </c>
      <c r="D4854" t="s">
        <v>190</v>
      </c>
      <c r="E4854">
        <v>437464</v>
      </c>
      <c r="F4854">
        <v>13.944000000000001</v>
      </c>
      <c r="G4854">
        <v>44924</v>
      </c>
      <c r="H4854">
        <v>44896</v>
      </c>
      <c r="I4854">
        <v>6099998.0160000008</v>
      </c>
      <c r="J4854" t="s">
        <v>207</v>
      </c>
      <c r="K4854">
        <v>3659.9988096000002</v>
      </c>
    </row>
    <row r="4855" spans="1:11" x14ac:dyDescent="0.2">
      <c r="A4855" t="s">
        <v>254</v>
      </c>
      <c r="B4855" t="s">
        <v>185</v>
      </c>
      <c r="C4855" t="s">
        <v>244</v>
      </c>
      <c r="D4855" t="s">
        <v>190</v>
      </c>
      <c r="E4855">
        <v>357040</v>
      </c>
      <c r="F4855">
        <v>24.647099999999998</v>
      </c>
      <c r="G4855">
        <v>44924</v>
      </c>
      <c r="H4855">
        <v>44896</v>
      </c>
      <c r="I4855">
        <v>8800000.5839999989</v>
      </c>
      <c r="J4855" t="s">
        <v>207</v>
      </c>
      <c r="K4855">
        <v>5280.0003503999997</v>
      </c>
    </row>
    <row r="4856" spans="1:11" x14ac:dyDescent="0.2">
      <c r="A4856" t="s">
        <v>254</v>
      </c>
      <c r="B4856" t="s">
        <v>185</v>
      </c>
      <c r="C4856" t="s">
        <v>240</v>
      </c>
      <c r="D4856" t="s">
        <v>190</v>
      </c>
      <c r="E4856">
        <v>699694</v>
      </c>
      <c r="F4856">
        <v>6.5743</v>
      </c>
      <c r="G4856">
        <v>44924</v>
      </c>
      <c r="H4856">
        <v>44896</v>
      </c>
      <c r="I4856">
        <v>4599998.2642000001</v>
      </c>
      <c r="J4856" t="s">
        <v>241</v>
      </c>
      <c r="K4856">
        <v>3679.9986113600003</v>
      </c>
    </row>
    <row r="4857" spans="1:11" x14ac:dyDescent="0.2">
      <c r="A4857" t="s">
        <v>254</v>
      </c>
      <c r="B4857" t="s">
        <v>185</v>
      </c>
      <c r="C4857" t="s">
        <v>218</v>
      </c>
      <c r="D4857" t="s">
        <v>190</v>
      </c>
      <c r="E4857">
        <v>149798</v>
      </c>
      <c r="F4857">
        <v>57.410600000000002</v>
      </c>
      <c r="G4857">
        <v>44925</v>
      </c>
      <c r="H4857">
        <v>44896</v>
      </c>
      <c r="I4857">
        <v>8599993.0588000007</v>
      </c>
      <c r="J4857" t="s">
        <v>204</v>
      </c>
      <c r="K4857">
        <v>5159.9958352800004</v>
      </c>
    </row>
    <row r="4858" spans="1:11" x14ac:dyDescent="0.2">
      <c r="A4858" t="s">
        <v>254</v>
      </c>
      <c r="B4858" t="s">
        <v>198</v>
      </c>
      <c r="C4858" t="s">
        <v>197</v>
      </c>
      <c r="D4858" t="s">
        <v>200</v>
      </c>
      <c r="E4858">
        <v>8628</v>
      </c>
      <c r="F4858">
        <v>173.8509</v>
      </c>
      <c r="G4858">
        <v>44926</v>
      </c>
      <c r="H4858">
        <v>44896</v>
      </c>
      <c r="I4858">
        <v>1499985.5652000001</v>
      </c>
      <c r="J4858" t="s">
        <v>188</v>
      </c>
      <c r="K4858">
        <v>899.99133912000013</v>
      </c>
    </row>
    <row r="4859" spans="1:11" x14ac:dyDescent="0.2">
      <c r="A4859" t="s">
        <v>254</v>
      </c>
      <c r="B4859" t="s">
        <v>185</v>
      </c>
      <c r="C4859" t="s">
        <v>230</v>
      </c>
      <c r="D4859" t="s">
        <v>200</v>
      </c>
      <c r="E4859">
        <v>14057</v>
      </c>
      <c r="F4859">
        <v>120.9344</v>
      </c>
      <c r="G4859">
        <v>44926</v>
      </c>
      <c r="H4859">
        <v>44896</v>
      </c>
      <c r="I4859">
        <v>1699974.8607999999</v>
      </c>
      <c r="J4859" t="s">
        <v>188</v>
      </c>
      <c r="K4859">
        <v>1019.98491648</v>
      </c>
    </row>
    <row r="4860" spans="1:11" x14ac:dyDescent="0.2">
      <c r="A4860" t="s">
        <v>254</v>
      </c>
      <c r="B4860" t="s">
        <v>185</v>
      </c>
      <c r="C4860" t="s">
        <v>244</v>
      </c>
      <c r="D4860" t="s">
        <v>200</v>
      </c>
      <c r="E4860">
        <v>297860</v>
      </c>
      <c r="F4860">
        <v>26.8583</v>
      </c>
      <c r="G4860">
        <v>44927</v>
      </c>
      <c r="H4860">
        <v>44927</v>
      </c>
      <c r="I4860">
        <v>8000013.2379999999</v>
      </c>
      <c r="J4860" t="s">
        <v>207</v>
      </c>
      <c r="K4860">
        <v>4800.0079428000008</v>
      </c>
    </row>
    <row r="4861" spans="1:11" x14ac:dyDescent="0.2">
      <c r="A4861" t="s">
        <v>254</v>
      </c>
      <c r="B4861" t="s">
        <v>198</v>
      </c>
      <c r="C4861" t="s">
        <v>227</v>
      </c>
      <c r="D4861" t="s">
        <v>190</v>
      </c>
      <c r="E4861">
        <v>9837</v>
      </c>
      <c r="F4861">
        <v>152.4873</v>
      </c>
      <c r="G4861">
        <v>44928</v>
      </c>
      <c r="H4861">
        <v>44927</v>
      </c>
      <c r="I4861">
        <v>1500017.5701000001</v>
      </c>
      <c r="J4861" t="s">
        <v>204</v>
      </c>
      <c r="K4861">
        <v>900.01054206000015</v>
      </c>
    </row>
    <row r="4862" spans="1:11" x14ac:dyDescent="0.2">
      <c r="A4862" t="s">
        <v>254</v>
      </c>
      <c r="B4862" t="s">
        <v>185</v>
      </c>
      <c r="C4862" t="s">
        <v>209</v>
      </c>
      <c r="D4862" t="s">
        <v>212</v>
      </c>
      <c r="E4862">
        <v>509579</v>
      </c>
      <c r="F4862">
        <v>19.427800000000001</v>
      </c>
      <c r="G4862">
        <v>44931</v>
      </c>
      <c r="H4862">
        <v>44927</v>
      </c>
      <c r="I4862">
        <v>9899998.8962000012</v>
      </c>
      <c r="J4862" t="s">
        <v>188</v>
      </c>
      <c r="K4862">
        <v>5939.9993377200008</v>
      </c>
    </row>
    <row r="4863" spans="1:11" x14ac:dyDescent="0.2">
      <c r="A4863" t="s">
        <v>254</v>
      </c>
      <c r="B4863" t="s">
        <v>198</v>
      </c>
      <c r="C4863" t="s">
        <v>242</v>
      </c>
      <c r="D4863" t="s">
        <v>192</v>
      </c>
      <c r="E4863">
        <v>15019</v>
      </c>
      <c r="F4863">
        <v>272.9787</v>
      </c>
      <c r="G4863">
        <v>44931</v>
      </c>
      <c r="H4863">
        <v>44927</v>
      </c>
      <c r="I4863">
        <v>4099867.0953000002</v>
      </c>
      <c r="J4863" t="s">
        <v>207</v>
      </c>
      <c r="K4863">
        <v>2459.9202571800001</v>
      </c>
    </row>
    <row r="4864" spans="1:11" x14ac:dyDescent="0.2">
      <c r="A4864" t="s">
        <v>254</v>
      </c>
      <c r="B4864" t="s">
        <v>198</v>
      </c>
      <c r="C4864" t="s">
        <v>245</v>
      </c>
      <c r="D4864" t="s">
        <v>190</v>
      </c>
      <c r="E4864">
        <v>185262</v>
      </c>
      <c r="F4864">
        <v>53.4377</v>
      </c>
      <c r="G4864">
        <v>44932</v>
      </c>
      <c r="H4864">
        <v>44927</v>
      </c>
      <c r="I4864">
        <v>9899975.1774000004</v>
      </c>
      <c r="J4864" t="s">
        <v>188</v>
      </c>
      <c r="K4864">
        <v>5939.9851064400009</v>
      </c>
    </row>
    <row r="4865" spans="1:11" x14ac:dyDescent="0.2">
      <c r="A4865" t="s">
        <v>254</v>
      </c>
      <c r="B4865" t="s">
        <v>198</v>
      </c>
      <c r="C4865" t="s">
        <v>239</v>
      </c>
      <c r="D4865" t="s">
        <v>200</v>
      </c>
      <c r="E4865">
        <v>157068</v>
      </c>
      <c r="F4865">
        <v>17.190000000000001</v>
      </c>
      <c r="G4865">
        <v>44932</v>
      </c>
      <c r="H4865">
        <v>44927</v>
      </c>
      <c r="I4865">
        <v>2699998.9200000004</v>
      </c>
      <c r="J4865" t="s">
        <v>188</v>
      </c>
      <c r="K4865">
        <v>1619.9993520000005</v>
      </c>
    </row>
    <row r="4866" spans="1:11" x14ac:dyDescent="0.2">
      <c r="A4866" t="s">
        <v>254</v>
      </c>
      <c r="B4866" t="s">
        <v>198</v>
      </c>
      <c r="C4866" t="s">
        <v>194</v>
      </c>
      <c r="D4866" t="s">
        <v>200</v>
      </c>
      <c r="E4866">
        <v>98174</v>
      </c>
      <c r="F4866">
        <v>46.855499999999999</v>
      </c>
      <c r="G4866">
        <v>44933</v>
      </c>
      <c r="H4866">
        <v>44927</v>
      </c>
      <c r="I4866">
        <v>4599991.8569999998</v>
      </c>
      <c r="J4866" t="s">
        <v>188</v>
      </c>
      <c r="K4866">
        <v>2759.9951142</v>
      </c>
    </row>
    <row r="4867" spans="1:11" x14ac:dyDescent="0.2">
      <c r="A4867" t="s">
        <v>254</v>
      </c>
      <c r="B4867" t="s">
        <v>185</v>
      </c>
      <c r="C4867" t="s">
        <v>232</v>
      </c>
      <c r="D4867" t="s">
        <v>190</v>
      </c>
      <c r="E4867">
        <v>360078</v>
      </c>
      <c r="F4867">
        <v>25.272300000000001</v>
      </c>
      <c r="G4867">
        <v>44933</v>
      </c>
      <c r="H4867">
        <v>44927</v>
      </c>
      <c r="I4867">
        <v>9099999.2394000012</v>
      </c>
      <c r="J4867" t="s">
        <v>204</v>
      </c>
      <c r="K4867">
        <v>5459.9995436400013</v>
      </c>
    </row>
    <row r="4868" spans="1:11" x14ac:dyDescent="0.2">
      <c r="A4868" t="s">
        <v>254</v>
      </c>
      <c r="B4868" t="s">
        <v>185</v>
      </c>
      <c r="C4868" t="s">
        <v>202</v>
      </c>
      <c r="D4868" t="s">
        <v>200</v>
      </c>
      <c r="E4868">
        <v>1137066</v>
      </c>
      <c r="F4868">
        <v>4.0454999999999997</v>
      </c>
      <c r="G4868">
        <v>44933</v>
      </c>
      <c r="H4868">
        <v>44927</v>
      </c>
      <c r="I4868">
        <v>4600000.5029999996</v>
      </c>
      <c r="J4868" t="s">
        <v>193</v>
      </c>
      <c r="K4868">
        <v>3220.0003520999999</v>
      </c>
    </row>
    <row r="4869" spans="1:11" x14ac:dyDescent="0.2">
      <c r="A4869" t="s">
        <v>254</v>
      </c>
      <c r="B4869" t="s">
        <v>185</v>
      </c>
      <c r="C4869" t="s">
        <v>195</v>
      </c>
      <c r="D4869" t="s">
        <v>190</v>
      </c>
      <c r="E4869">
        <v>47750</v>
      </c>
      <c r="F4869">
        <v>110.9939</v>
      </c>
      <c r="G4869">
        <v>44934</v>
      </c>
      <c r="H4869">
        <v>44927</v>
      </c>
      <c r="I4869">
        <v>5299958.7249999996</v>
      </c>
      <c r="J4869" t="s">
        <v>196</v>
      </c>
      <c r="K4869">
        <v>4239.9669800000001</v>
      </c>
    </row>
    <row r="4870" spans="1:11" x14ac:dyDescent="0.2">
      <c r="A4870" t="s">
        <v>254</v>
      </c>
      <c r="B4870" t="s">
        <v>198</v>
      </c>
      <c r="C4870" t="s">
        <v>239</v>
      </c>
      <c r="D4870" t="s">
        <v>192</v>
      </c>
      <c r="E4870">
        <v>631531</v>
      </c>
      <c r="F4870">
        <v>15.359500000000001</v>
      </c>
      <c r="G4870">
        <v>44934</v>
      </c>
      <c r="H4870">
        <v>44927</v>
      </c>
      <c r="I4870">
        <v>9700000.3945000004</v>
      </c>
      <c r="J4870" t="s">
        <v>188</v>
      </c>
      <c r="K4870">
        <v>5820.0002366999997</v>
      </c>
    </row>
    <row r="4871" spans="1:11" x14ac:dyDescent="0.2">
      <c r="A4871" t="s">
        <v>254</v>
      </c>
      <c r="B4871" t="s">
        <v>185</v>
      </c>
      <c r="C4871" t="s">
        <v>194</v>
      </c>
      <c r="D4871" t="s">
        <v>190</v>
      </c>
      <c r="E4871">
        <v>76692</v>
      </c>
      <c r="F4871">
        <v>52.156500000000001</v>
      </c>
      <c r="G4871">
        <v>44935</v>
      </c>
      <c r="H4871">
        <v>44927</v>
      </c>
      <c r="I4871">
        <v>3999986.298</v>
      </c>
      <c r="J4871" t="s">
        <v>188</v>
      </c>
      <c r="K4871">
        <v>2399.9917787999998</v>
      </c>
    </row>
    <row r="4872" spans="1:11" x14ac:dyDescent="0.2">
      <c r="A4872" t="s">
        <v>254</v>
      </c>
      <c r="B4872" t="s">
        <v>198</v>
      </c>
      <c r="C4872" t="s">
        <v>231</v>
      </c>
      <c r="D4872" t="s">
        <v>190</v>
      </c>
      <c r="E4872">
        <v>230877</v>
      </c>
      <c r="F4872">
        <v>22.9559</v>
      </c>
      <c r="G4872">
        <v>44935</v>
      </c>
      <c r="H4872">
        <v>44927</v>
      </c>
      <c r="I4872">
        <v>5299989.3242999995</v>
      </c>
      <c r="J4872" t="s">
        <v>188</v>
      </c>
      <c r="K4872">
        <v>3179.9935945800003</v>
      </c>
    </row>
    <row r="4873" spans="1:11" x14ac:dyDescent="0.2">
      <c r="A4873" t="s">
        <v>254</v>
      </c>
      <c r="B4873" t="s">
        <v>198</v>
      </c>
      <c r="C4873" t="s">
        <v>246</v>
      </c>
      <c r="D4873" t="s">
        <v>190</v>
      </c>
      <c r="E4873">
        <v>41188</v>
      </c>
      <c r="F4873">
        <v>123.8233</v>
      </c>
      <c r="G4873">
        <v>44938</v>
      </c>
      <c r="H4873">
        <v>44927</v>
      </c>
      <c r="I4873">
        <v>5100034.0804000003</v>
      </c>
      <c r="J4873" t="s">
        <v>204</v>
      </c>
      <c r="K4873">
        <v>3060.02044824</v>
      </c>
    </row>
    <row r="4874" spans="1:11" x14ac:dyDescent="0.2">
      <c r="A4874" t="s">
        <v>254</v>
      </c>
      <c r="B4874" t="s">
        <v>185</v>
      </c>
      <c r="C4874" t="s">
        <v>231</v>
      </c>
      <c r="D4874" t="s">
        <v>190</v>
      </c>
      <c r="E4874">
        <v>51839</v>
      </c>
      <c r="F4874">
        <v>21.2195</v>
      </c>
      <c r="G4874">
        <v>44938</v>
      </c>
      <c r="H4874">
        <v>44927</v>
      </c>
      <c r="I4874">
        <v>1099997.6605</v>
      </c>
      <c r="J4874" t="s">
        <v>188</v>
      </c>
      <c r="K4874">
        <v>659.99859630000003</v>
      </c>
    </row>
    <row r="4875" spans="1:11" x14ac:dyDescent="0.2">
      <c r="A4875" t="s">
        <v>254</v>
      </c>
      <c r="B4875" t="s">
        <v>198</v>
      </c>
      <c r="C4875" t="s">
        <v>203</v>
      </c>
      <c r="D4875" t="s">
        <v>200</v>
      </c>
      <c r="E4875">
        <v>73593</v>
      </c>
      <c r="F4875">
        <v>108.706</v>
      </c>
      <c r="G4875">
        <v>44938</v>
      </c>
      <c r="H4875">
        <v>44927</v>
      </c>
      <c r="I4875">
        <v>8000000.6579999998</v>
      </c>
      <c r="J4875" t="s">
        <v>204</v>
      </c>
      <c r="K4875">
        <v>4800.0003948000003</v>
      </c>
    </row>
    <row r="4876" spans="1:11" x14ac:dyDescent="0.2">
      <c r="A4876" t="s">
        <v>254</v>
      </c>
      <c r="B4876" t="s">
        <v>185</v>
      </c>
      <c r="C4876" t="s">
        <v>238</v>
      </c>
      <c r="D4876" t="s">
        <v>200</v>
      </c>
      <c r="E4876">
        <v>28131</v>
      </c>
      <c r="F4876">
        <v>238.17310000000001</v>
      </c>
      <c r="G4876">
        <v>44938</v>
      </c>
      <c r="H4876">
        <v>44927</v>
      </c>
      <c r="I4876">
        <v>6700047.4761000006</v>
      </c>
      <c r="J4876" t="s">
        <v>204</v>
      </c>
      <c r="K4876">
        <v>4020.0284856600001</v>
      </c>
    </row>
    <row r="4877" spans="1:11" x14ac:dyDescent="0.2">
      <c r="A4877" t="s">
        <v>254</v>
      </c>
      <c r="B4877" t="s">
        <v>198</v>
      </c>
      <c r="C4877" t="s">
        <v>194</v>
      </c>
      <c r="D4877" t="s">
        <v>192</v>
      </c>
      <c r="E4877">
        <v>56554</v>
      </c>
      <c r="F4877">
        <v>51.278599999999997</v>
      </c>
      <c r="G4877">
        <v>44940</v>
      </c>
      <c r="H4877">
        <v>44927</v>
      </c>
      <c r="I4877">
        <v>2900009.9443999999</v>
      </c>
      <c r="J4877" t="s">
        <v>188</v>
      </c>
      <c r="K4877">
        <v>1740.0059666400002</v>
      </c>
    </row>
    <row r="4878" spans="1:11" x14ac:dyDescent="0.2">
      <c r="A4878" t="s">
        <v>254</v>
      </c>
      <c r="B4878" t="s">
        <v>185</v>
      </c>
      <c r="C4878" t="s">
        <v>245</v>
      </c>
      <c r="D4878" t="s">
        <v>190</v>
      </c>
      <c r="E4878">
        <v>68619</v>
      </c>
      <c r="F4878">
        <v>52.463900000000002</v>
      </c>
      <c r="G4878">
        <v>44942</v>
      </c>
      <c r="H4878">
        <v>44927</v>
      </c>
      <c r="I4878">
        <v>3600020.3541000001</v>
      </c>
      <c r="J4878" t="s">
        <v>188</v>
      </c>
      <c r="K4878">
        <v>2160.0122124600002</v>
      </c>
    </row>
    <row r="4879" spans="1:11" x14ac:dyDescent="0.2">
      <c r="A4879" t="s">
        <v>254</v>
      </c>
      <c r="B4879" t="s">
        <v>198</v>
      </c>
      <c r="C4879" t="s">
        <v>211</v>
      </c>
      <c r="D4879" t="s">
        <v>192</v>
      </c>
      <c r="E4879">
        <v>347767</v>
      </c>
      <c r="F4879">
        <v>12.9397</v>
      </c>
      <c r="G4879">
        <v>44942</v>
      </c>
      <c r="H4879">
        <v>44927</v>
      </c>
      <c r="I4879">
        <v>4500000.6498999996</v>
      </c>
      <c r="J4879" t="s">
        <v>207</v>
      </c>
      <c r="K4879">
        <v>2700.0003899399999</v>
      </c>
    </row>
    <row r="4880" spans="1:11" x14ac:dyDescent="0.2">
      <c r="A4880" t="s">
        <v>254</v>
      </c>
      <c r="B4880" t="s">
        <v>198</v>
      </c>
      <c r="C4880" t="s">
        <v>245</v>
      </c>
      <c r="D4880" t="s">
        <v>190</v>
      </c>
      <c r="E4880">
        <v>10996</v>
      </c>
      <c r="F4880">
        <v>54.566400000000002</v>
      </c>
      <c r="G4880">
        <v>44945</v>
      </c>
      <c r="H4880">
        <v>44927</v>
      </c>
      <c r="I4880">
        <v>600012.13439999998</v>
      </c>
      <c r="J4880" t="s">
        <v>188</v>
      </c>
      <c r="K4880">
        <v>360.00728064000003</v>
      </c>
    </row>
    <row r="4881" spans="1:11" x14ac:dyDescent="0.2">
      <c r="A4881" t="s">
        <v>254</v>
      </c>
      <c r="B4881" t="s">
        <v>185</v>
      </c>
      <c r="C4881" t="s">
        <v>221</v>
      </c>
      <c r="D4881" t="s">
        <v>190</v>
      </c>
      <c r="E4881">
        <v>108599</v>
      </c>
      <c r="F4881">
        <v>38.674399999999999</v>
      </c>
      <c r="G4881">
        <v>44945</v>
      </c>
      <c r="H4881">
        <v>44927</v>
      </c>
      <c r="I4881">
        <v>4200001.1655999999</v>
      </c>
      <c r="J4881" t="s">
        <v>207</v>
      </c>
      <c r="K4881">
        <v>2520.00069936</v>
      </c>
    </row>
    <row r="4882" spans="1:11" x14ac:dyDescent="0.2">
      <c r="A4882" t="s">
        <v>254</v>
      </c>
      <c r="B4882" t="s">
        <v>185</v>
      </c>
      <c r="C4882" t="s">
        <v>195</v>
      </c>
      <c r="D4882" t="s">
        <v>190</v>
      </c>
      <c r="E4882">
        <v>27871</v>
      </c>
      <c r="F4882">
        <v>114.8143</v>
      </c>
      <c r="G4882">
        <v>44946</v>
      </c>
      <c r="H4882">
        <v>44927</v>
      </c>
      <c r="I4882">
        <v>3199989.3552999999</v>
      </c>
      <c r="J4882" t="s">
        <v>196</v>
      </c>
      <c r="K4882">
        <v>2559.9914842399999</v>
      </c>
    </row>
    <row r="4883" spans="1:11" x14ac:dyDescent="0.2">
      <c r="A4883" t="s">
        <v>254</v>
      </c>
      <c r="B4883" t="s">
        <v>185</v>
      </c>
      <c r="C4883" t="s">
        <v>219</v>
      </c>
      <c r="D4883" t="s">
        <v>192</v>
      </c>
      <c r="E4883">
        <v>117658</v>
      </c>
      <c r="F4883">
        <v>53.544899999999998</v>
      </c>
      <c r="G4883">
        <v>44946</v>
      </c>
      <c r="H4883">
        <v>44927</v>
      </c>
      <c r="I4883">
        <v>6299985.8442000002</v>
      </c>
      <c r="J4883" t="s">
        <v>188</v>
      </c>
      <c r="K4883">
        <v>3779.9915065200003</v>
      </c>
    </row>
    <row r="4884" spans="1:11" x14ac:dyDescent="0.2">
      <c r="A4884" t="s">
        <v>254</v>
      </c>
      <c r="B4884" t="s">
        <v>185</v>
      </c>
      <c r="C4884" t="s">
        <v>206</v>
      </c>
      <c r="D4884" t="s">
        <v>190</v>
      </c>
      <c r="E4884">
        <v>53808</v>
      </c>
      <c r="F4884">
        <v>91.064599999999999</v>
      </c>
      <c r="G4884">
        <v>44946</v>
      </c>
      <c r="H4884">
        <v>44927</v>
      </c>
      <c r="I4884">
        <v>4900003.9967999998</v>
      </c>
      <c r="J4884" t="s">
        <v>207</v>
      </c>
      <c r="K4884">
        <v>2940.0023980800001</v>
      </c>
    </row>
    <row r="4885" spans="1:11" x14ac:dyDescent="0.2">
      <c r="A4885" t="s">
        <v>254</v>
      </c>
      <c r="B4885" t="s">
        <v>185</v>
      </c>
      <c r="C4885" t="s">
        <v>233</v>
      </c>
      <c r="D4885" t="s">
        <v>192</v>
      </c>
      <c r="E4885">
        <v>85986</v>
      </c>
      <c r="F4885">
        <v>86.060100000000006</v>
      </c>
      <c r="G4885">
        <v>44949</v>
      </c>
      <c r="H4885">
        <v>44927</v>
      </c>
      <c r="I4885">
        <v>7399963.7586000003</v>
      </c>
      <c r="J4885" t="s">
        <v>204</v>
      </c>
      <c r="K4885">
        <v>4439.9782551600001</v>
      </c>
    </row>
    <row r="4886" spans="1:11" x14ac:dyDescent="0.2">
      <c r="A4886" t="s">
        <v>254</v>
      </c>
      <c r="B4886" t="s">
        <v>185</v>
      </c>
      <c r="C4886" t="s">
        <v>217</v>
      </c>
      <c r="D4886" t="s">
        <v>192</v>
      </c>
      <c r="E4886">
        <v>210403</v>
      </c>
      <c r="F4886">
        <v>9.0303000000000004</v>
      </c>
      <c r="G4886">
        <v>44952</v>
      </c>
      <c r="H4886">
        <v>44927</v>
      </c>
      <c r="I4886">
        <v>1900002.2109000001</v>
      </c>
      <c r="J4886" t="s">
        <v>215</v>
      </c>
      <c r="K4886">
        <v>1520.0017687200002</v>
      </c>
    </row>
    <row r="4887" spans="1:11" x14ac:dyDescent="0.2">
      <c r="A4887" t="s">
        <v>254</v>
      </c>
      <c r="B4887" t="s">
        <v>185</v>
      </c>
      <c r="C4887" t="s">
        <v>224</v>
      </c>
      <c r="D4887" t="s">
        <v>187</v>
      </c>
      <c r="E4887">
        <v>40329</v>
      </c>
      <c r="F4887">
        <v>195.88800000000001</v>
      </c>
      <c r="G4887">
        <v>44952</v>
      </c>
      <c r="H4887">
        <v>44927</v>
      </c>
      <c r="I4887">
        <v>7899967.1519999998</v>
      </c>
      <c r="J4887" t="s">
        <v>204</v>
      </c>
      <c r="K4887">
        <v>4739.9802912000005</v>
      </c>
    </row>
    <row r="4888" spans="1:11" x14ac:dyDescent="0.2">
      <c r="A4888" t="s">
        <v>254</v>
      </c>
      <c r="B4888" t="s">
        <v>185</v>
      </c>
      <c r="C4888" t="s">
        <v>244</v>
      </c>
      <c r="D4888" t="s">
        <v>190</v>
      </c>
      <c r="E4888">
        <v>346974</v>
      </c>
      <c r="F4888">
        <v>28.820599999999999</v>
      </c>
      <c r="G4888">
        <v>44952</v>
      </c>
      <c r="H4888">
        <v>44927</v>
      </c>
      <c r="I4888">
        <v>9999998.8643999994</v>
      </c>
      <c r="J4888" t="s">
        <v>207</v>
      </c>
      <c r="K4888">
        <v>5999.9993186399997</v>
      </c>
    </row>
    <row r="4889" spans="1:11" x14ac:dyDescent="0.2">
      <c r="A4889" t="s">
        <v>254</v>
      </c>
      <c r="B4889" t="s">
        <v>185</v>
      </c>
      <c r="C4889" t="s">
        <v>205</v>
      </c>
      <c r="D4889" t="s">
        <v>200</v>
      </c>
      <c r="E4889">
        <v>365534</v>
      </c>
      <c r="F4889">
        <v>19.697199999999999</v>
      </c>
      <c r="G4889">
        <v>44952</v>
      </c>
      <c r="H4889">
        <v>44927</v>
      </c>
      <c r="I4889">
        <v>7199996.3047999991</v>
      </c>
      <c r="J4889" t="s">
        <v>193</v>
      </c>
      <c r="K4889">
        <v>5039.9974133599999</v>
      </c>
    </row>
    <row r="4890" spans="1:11" x14ac:dyDescent="0.2">
      <c r="A4890" t="s">
        <v>254</v>
      </c>
      <c r="B4890" t="s">
        <v>185</v>
      </c>
      <c r="C4890" t="s">
        <v>197</v>
      </c>
      <c r="D4890" t="s">
        <v>190</v>
      </c>
      <c r="E4890">
        <v>18889</v>
      </c>
      <c r="F4890">
        <v>164.11590000000001</v>
      </c>
      <c r="G4890">
        <v>44953</v>
      </c>
      <c r="H4890">
        <v>44927</v>
      </c>
      <c r="I4890">
        <v>3099985.2351000002</v>
      </c>
      <c r="J4890" t="s">
        <v>188</v>
      </c>
      <c r="K4890">
        <v>1859.99114106</v>
      </c>
    </row>
    <row r="4891" spans="1:11" x14ac:dyDescent="0.2">
      <c r="A4891" t="s">
        <v>254</v>
      </c>
      <c r="B4891" t="s">
        <v>185</v>
      </c>
      <c r="C4891" t="s">
        <v>239</v>
      </c>
      <c r="D4891" t="s">
        <v>190</v>
      </c>
      <c r="E4891">
        <v>351318</v>
      </c>
      <c r="F4891">
        <v>16.793900000000001</v>
      </c>
      <c r="G4891">
        <v>44954</v>
      </c>
      <c r="H4891">
        <v>44927</v>
      </c>
      <c r="I4891">
        <v>5899999.3602</v>
      </c>
      <c r="J4891" t="s">
        <v>188</v>
      </c>
      <c r="K4891">
        <v>3539.9996161200002</v>
      </c>
    </row>
    <row r="4892" spans="1:11" x14ac:dyDescent="0.2">
      <c r="A4892" t="s">
        <v>254</v>
      </c>
      <c r="B4892" t="s">
        <v>185</v>
      </c>
      <c r="C4892" t="s">
        <v>235</v>
      </c>
      <c r="D4892" t="s">
        <v>192</v>
      </c>
      <c r="E4892">
        <v>598276</v>
      </c>
      <c r="F4892">
        <v>15.7118</v>
      </c>
      <c r="G4892">
        <v>44955</v>
      </c>
      <c r="H4892">
        <v>44927</v>
      </c>
      <c r="I4892">
        <v>9399992.8567999993</v>
      </c>
      <c r="J4892" t="s">
        <v>204</v>
      </c>
      <c r="K4892">
        <v>5639.9957140799997</v>
      </c>
    </row>
    <row r="4893" spans="1:11" x14ac:dyDescent="0.2">
      <c r="A4893" t="s">
        <v>254</v>
      </c>
      <c r="B4893" t="s">
        <v>185</v>
      </c>
      <c r="C4893" t="s">
        <v>228</v>
      </c>
      <c r="D4893" t="s">
        <v>192</v>
      </c>
      <c r="E4893">
        <v>71246</v>
      </c>
      <c r="F4893">
        <v>28.0717</v>
      </c>
      <c r="G4893">
        <v>44955</v>
      </c>
      <c r="H4893">
        <v>44927</v>
      </c>
      <c r="I4893">
        <v>1999996.3381999999</v>
      </c>
      <c r="J4893" t="s">
        <v>204</v>
      </c>
      <c r="K4893">
        <v>1199.9978029199999</v>
      </c>
    </row>
    <row r="4894" spans="1:11" x14ac:dyDescent="0.2">
      <c r="A4894" t="s">
        <v>254</v>
      </c>
      <c r="B4894" t="s">
        <v>198</v>
      </c>
      <c r="C4894" t="s">
        <v>226</v>
      </c>
      <c r="D4894" t="s">
        <v>200</v>
      </c>
      <c r="E4894">
        <v>115312</v>
      </c>
      <c r="F4894">
        <v>52.032699999999998</v>
      </c>
      <c r="G4894">
        <v>44956</v>
      </c>
      <c r="H4894">
        <v>44927</v>
      </c>
      <c r="I4894">
        <v>5999994.7023999998</v>
      </c>
      <c r="J4894" t="s">
        <v>188</v>
      </c>
      <c r="K4894">
        <v>3599.9968214400001</v>
      </c>
    </row>
    <row r="4895" spans="1:11" x14ac:dyDescent="0.2">
      <c r="A4895" t="s">
        <v>254</v>
      </c>
      <c r="B4895" t="s">
        <v>198</v>
      </c>
      <c r="C4895" t="s">
        <v>234</v>
      </c>
      <c r="D4895" t="s">
        <v>187</v>
      </c>
      <c r="E4895">
        <v>56500</v>
      </c>
      <c r="F4895">
        <v>97.344499999999996</v>
      </c>
      <c r="G4895">
        <v>44956</v>
      </c>
      <c r="H4895">
        <v>44927</v>
      </c>
      <c r="I4895">
        <v>5499964.25</v>
      </c>
      <c r="J4895" t="s">
        <v>204</v>
      </c>
      <c r="K4895">
        <v>3299.9785500000003</v>
      </c>
    </row>
    <row r="4896" spans="1:11" x14ac:dyDescent="0.2">
      <c r="A4896" t="s">
        <v>254</v>
      </c>
      <c r="B4896" t="s">
        <v>198</v>
      </c>
      <c r="C4896" t="s">
        <v>246</v>
      </c>
      <c r="D4896" t="s">
        <v>187</v>
      </c>
      <c r="E4896">
        <v>46004</v>
      </c>
      <c r="F4896">
        <v>134.77019999999999</v>
      </c>
      <c r="G4896">
        <v>44956</v>
      </c>
      <c r="H4896">
        <v>44927</v>
      </c>
      <c r="I4896">
        <v>6199968.2807999998</v>
      </c>
      <c r="J4896" t="s">
        <v>204</v>
      </c>
      <c r="K4896">
        <v>3719.9809684800002</v>
      </c>
    </row>
    <row r="4897" spans="1:11" x14ac:dyDescent="0.2">
      <c r="A4897" t="s">
        <v>254</v>
      </c>
      <c r="B4897" t="s">
        <v>198</v>
      </c>
      <c r="C4897" t="s">
        <v>189</v>
      </c>
      <c r="D4897" t="s">
        <v>200</v>
      </c>
      <c r="E4897">
        <v>302195</v>
      </c>
      <c r="F4897">
        <v>27.134799999999998</v>
      </c>
      <c r="G4897">
        <v>44959</v>
      </c>
      <c r="H4897">
        <v>44958</v>
      </c>
      <c r="I4897">
        <v>8200000.8859999999</v>
      </c>
      <c r="J4897" t="s">
        <v>188</v>
      </c>
      <c r="K4897">
        <v>4920.0005316000006</v>
      </c>
    </row>
    <row r="4898" spans="1:11" x14ac:dyDescent="0.2">
      <c r="A4898" t="s">
        <v>254</v>
      </c>
      <c r="B4898" t="s">
        <v>185</v>
      </c>
      <c r="C4898" t="s">
        <v>233</v>
      </c>
      <c r="D4898" t="s">
        <v>190</v>
      </c>
      <c r="E4898">
        <v>96264</v>
      </c>
      <c r="F4898">
        <v>91.415099999999995</v>
      </c>
      <c r="G4898">
        <v>44959</v>
      </c>
      <c r="H4898">
        <v>44958</v>
      </c>
      <c r="I4898">
        <v>8799983.1864</v>
      </c>
      <c r="J4898" t="s">
        <v>204</v>
      </c>
      <c r="K4898">
        <v>5279.9899118399999</v>
      </c>
    </row>
    <row r="4899" spans="1:11" x14ac:dyDescent="0.2">
      <c r="A4899" t="s">
        <v>254</v>
      </c>
      <c r="B4899" t="s">
        <v>198</v>
      </c>
      <c r="C4899" t="s">
        <v>227</v>
      </c>
      <c r="D4899" t="s">
        <v>190</v>
      </c>
      <c r="E4899">
        <v>17372</v>
      </c>
      <c r="F4899">
        <v>155.4194</v>
      </c>
      <c r="G4899">
        <v>44959</v>
      </c>
      <c r="H4899">
        <v>44958</v>
      </c>
      <c r="I4899">
        <v>2699945.8168000001</v>
      </c>
      <c r="J4899" t="s">
        <v>204</v>
      </c>
      <c r="K4899">
        <v>1619.9674900800001</v>
      </c>
    </row>
    <row r="4900" spans="1:11" x14ac:dyDescent="0.2">
      <c r="A4900" t="s">
        <v>254</v>
      </c>
      <c r="B4900" t="s">
        <v>185</v>
      </c>
      <c r="C4900" t="s">
        <v>191</v>
      </c>
      <c r="D4900" t="s">
        <v>190</v>
      </c>
      <c r="E4900">
        <v>1133163</v>
      </c>
      <c r="F4900">
        <v>6.1773999999999996</v>
      </c>
      <c r="G4900">
        <v>44959</v>
      </c>
      <c r="H4900">
        <v>44958</v>
      </c>
      <c r="I4900">
        <v>7000001.1161999991</v>
      </c>
      <c r="J4900" t="s">
        <v>193</v>
      </c>
      <c r="K4900">
        <v>4900.0007813399998</v>
      </c>
    </row>
    <row r="4901" spans="1:11" x14ac:dyDescent="0.2">
      <c r="A4901" t="s">
        <v>254</v>
      </c>
      <c r="B4901" t="s">
        <v>198</v>
      </c>
      <c r="C4901" t="s">
        <v>195</v>
      </c>
      <c r="D4901" t="s">
        <v>200</v>
      </c>
      <c r="E4901">
        <v>37518</v>
      </c>
      <c r="F4901">
        <v>119.9421</v>
      </c>
      <c r="G4901">
        <v>44959</v>
      </c>
      <c r="H4901">
        <v>44958</v>
      </c>
      <c r="I4901">
        <v>4499987.7078</v>
      </c>
      <c r="J4901" t="s">
        <v>196</v>
      </c>
      <c r="K4901">
        <v>3599.9901662400002</v>
      </c>
    </row>
    <row r="4902" spans="1:11" x14ac:dyDescent="0.2">
      <c r="A4902" t="s">
        <v>254</v>
      </c>
      <c r="B4902" t="s">
        <v>185</v>
      </c>
      <c r="C4902" t="s">
        <v>235</v>
      </c>
      <c r="D4902" t="s">
        <v>192</v>
      </c>
      <c r="E4902">
        <v>525893</v>
      </c>
      <c r="F4902">
        <v>13.691000000000001</v>
      </c>
      <c r="G4902">
        <v>44959</v>
      </c>
      <c r="H4902">
        <v>44958</v>
      </c>
      <c r="I4902">
        <v>7200001.0630000001</v>
      </c>
      <c r="J4902" t="s">
        <v>204</v>
      </c>
      <c r="K4902">
        <v>4320.0006377999998</v>
      </c>
    </row>
    <row r="4903" spans="1:11" x14ac:dyDescent="0.2">
      <c r="A4903" t="s">
        <v>254</v>
      </c>
      <c r="B4903" t="s">
        <v>198</v>
      </c>
      <c r="C4903" t="s">
        <v>197</v>
      </c>
      <c r="D4903" t="s">
        <v>200</v>
      </c>
      <c r="E4903">
        <v>18865</v>
      </c>
      <c r="F4903">
        <v>148.4263</v>
      </c>
      <c r="G4903">
        <v>44959</v>
      </c>
      <c r="H4903">
        <v>44958</v>
      </c>
      <c r="I4903">
        <v>2800062.1494999998</v>
      </c>
      <c r="J4903" t="s">
        <v>188</v>
      </c>
      <c r="K4903">
        <v>1680.0372897</v>
      </c>
    </row>
    <row r="4904" spans="1:11" x14ac:dyDescent="0.2">
      <c r="A4904" t="s">
        <v>254</v>
      </c>
      <c r="B4904" t="s">
        <v>198</v>
      </c>
      <c r="C4904" t="s">
        <v>232</v>
      </c>
      <c r="D4904" t="s">
        <v>200</v>
      </c>
      <c r="E4904">
        <v>242618</v>
      </c>
      <c r="F4904">
        <v>24.7302</v>
      </c>
      <c r="G4904">
        <v>44961</v>
      </c>
      <c r="H4904">
        <v>44958</v>
      </c>
      <c r="I4904">
        <v>5999991.6635999996</v>
      </c>
      <c r="J4904" t="s">
        <v>204</v>
      </c>
      <c r="K4904">
        <v>3599.9949981600003</v>
      </c>
    </row>
    <row r="4905" spans="1:11" x14ac:dyDescent="0.2">
      <c r="A4905" t="s">
        <v>254</v>
      </c>
      <c r="B4905" t="s">
        <v>185</v>
      </c>
      <c r="C4905" t="s">
        <v>231</v>
      </c>
      <c r="D4905" t="s">
        <v>190</v>
      </c>
      <c r="E4905">
        <v>329883</v>
      </c>
      <c r="F4905">
        <v>21.825900000000001</v>
      </c>
      <c r="G4905">
        <v>44962</v>
      </c>
      <c r="H4905">
        <v>44958</v>
      </c>
      <c r="I4905">
        <v>7199993.3697000006</v>
      </c>
      <c r="J4905" t="s">
        <v>188</v>
      </c>
      <c r="K4905">
        <v>4319.9960218200004</v>
      </c>
    </row>
    <row r="4906" spans="1:11" x14ac:dyDescent="0.2">
      <c r="A4906" t="s">
        <v>254</v>
      </c>
      <c r="B4906" t="s">
        <v>185</v>
      </c>
      <c r="C4906" t="s">
        <v>229</v>
      </c>
      <c r="D4906" t="s">
        <v>187</v>
      </c>
      <c r="E4906">
        <v>47049</v>
      </c>
      <c r="F4906">
        <v>112.6493</v>
      </c>
      <c r="G4906">
        <v>44962</v>
      </c>
      <c r="H4906">
        <v>44958</v>
      </c>
      <c r="I4906">
        <v>5300036.9156999998</v>
      </c>
      <c r="J4906" t="s">
        <v>188</v>
      </c>
      <c r="K4906">
        <v>3180.02214942</v>
      </c>
    </row>
    <row r="4907" spans="1:11" x14ac:dyDescent="0.2">
      <c r="A4907" t="s">
        <v>254</v>
      </c>
      <c r="B4907" t="s">
        <v>198</v>
      </c>
      <c r="C4907" t="s">
        <v>225</v>
      </c>
      <c r="D4907" t="s">
        <v>200</v>
      </c>
      <c r="E4907">
        <v>86366</v>
      </c>
      <c r="F4907">
        <v>92.628699999999995</v>
      </c>
      <c r="G4907">
        <v>44962</v>
      </c>
      <c r="H4907">
        <v>44958</v>
      </c>
      <c r="I4907">
        <v>7999970.3041999992</v>
      </c>
      <c r="J4907" t="s">
        <v>188</v>
      </c>
      <c r="K4907">
        <v>4799.9821825199997</v>
      </c>
    </row>
    <row r="4908" spans="1:11" x14ac:dyDescent="0.2">
      <c r="A4908" t="s">
        <v>254</v>
      </c>
      <c r="B4908" t="s">
        <v>185</v>
      </c>
      <c r="C4908" t="s">
        <v>208</v>
      </c>
      <c r="D4908" t="s">
        <v>190</v>
      </c>
      <c r="E4908">
        <v>96203</v>
      </c>
      <c r="F4908">
        <v>58.21</v>
      </c>
      <c r="G4908">
        <v>44962</v>
      </c>
      <c r="H4908">
        <v>44958</v>
      </c>
      <c r="I4908">
        <v>5599976.6299999999</v>
      </c>
      <c r="J4908" t="s">
        <v>188</v>
      </c>
      <c r="K4908">
        <v>3359.9859780000002</v>
      </c>
    </row>
    <row r="4909" spans="1:11" x14ac:dyDescent="0.2">
      <c r="A4909" t="s">
        <v>254</v>
      </c>
      <c r="B4909" t="s">
        <v>185</v>
      </c>
      <c r="C4909" t="s">
        <v>239</v>
      </c>
      <c r="D4909" t="s">
        <v>190</v>
      </c>
      <c r="E4909">
        <v>404259</v>
      </c>
      <c r="F4909">
        <v>15.3367</v>
      </c>
      <c r="G4909">
        <v>44963</v>
      </c>
      <c r="H4909">
        <v>44958</v>
      </c>
      <c r="I4909">
        <v>6199999.0053000003</v>
      </c>
      <c r="J4909" t="s">
        <v>188</v>
      </c>
      <c r="K4909">
        <v>3719.9994031800002</v>
      </c>
    </row>
    <row r="4910" spans="1:11" x14ac:dyDescent="0.2">
      <c r="A4910" t="s">
        <v>254</v>
      </c>
      <c r="B4910" t="s">
        <v>198</v>
      </c>
      <c r="C4910" t="s">
        <v>237</v>
      </c>
      <c r="D4910" t="s">
        <v>190</v>
      </c>
      <c r="E4910">
        <v>230891</v>
      </c>
      <c r="F4910">
        <v>16.024899999999999</v>
      </c>
      <c r="G4910">
        <v>44963</v>
      </c>
      <c r="H4910">
        <v>44958</v>
      </c>
      <c r="I4910">
        <v>3700005.1858999999</v>
      </c>
      <c r="J4910" t="s">
        <v>204</v>
      </c>
      <c r="K4910">
        <v>2220.0031115400002</v>
      </c>
    </row>
    <row r="4911" spans="1:11" x14ac:dyDescent="0.2">
      <c r="A4911" t="s">
        <v>254</v>
      </c>
      <c r="B4911" t="s">
        <v>185</v>
      </c>
      <c r="C4911" t="s">
        <v>194</v>
      </c>
      <c r="D4911" t="s">
        <v>212</v>
      </c>
      <c r="E4911">
        <v>128468</v>
      </c>
      <c r="F4911">
        <v>47.482500000000002</v>
      </c>
      <c r="G4911">
        <v>44966</v>
      </c>
      <c r="H4911">
        <v>44958</v>
      </c>
      <c r="I4911">
        <v>6099981.8100000005</v>
      </c>
      <c r="J4911" t="s">
        <v>188</v>
      </c>
      <c r="K4911">
        <v>3659.989086</v>
      </c>
    </row>
    <row r="4912" spans="1:11" x14ac:dyDescent="0.2">
      <c r="A4912" t="s">
        <v>254</v>
      </c>
      <c r="B4912" t="s">
        <v>185</v>
      </c>
      <c r="C4912" t="s">
        <v>236</v>
      </c>
      <c r="D4912" t="s">
        <v>190</v>
      </c>
      <c r="E4912">
        <v>1256917</v>
      </c>
      <c r="F4912">
        <v>6.5239000000000003</v>
      </c>
      <c r="G4912">
        <v>44966</v>
      </c>
      <c r="H4912">
        <v>44958</v>
      </c>
      <c r="I4912">
        <v>8200000.8163000001</v>
      </c>
      <c r="J4912" t="s">
        <v>215</v>
      </c>
      <c r="K4912">
        <v>6560.0006530400005</v>
      </c>
    </row>
    <row r="4913" spans="1:11" x14ac:dyDescent="0.2">
      <c r="A4913" t="s">
        <v>254</v>
      </c>
      <c r="B4913" t="s">
        <v>198</v>
      </c>
      <c r="C4913" t="s">
        <v>243</v>
      </c>
      <c r="D4913" t="s">
        <v>200</v>
      </c>
      <c r="E4913">
        <v>1451769</v>
      </c>
      <c r="F4913">
        <v>5.5793999999999997</v>
      </c>
      <c r="G4913">
        <v>44966</v>
      </c>
      <c r="H4913">
        <v>44958</v>
      </c>
      <c r="I4913">
        <v>8099999.9585999995</v>
      </c>
      <c r="J4913" t="s">
        <v>215</v>
      </c>
      <c r="K4913">
        <v>6479.9999668800001</v>
      </c>
    </row>
    <row r="4914" spans="1:11" x14ac:dyDescent="0.2">
      <c r="A4914" t="s">
        <v>254</v>
      </c>
      <c r="B4914" t="s">
        <v>198</v>
      </c>
      <c r="C4914" t="s">
        <v>236</v>
      </c>
      <c r="D4914" t="s">
        <v>212</v>
      </c>
      <c r="E4914">
        <v>1250727</v>
      </c>
      <c r="F4914">
        <v>6.8760000000000003</v>
      </c>
      <c r="G4914">
        <v>44967</v>
      </c>
      <c r="H4914">
        <v>44958</v>
      </c>
      <c r="I4914">
        <v>8599998.852</v>
      </c>
      <c r="J4914" t="s">
        <v>215</v>
      </c>
      <c r="K4914">
        <v>6879.9990816</v>
      </c>
    </row>
    <row r="4915" spans="1:11" x14ac:dyDescent="0.2">
      <c r="A4915" t="s">
        <v>254</v>
      </c>
      <c r="B4915" t="s">
        <v>185</v>
      </c>
      <c r="C4915" t="s">
        <v>206</v>
      </c>
      <c r="D4915" t="s">
        <v>212</v>
      </c>
      <c r="E4915">
        <v>34963</v>
      </c>
      <c r="F4915">
        <v>102.9669</v>
      </c>
      <c r="G4915">
        <v>44969</v>
      </c>
      <c r="H4915">
        <v>44958</v>
      </c>
      <c r="I4915">
        <v>3600031.7246999997</v>
      </c>
      <c r="J4915" t="s">
        <v>207</v>
      </c>
      <c r="K4915">
        <v>2160.0190348199999</v>
      </c>
    </row>
    <row r="4916" spans="1:11" x14ac:dyDescent="0.2">
      <c r="A4916" t="s">
        <v>254</v>
      </c>
      <c r="B4916" t="s">
        <v>198</v>
      </c>
      <c r="C4916" t="s">
        <v>202</v>
      </c>
      <c r="D4916" t="s">
        <v>187</v>
      </c>
      <c r="E4916">
        <v>2467084</v>
      </c>
      <c r="F4916">
        <v>3.8506999999999998</v>
      </c>
      <c r="G4916">
        <v>44970</v>
      </c>
      <c r="H4916">
        <v>44958</v>
      </c>
      <c r="I4916">
        <v>9500000.3587999996</v>
      </c>
      <c r="J4916" t="s">
        <v>193</v>
      </c>
      <c r="K4916">
        <v>6650.0002511599996</v>
      </c>
    </row>
    <row r="4917" spans="1:11" x14ac:dyDescent="0.2">
      <c r="A4917" t="s">
        <v>254</v>
      </c>
      <c r="B4917" t="s">
        <v>198</v>
      </c>
      <c r="C4917" t="s">
        <v>206</v>
      </c>
      <c r="D4917" t="s">
        <v>187</v>
      </c>
      <c r="E4917">
        <v>42163</v>
      </c>
      <c r="F4917">
        <v>104.35809999999999</v>
      </c>
      <c r="G4917">
        <v>44973</v>
      </c>
      <c r="H4917">
        <v>44958</v>
      </c>
      <c r="I4917">
        <v>4400050.5702999998</v>
      </c>
      <c r="J4917" t="s">
        <v>207</v>
      </c>
      <c r="K4917">
        <v>2640.0303421799999</v>
      </c>
    </row>
    <row r="4918" spans="1:11" x14ac:dyDescent="0.2">
      <c r="A4918" t="s">
        <v>254</v>
      </c>
      <c r="B4918" t="s">
        <v>198</v>
      </c>
      <c r="C4918" t="s">
        <v>222</v>
      </c>
      <c r="D4918" t="s">
        <v>190</v>
      </c>
      <c r="E4918">
        <v>277119</v>
      </c>
      <c r="F4918">
        <v>16.9602</v>
      </c>
      <c r="G4918">
        <v>44973</v>
      </c>
      <c r="H4918">
        <v>44958</v>
      </c>
      <c r="I4918">
        <v>4699993.6638000002</v>
      </c>
      <c r="J4918" t="s">
        <v>193</v>
      </c>
      <c r="K4918">
        <v>3289.9955646600001</v>
      </c>
    </row>
    <row r="4919" spans="1:11" x14ac:dyDescent="0.2">
      <c r="A4919" t="s">
        <v>254</v>
      </c>
      <c r="B4919" t="s">
        <v>198</v>
      </c>
      <c r="C4919" t="s">
        <v>227</v>
      </c>
      <c r="D4919" t="s">
        <v>190</v>
      </c>
      <c r="E4919">
        <v>52778</v>
      </c>
      <c r="F4919">
        <v>147.78980000000001</v>
      </c>
      <c r="G4919">
        <v>44973</v>
      </c>
      <c r="H4919">
        <v>44958</v>
      </c>
      <c r="I4919">
        <v>7800050.0644000005</v>
      </c>
      <c r="J4919" t="s">
        <v>204</v>
      </c>
      <c r="K4919">
        <v>4680.0300386400004</v>
      </c>
    </row>
    <row r="4920" spans="1:11" x14ac:dyDescent="0.2">
      <c r="A4920" t="s">
        <v>254</v>
      </c>
      <c r="B4920" t="s">
        <v>198</v>
      </c>
      <c r="C4920" t="s">
        <v>232</v>
      </c>
      <c r="D4920" t="s">
        <v>190</v>
      </c>
      <c r="E4920">
        <v>346748</v>
      </c>
      <c r="F4920">
        <v>23.648299999999999</v>
      </c>
      <c r="G4920">
        <v>44973</v>
      </c>
      <c r="H4920">
        <v>44958</v>
      </c>
      <c r="I4920">
        <v>8200000.7283999994</v>
      </c>
      <c r="J4920" t="s">
        <v>204</v>
      </c>
      <c r="K4920">
        <v>4920.0004370400002</v>
      </c>
    </row>
    <row r="4921" spans="1:11" x14ac:dyDescent="0.2">
      <c r="A4921" t="s">
        <v>254</v>
      </c>
      <c r="B4921" t="s">
        <v>198</v>
      </c>
      <c r="C4921" t="s">
        <v>227</v>
      </c>
      <c r="D4921" t="s">
        <v>190</v>
      </c>
      <c r="E4921">
        <v>23775</v>
      </c>
      <c r="F4921">
        <v>159.83260000000001</v>
      </c>
      <c r="G4921">
        <v>44973</v>
      </c>
      <c r="H4921">
        <v>44958</v>
      </c>
      <c r="I4921">
        <v>3800020.0650000004</v>
      </c>
      <c r="J4921" t="s">
        <v>204</v>
      </c>
      <c r="K4921">
        <v>2280.0120390000002</v>
      </c>
    </row>
    <row r="4922" spans="1:11" x14ac:dyDescent="0.2">
      <c r="A4922" t="s">
        <v>254</v>
      </c>
      <c r="B4922" t="s">
        <v>185</v>
      </c>
      <c r="C4922" t="s">
        <v>234</v>
      </c>
      <c r="D4922" t="s">
        <v>190</v>
      </c>
      <c r="E4922">
        <v>79636</v>
      </c>
      <c r="F4922">
        <v>99.201099999999997</v>
      </c>
      <c r="G4922">
        <v>44973</v>
      </c>
      <c r="H4922">
        <v>44958</v>
      </c>
      <c r="I4922">
        <v>7899978.7995999996</v>
      </c>
      <c r="J4922" t="s">
        <v>204</v>
      </c>
      <c r="K4922">
        <v>4739.9872797600001</v>
      </c>
    </row>
    <row r="4923" spans="1:11" x14ac:dyDescent="0.2">
      <c r="A4923" t="s">
        <v>254</v>
      </c>
      <c r="B4923" t="s">
        <v>198</v>
      </c>
      <c r="C4923" t="s">
        <v>214</v>
      </c>
      <c r="D4923" t="s">
        <v>192</v>
      </c>
      <c r="E4923">
        <v>262032</v>
      </c>
      <c r="F4923">
        <v>29.767299999999999</v>
      </c>
      <c r="G4923">
        <v>44973</v>
      </c>
      <c r="H4923">
        <v>44958</v>
      </c>
      <c r="I4923">
        <v>7799985.1535999998</v>
      </c>
      <c r="J4923" t="s">
        <v>215</v>
      </c>
      <c r="K4923">
        <v>6239.9881228800004</v>
      </c>
    </row>
    <row r="4924" spans="1:11" x14ac:dyDescent="0.2">
      <c r="A4924" t="s">
        <v>254</v>
      </c>
      <c r="B4924" t="s">
        <v>198</v>
      </c>
      <c r="C4924" t="s">
        <v>211</v>
      </c>
      <c r="D4924" t="s">
        <v>190</v>
      </c>
      <c r="E4924">
        <v>325880</v>
      </c>
      <c r="F4924">
        <v>13.501899999999999</v>
      </c>
      <c r="G4924">
        <v>44974</v>
      </c>
      <c r="H4924">
        <v>44958</v>
      </c>
      <c r="I4924">
        <v>4399999.1719999993</v>
      </c>
      <c r="J4924" t="s">
        <v>207</v>
      </c>
      <c r="K4924">
        <v>2639.9995031999997</v>
      </c>
    </row>
    <row r="4925" spans="1:11" x14ac:dyDescent="0.2">
      <c r="A4925" t="s">
        <v>254</v>
      </c>
      <c r="B4925" t="s">
        <v>185</v>
      </c>
      <c r="C4925" t="s">
        <v>234</v>
      </c>
      <c r="D4925" t="s">
        <v>190</v>
      </c>
      <c r="E4925">
        <v>24703</v>
      </c>
      <c r="F4925">
        <v>97.154799999999994</v>
      </c>
      <c r="G4925">
        <v>44975</v>
      </c>
      <c r="H4925">
        <v>44958</v>
      </c>
      <c r="I4925">
        <v>2400015.0244</v>
      </c>
      <c r="J4925" t="s">
        <v>204</v>
      </c>
      <c r="K4925">
        <v>1440.0090146400003</v>
      </c>
    </row>
    <row r="4926" spans="1:11" x14ac:dyDescent="0.2">
      <c r="A4926" t="s">
        <v>254</v>
      </c>
      <c r="B4926" t="s">
        <v>198</v>
      </c>
      <c r="C4926" t="s">
        <v>197</v>
      </c>
      <c r="D4926" t="s">
        <v>200</v>
      </c>
      <c r="E4926">
        <v>33071</v>
      </c>
      <c r="F4926">
        <v>157.23650000000001</v>
      </c>
      <c r="G4926">
        <v>44977</v>
      </c>
      <c r="H4926">
        <v>44958</v>
      </c>
      <c r="I4926">
        <v>5199968.2915000003</v>
      </c>
      <c r="J4926" t="s">
        <v>188</v>
      </c>
      <c r="K4926">
        <v>3119.9809749000005</v>
      </c>
    </row>
    <row r="4927" spans="1:11" x14ac:dyDescent="0.2">
      <c r="A4927" t="s">
        <v>254</v>
      </c>
      <c r="B4927" t="s">
        <v>185</v>
      </c>
      <c r="C4927" t="s">
        <v>214</v>
      </c>
      <c r="D4927" t="s">
        <v>190</v>
      </c>
      <c r="E4927">
        <v>83606</v>
      </c>
      <c r="F4927">
        <v>29.902100000000001</v>
      </c>
      <c r="G4927">
        <v>44980</v>
      </c>
      <c r="H4927">
        <v>44958</v>
      </c>
      <c r="I4927">
        <v>2499994.9726</v>
      </c>
      <c r="J4927" t="s">
        <v>215</v>
      </c>
      <c r="K4927">
        <v>1999.99597808</v>
      </c>
    </row>
    <row r="4928" spans="1:11" x14ac:dyDescent="0.2">
      <c r="A4928" t="s">
        <v>254</v>
      </c>
      <c r="B4928" t="s">
        <v>185</v>
      </c>
      <c r="C4928" t="s">
        <v>240</v>
      </c>
      <c r="D4928" t="s">
        <v>212</v>
      </c>
      <c r="E4928">
        <v>375419</v>
      </c>
      <c r="F4928">
        <v>6.9256000000000002</v>
      </c>
      <c r="G4928">
        <v>44980</v>
      </c>
      <c r="H4928">
        <v>44958</v>
      </c>
      <c r="I4928">
        <v>2600001.8264000001</v>
      </c>
      <c r="J4928" t="s">
        <v>241</v>
      </c>
      <c r="K4928">
        <v>2080.0014611200004</v>
      </c>
    </row>
    <row r="4929" spans="1:11" x14ac:dyDescent="0.2">
      <c r="A4929" t="s">
        <v>254</v>
      </c>
      <c r="B4929" t="s">
        <v>198</v>
      </c>
      <c r="C4929" t="s">
        <v>206</v>
      </c>
      <c r="D4929" t="s">
        <v>190</v>
      </c>
      <c r="E4929">
        <v>32866</v>
      </c>
      <c r="F4929">
        <v>103.45</v>
      </c>
      <c r="G4929">
        <v>44980</v>
      </c>
      <c r="H4929">
        <v>44958</v>
      </c>
      <c r="I4929">
        <v>3399987.7</v>
      </c>
      <c r="J4929" t="s">
        <v>207</v>
      </c>
      <c r="K4929">
        <v>2039.9926200000004</v>
      </c>
    </row>
    <row r="4930" spans="1:11" x14ac:dyDescent="0.2">
      <c r="A4930" t="s">
        <v>254</v>
      </c>
      <c r="B4930" t="s">
        <v>185</v>
      </c>
      <c r="C4930" t="s">
        <v>230</v>
      </c>
      <c r="D4930" t="s">
        <v>190</v>
      </c>
      <c r="E4930">
        <v>25715</v>
      </c>
      <c r="F4930">
        <v>128.32749999999999</v>
      </c>
      <c r="G4930">
        <v>44980</v>
      </c>
      <c r="H4930">
        <v>44958</v>
      </c>
      <c r="I4930">
        <v>3299941.6624999996</v>
      </c>
      <c r="J4930" t="s">
        <v>188</v>
      </c>
      <c r="K4930">
        <v>1979.9649975</v>
      </c>
    </row>
    <row r="4931" spans="1:11" x14ac:dyDescent="0.2">
      <c r="A4931" t="s">
        <v>254</v>
      </c>
      <c r="B4931" t="s">
        <v>185</v>
      </c>
      <c r="C4931" t="s">
        <v>216</v>
      </c>
      <c r="D4931" t="s">
        <v>190</v>
      </c>
      <c r="E4931">
        <v>462041</v>
      </c>
      <c r="F4931">
        <v>16.665199999999999</v>
      </c>
      <c r="G4931">
        <v>44980</v>
      </c>
      <c r="H4931">
        <v>44958</v>
      </c>
      <c r="I4931">
        <v>7700005.6731999991</v>
      </c>
      <c r="J4931" t="s">
        <v>215</v>
      </c>
      <c r="K4931">
        <v>6160.0045385599997</v>
      </c>
    </row>
    <row r="4932" spans="1:11" x14ac:dyDescent="0.2">
      <c r="A4932" t="s">
        <v>254</v>
      </c>
      <c r="B4932" t="s">
        <v>185</v>
      </c>
      <c r="C4932" t="s">
        <v>228</v>
      </c>
      <c r="D4932" t="s">
        <v>192</v>
      </c>
      <c r="E4932">
        <v>311475</v>
      </c>
      <c r="F4932">
        <v>29.215800000000002</v>
      </c>
      <c r="G4932">
        <v>44981</v>
      </c>
      <c r="H4932">
        <v>44958</v>
      </c>
      <c r="I4932">
        <v>9099991.3049999997</v>
      </c>
      <c r="J4932" t="s">
        <v>204</v>
      </c>
      <c r="K4932">
        <v>5459.9947830000001</v>
      </c>
    </row>
    <row r="4933" spans="1:11" x14ac:dyDescent="0.2">
      <c r="A4933" t="s">
        <v>254</v>
      </c>
      <c r="B4933" t="s">
        <v>198</v>
      </c>
      <c r="C4933" t="s">
        <v>240</v>
      </c>
      <c r="D4933" t="s">
        <v>192</v>
      </c>
      <c r="E4933">
        <v>1003857</v>
      </c>
      <c r="F4933">
        <v>7.5708000000000002</v>
      </c>
      <c r="G4933">
        <v>44981</v>
      </c>
      <c r="H4933">
        <v>44958</v>
      </c>
      <c r="I4933">
        <v>7600000.5756000001</v>
      </c>
      <c r="J4933" t="s">
        <v>241</v>
      </c>
      <c r="K4933">
        <v>6080.0004604800006</v>
      </c>
    </row>
    <row r="4934" spans="1:11" x14ac:dyDescent="0.2">
      <c r="A4934" t="s">
        <v>254</v>
      </c>
      <c r="B4934" t="s">
        <v>185</v>
      </c>
      <c r="C4934" t="s">
        <v>231</v>
      </c>
      <c r="D4934" t="s">
        <v>190</v>
      </c>
      <c r="E4934">
        <v>310169</v>
      </c>
      <c r="F4934">
        <v>19.989100000000001</v>
      </c>
      <c r="G4934">
        <v>44982</v>
      </c>
      <c r="H4934">
        <v>44958</v>
      </c>
      <c r="I4934">
        <v>6199999.1579</v>
      </c>
      <c r="J4934" t="s">
        <v>188</v>
      </c>
      <c r="K4934">
        <v>3719.9994947400005</v>
      </c>
    </row>
    <row r="4935" spans="1:11" x14ac:dyDescent="0.2">
      <c r="A4935" t="s">
        <v>254</v>
      </c>
      <c r="B4935" t="s">
        <v>185</v>
      </c>
      <c r="C4935" t="s">
        <v>244</v>
      </c>
      <c r="D4935" t="s">
        <v>187</v>
      </c>
      <c r="E4935">
        <v>219211</v>
      </c>
      <c r="F4935">
        <v>24.633800000000001</v>
      </c>
      <c r="G4935">
        <v>44983</v>
      </c>
      <c r="H4935">
        <v>44958</v>
      </c>
      <c r="I4935">
        <v>5399999.9318000004</v>
      </c>
      <c r="J4935" t="s">
        <v>207</v>
      </c>
      <c r="K4935">
        <v>3239.9999590800003</v>
      </c>
    </row>
    <row r="4936" spans="1:11" x14ac:dyDescent="0.2">
      <c r="A4936" t="s">
        <v>254</v>
      </c>
      <c r="B4936" t="s">
        <v>185</v>
      </c>
      <c r="C4936" t="s">
        <v>224</v>
      </c>
      <c r="D4936" t="s">
        <v>192</v>
      </c>
      <c r="E4936">
        <v>10726</v>
      </c>
      <c r="F4936">
        <v>177.13399999999999</v>
      </c>
      <c r="G4936">
        <v>44984</v>
      </c>
      <c r="H4936">
        <v>44958</v>
      </c>
      <c r="I4936">
        <v>1899939.2839999998</v>
      </c>
      <c r="J4936" t="s">
        <v>204</v>
      </c>
      <c r="K4936">
        <v>1139.9635703999998</v>
      </c>
    </row>
    <row r="4937" spans="1:11" x14ac:dyDescent="0.2">
      <c r="A4937" t="s">
        <v>254</v>
      </c>
      <c r="B4937" t="s">
        <v>185</v>
      </c>
      <c r="C4937" t="s">
        <v>208</v>
      </c>
      <c r="D4937" t="s">
        <v>190</v>
      </c>
      <c r="E4937">
        <v>65732</v>
      </c>
      <c r="F4937">
        <v>59.331899999999997</v>
      </c>
      <c r="G4937">
        <v>44984</v>
      </c>
      <c r="H4937">
        <v>44958</v>
      </c>
      <c r="I4937">
        <v>3900004.4507999998</v>
      </c>
      <c r="J4937" t="s">
        <v>188</v>
      </c>
      <c r="K4937">
        <v>2340.0026704799998</v>
      </c>
    </row>
    <row r="4938" spans="1:11" x14ac:dyDescent="0.2">
      <c r="A4938" t="s">
        <v>254</v>
      </c>
      <c r="B4938" t="s">
        <v>185</v>
      </c>
      <c r="C4938" t="s">
        <v>220</v>
      </c>
      <c r="D4938" t="s">
        <v>190</v>
      </c>
      <c r="E4938">
        <v>5672</v>
      </c>
      <c r="F4938">
        <v>176.29079999999999</v>
      </c>
      <c r="G4938">
        <v>44984</v>
      </c>
      <c r="H4938">
        <v>44958</v>
      </c>
      <c r="I4938">
        <v>999921.41759999993</v>
      </c>
      <c r="J4938" t="s">
        <v>188</v>
      </c>
      <c r="K4938">
        <v>599.95285056</v>
      </c>
    </row>
    <row r="4939" spans="1:11" x14ac:dyDescent="0.2">
      <c r="A4939" t="s">
        <v>255</v>
      </c>
      <c r="B4939" t="s">
        <v>198</v>
      </c>
      <c r="C4939" t="s">
        <v>225</v>
      </c>
      <c r="D4939" t="s">
        <v>200</v>
      </c>
      <c r="E4939">
        <v>20465</v>
      </c>
      <c r="F4939">
        <v>83.069400000000002</v>
      </c>
      <c r="G4939">
        <v>44623</v>
      </c>
      <c r="H4939">
        <v>44621</v>
      </c>
      <c r="I4939">
        <v>1700015.2709999999</v>
      </c>
      <c r="J4939" t="s">
        <v>188</v>
      </c>
      <c r="K4939">
        <v>1190.0106897000001</v>
      </c>
    </row>
    <row r="4940" spans="1:11" x14ac:dyDescent="0.2">
      <c r="A4940" t="s">
        <v>255</v>
      </c>
      <c r="B4940" t="s">
        <v>198</v>
      </c>
      <c r="C4940" t="s">
        <v>222</v>
      </c>
      <c r="D4940" t="s">
        <v>192</v>
      </c>
      <c r="E4940">
        <v>203755</v>
      </c>
      <c r="F4940">
        <v>16.686699999999998</v>
      </c>
      <c r="G4940">
        <v>44623</v>
      </c>
      <c r="H4940">
        <v>44621</v>
      </c>
      <c r="I4940">
        <v>3399998.5584999998</v>
      </c>
      <c r="J4940" t="s">
        <v>193</v>
      </c>
      <c r="K4940">
        <v>2719.9988468000001</v>
      </c>
    </row>
    <row r="4941" spans="1:11" x14ac:dyDescent="0.2">
      <c r="A4941" t="s">
        <v>255</v>
      </c>
      <c r="B4941" t="s">
        <v>198</v>
      </c>
      <c r="C4941" t="s">
        <v>191</v>
      </c>
      <c r="D4941" t="s">
        <v>190</v>
      </c>
      <c r="E4941">
        <v>1160405</v>
      </c>
      <c r="F4941">
        <v>5.9462000000000002</v>
      </c>
      <c r="G4941">
        <v>44624</v>
      </c>
      <c r="H4941">
        <v>44621</v>
      </c>
      <c r="I4941">
        <v>6900000.2110000001</v>
      </c>
      <c r="J4941" t="s">
        <v>193</v>
      </c>
      <c r="K4941">
        <v>5520.0001688000002</v>
      </c>
    </row>
    <row r="4942" spans="1:11" x14ac:dyDescent="0.2">
      <c r="A4942" t="s">
        <v>255</v>
      </c>
      <c r="B4942" t="s">
        <v>185</v>
      </c>
      <c r="C4942" t="s">
        <v>112</v>
      </c>
      <c r="D4942" t="s">
        <v>200</v>
      </c>
      <c r="E4942">
        <v>16356</v>
      </c>
      <c r="F4942">
        <v>42.798200000000001</v>
      </c>
      <c r="G4942">
        <v>44624</v>
      </c>
      <c r="H4942">
        <v>44621</v>
      </c>
      <c r="I4942">
        <v>700007.35920000006</v>
      </c>
      <c r="J4942" t="s">
        <v>188</v>
      </c>
      <c r="K4942">
        <v>490.00515144000008</v>
      </c>
    </row>
    <row r="4943" spans="1:11" x14ac:dyDescent="0.2">
      <c r="A4943" t="s">
        <v>255</v>
      </c>
      <c r="B4943" t="s">
        <v>198</v>
      </c>
      <c r="C4943" t="s">
        <v>214</v>
      </c>
      <c r="D4943" t="s">
        <v>192</v>
      </c>
      <c r="E4943">
        <v>302940</v>
      </c>
      <c r="F4943">
        <v>27.728300000000001</v>
      </c>
      <c r="G4943">
        <v>44626</v>
      </c>
      <c r="H4943">
        <v>44621</v>
      </c>
      <c r="I4943">
        <v>8400011.2019999996</v>
      </c>
      <c r="J4943" t="s">
        <v>215</v>
      </c>
      <c r="K4943">
        <v>7560.0100817999992</v>
      </c>
    </row>
    <row r="4944" spans="1:11" x14ac:dyDescent="0.2">
      <c r="A4944" t="s">
        <v>255</v>
      </c>
      <c r="B4944" t="s">
        <v>185</v>
      </c>
      <c r="C4944" t="s">
        <v>206</v>
      </c>
      <c r="D4944" t="s">
        <v>190</v>
      </c>
      <c r="E4944">
        <v>66315</v>
      </c>
      <c r="F4944">
        <v>104.04900000000001</v>
      </c>
      <c r="G4944">
        <v>44627</v>
      </c>
      <c r="H4944">
        <v>44621</v>
      </c>
      <c r="I4944">
        <v>6900009.4350000005</v>
      </c>
      <c r="J4944" t="s">
        <v>207</v>
      </c>
      <c r="K4944">
        <v>4830.0066045000003</v>
      </c>
    </row>
    <row r="4945" spans="1:11" x14ac:dyDescent="0.2">
      <c r="A4945" t="s">
        <v>255</v>
      </c>
      <c r="B4945" t="s">
        <v>198</v>
      </c>
      <c r="C4945" t="s">
        <v>220</v>
      </c>
      <c r="D4945" t="s">
        <v>190</v>
      </c>
      <c r="E4945">
        <v>56824</v>
      </c>
      <c r="F4945">
        <v>170.70189999999999</v>
      </c>
      <c r="G4945">
        <v>44630</v>
      </c>
      <c r="H4945">
        <v>44621</v>
      </c>
      <c r="I4945">
        <v>9699964.7655999996</v>
      </c>
      <c r="J4945" t="s">
        <v>188</v>
      </c>
      <c r="K4945">
        <v>6789.9753359200004</v>
      </c>
    </row>
    <row r="4946" spans="1:11" x14ac:dyDescent="0.2">
      <c r="A4946" t="s">
        <v>255</v>
      </c>
      <c r="B4946" t="s">
        <v>198</v>
      </c>
      <c r="C4946" t="s">
        <v>189</v>
      </c>
      <c r="D4946" t="s">
        <v>200</v>
      </c>
      <c r="E4946">
        <v>176767</v>
      </c>
      <c r="F4946">
        <v>29.417200000000001</v>
      </c>
      <c r="G4946">
        <v>44630</v>
      </c>
      <c r="H4946">
        <v>44621</v>
      </c>
      <c r="I4946">
        <v>5199990.1924000001</v>
      </c>
      <c r="J4946" t="s">
        <v>188</v>
      </c>
      <c r="K4946">
        <v>3639.9931346799999</v>
      </c>
    </row>
    <row r="4947" spans="1:11" x14ac:dyDescent="0.2">
      <c r="A4947" t="s">
        <v>255</v>
      </c>
      <c r="B4947" t="s">
        <v>198</v>
      </c>
      <c r="C4947" t="s">
        <v>232</v>
      </c>
      <c r="D4947" t="s">
        <v>190</v>
      </c>
      <c r="E4947">
        <v>87091</v>
      </c>
      <c r="F4947">
        <v>26.409099999999999</v>
      </c>
      <c r="G4947">
        <v>44630</v>
      </c>
      <c r="H4947">
        <v>44621</v>
      </c>
      <c r="I4947">
        <v>2299994.9280999997</v>
      </c>
      <c r="J4947" t="s">
        <v>204</v>
      </c>
      <c r="K4947">
        <v>1609.9964496699999</v>
      </c>
    </row>
    <row r="4948" spans="1:11" x14ac:dyDescent="0.2">
      <c r="A4948" t="s">
        <v>255</v>
      </c>
      <c r="B4948" t="s">
        <v>185</v>
      </c>
      <c r="C4948" t="s">
        <v>216</v>
      </c>
      <c r="D4948" t="s">
        <v>190</v>
      </c>
      <c r="E4948">
        <v>378590</v>
      </c>
      <c r="F4948">
        <v>16.112400000000001</v>
      </c>
      <c r="G4948">
        <v>44630</v>
      </c>
      <c r="H4948">
        <v>44621</v>
      </c>
      <c r="I4948">
        <v>6099993.5160000008</v>
      </c>
      <c r="J4948" t="s">
        <v>215</v>
      </c>
      <c r="K4948">
        <v>5489.994164400001</v>
      </c>
    </row>
    <row r="4949" spans="1:11" x14ac:dyDescent="0.2">
      <c r="A4949" t="s">
        <v>255</v>
      </c>
      <c r="B4949" t="s">
        <v>185</v>
      </c>
      <c r="C4949" t="s">
        <v>238</v>
      </c>
      <c r="D4949" t="s">
        <v>200</v>
      </c>
      <c r="E4949">
        <v>22520</v>
      </c>
      <c r="F4949">
        <v>213.14259999999999</v>
      </c>
      <c r="G4949">
        <v>44630</v>
      </c>
      <c r="H4949">
        <v>44621</v>
      </c>
      <c r="I4949">
        <v>4799971.352</v>
      </c>
      <c r="J4949" t="s">
        <v>204</v>
      </c>
      <c r="K4949">
        <v>3359.9799464000002</v>
      </c>
    </row>
    <row r="4950" spans="1:11" x14ac:dyDescent="0.2">
      <c r="A4950" t="s">
        <v>255</v>
      </c>
      <c r="B4950" t="s">
        <v>198</v>
      </c>
      <c r="C4950" t="s">
        <v>213</v>
      </c>
      <c r="D4950" t="s">
        <v>192</v>
      </c>
      <c r="E4950">
        <v>43858</v>
      </c>
      <c r="F4950">
        <v>77.522499999999994</v>
      </c>
      <c r="G4950">
        <v>44630</v>
      </c>
      <c r="H4950">
        <v>44621</v>
      </c>
      <c r="I4950">
        <v>3399981.8049999997</v>
      </c>
      <c r="J4950" t="s">
        <v>188</v>
      </c>
      <c r="K4950">
        <v>2379.9872634999997</v>
      </c>
    </row>
    <row r="4951" spans="1:11" x14ac:dyDescent="0.2">
      <c r="A4951" t="s">
        <v>255</v>
      </c>
      <c r="B4951" t="s">
        <v>185</v>
      </c>
      <c r="C4951" t="s">
        <v>201</v>
      </c>
      <c r="D4951" t="s">
        <v>190</v>
      </c>
      <c r="E4951">
        <v>166611</v>
      </c>
      <c r="F4951">
        <v>41.413899999999998</v>
      </c>
      <c r="G4951">
        <v>44630</v>
      </c>
      <c r="H4951">
        <v>44621</v>
      </c>
      <c r="I4951">
        <v>6900011.2928999998</v>
      </c>
      <c r="J4951" t="s">
        <v>188</v>
      </c>
      <c r="K4951">
        <v>4830.0079050300001</v>
      </c>
    </row>
    <row r="4952" spans="1:11" x14ac:dyDescent="0.2">
      <c r="A4952" t="s">
        <v>255</v>
      </c>
      <c r="B4952" t="s">
        <v>185</v>
      </c>
      <c r="C4952" t="s">
        <v>232</v>
      </c>
      <c r="D4952" t="s">
        <v>187</v>
      </c>
      <c r="E4952">
        <v>102353</v>
      </c>
      <c r="F4952">
        <v>24.4253</v>
      </c>
      <c r="G4952">
        <v>44631</v>
      </c>
      <c r="H4952">
        <v>44621</v>
      </c>
      <c r="I4952">
        <v>2500002.7308999998</v>
      </c>
      <c r="J4952" t="s">
        <v>204</v>
      </c>
      <c r="K4952">
        <v>1750.00191163</v>
      </c>
    </row>
    <row r="4953" spans="1:11" x14ac:dyDescent="0.2">
      <c r="A4953" t="s">
        <v>255</v>
      </c>
      <c r="B4953" t="s">
        <v>198</v>
      </c>
      <c r="C4953" t="s">
        <v>112</v>
      </c>
      <c r="D4953" t="s">
        <v>187</v>
      </c>
      <c r="E4953">
        <v>42960</v>
      </c>
      <c r="F4953">
        <v>44.227699999999999</v>
      </c>
      <c r="G4953">
        <v>44633</v>
      </c>
      <c r="H4953">
        <v>44621</v>
      </c>
      <c r="I4953">
        <v>1900021.9919999999</v>
      </c>
      <c r="J4953" t="s">
        <v>188</v>
      </c>
      <c r="K4953">
        <v>1330.0153943999999</v>
      </c>
    </row>
    <row r="4954" spans="1:11" x14ac:dyDescent="0.2">
      <c r="A4954" t="s">
        <v>255</v>
      </c>
      <c r="B4954" t="s">
        <v>198</v>
      </c>
      <c r="C4954" t="s">
        <v>226</v>
      </c>
      <c r="D4954" t="s">
        <v>190</v>
      </c>
      <c r="E4954">
        <v>70419</v>
      </c>
      <c r="F4954">
        <v>48.282200000000003</v>
      </c>
      <c r="G4954">
        <v>44634</v>
      </c>
      <c r="H4954">
        <v>44621</v>
      </c>
      <c r="I4954">
        <v>3399984.2418000004</v>
      </c>
      <c r="J4954" t="s">
        <v>188</v>
      </c>
      <c r="K4954">
        <v>2379.9889692600004</v>
      </c>
    </row>
    <row r="4955" spans="1:11" x14ac:dyDescent="0.2">
      <c r="A4955" t="s">
        <v>255</v>
      </c>
      <c r="B4955" t="s">
        <v>185</v>
      </c>
      <c r="C4955" t="s">
        <v>216</v>
      </c>
      <c r="D4955" t="s">
        <v>200</v>
      </c>
      <c r="E4955">
        <v>71650</v>
      </c>
      <c r="F4955">
        <v>16.748100000000001</v>
      </c>
      <c r="G4955">
        <v>44634</v>
      </c>
      <c r="H4955">
        <v>44621</v>
      </c>
      <c r="I4955">
        <v>1200001.365</v>
      </c>
      <c r="J4955" t="s">
        <v>215</v>
      </c>
      <c r="K4955">
        <v>1080.0012285</v>
      </c>
    </row>
    <row r="4956" spans="1:11" x14ac:dyDescent="0.2">
      <c r="A4956" t="s">
        <v>255</v>
      </c>
      <c r="B4956" t="s">
        <v>198</v>
      </c>
      <c r="C4956" t="s">
        <v>197</v>
      </c>
      <c r="D4956" t="s">
        <v>192</v>
      </c>
      <c r="E4956">
        <v>21031</v>
      </c>
      <c r="F4956">
        <v>166.41980000000001</v>
      </c>
      <c r="G4956">
        <v>44634</v>
      </c>
      <c r="H4956">
        <v>44621</v>
      </c>
      <c r="I4956">
        <v>3499974.8138000001</v>
      </c>
      <c r="J4956" t="s">
        <v>188</v>
      </c>
      <c r="K4956">
        <v>2449.9823696600001</v>
      </c>
    </row>
    <row r="4957" spans="1:11" x14ac:dyDescent="0.2">
      <c r="A4957" t="s">
        <v>255</v>
      </c>
      <c r="B4957" t="s">
        <v>198</v>
      </c>
      <c r="C4957" t="s">
        <v>199</v>
      </c>
      <c r="D4957" t="s">
        <v>187</v>
      </c>
      <c r="E4957">
        <v>304075</v>
      </c>
      <c r="F4957">
        <v>2.9598</v>
      </c>
      <c r="G4957">
        <v>44634</v>
      </c>
      <c r="H4957">
        <v>44621</v>
      </c>
      <c r="I4957">
        <v>900001.18499999994</v>
      </c>
      <c r="J4957" t="s">
        <v>193</v>
      </c>
      <c r="K4957">
        <v>720.00094799999999</v>
      </c>
    </row>
    <row r="4958" spans="1:11" x14ac:dyDescent="0.2">
      <c r="A4958" t="s">
        <v>255</v>
      </c>
      <c r="B4958" t="s">
        <v>198</v>
      </c>
      <c r="C4958" t="s">
        <v>201</v>
      </c>
      <c r="D4958" t="s">
        <v>200</v>
      </c>
      <c r="E4958">
        <v>161982</v>
      </c>
      <c r="F4958">
        <v>43.832000000000001</v>
      </c>
      <c r="G4958">
        <v>44637</v>
      </c>
      <c r="H4958">
        <v>44621</v>
      </c>
      <c r="I4958">
        <v>7099995.0240000002</v>
      </c>
      <c r="J4958" t="s">
        <v>188</v>
      </c>
      <c r="K4958">
        <v>4969.9965167999999</v>
      </c>
    </row>
    <row r="4959" spans="1:11" x14ac:dyDescent="0.2">
      <c r="A4959" t="s">
        <v>255</v>
      </c>
      <c r="B4959" t="s">
        <v>185</v>
      </c>
      <c r="C4959" t="s">
        <v>240</v>
      </c>
      <c r="D4959" t="s">
        <v>190</v>
      </c>
      <c r="E4959">
        <v>1177208</v>
      </c>
      <c r="F4959">
        <v>7.8151000000000002</v>
      </c>
      <c r="G4959">
        <v>44637</v>
      </c>
      <c r="H4959">
        <v>44621</v>
      </c>
      <c r="I4959">
        <v>9199998.2408000007</v>
      </c>
      <c r="J4959" t="s">
        <v>241</v>
      </c>
      <c r="K4959">
        <v>8279.99841672</v>
      </c>
    </row>
    <row r="4960" spans="1:11" x14ac:dyDescent="0.2">
      <c r="A4960" t="s">
        <v>255</v>
      </c>
      <c r="B4960" t="s">
        <v>185</v>
      </c>
      <c r="C4960" t="s">
        <v>209</v>
      </c>
      <c r="D4960" t="s">
        <v>190</v>
      </c>
      <c r="E4960">
        <v>35181</v>
      </c>
      <c r="F4960">
        <v>19.896899999999999</v>
      </c>
      <c r="G4960">
        <v>44637</v>
      </c>
      <c r="H4960">
        <v>44621</v>
      </c>
      <c r="I4960">
        <v>699992.83889999997</v>
      </c>
      <c r="J4960" t="s">
        <v>188</v>
      </c>
      <c r="K4960">
        <v>489.99498722999999</v>
      </c>
    </row>
    <row r="4961" spans="1:11" x14ac:dyDescent="0.2">
      <c r="A4961" t="s">
        <v>255</v>
      </c>
      <c r="B4961" t="s">
        <v>198</v>
      </c>
      <c r="C4961" t="s">
        <v>220</v>
      </c>
      <c r="D4961" t="s">
        <v>192</v>
      </c>
      <c r="E4961">
        <v>44884</v>
      </c>
      <c r="F4961">
        <v>173.78319999999999</v>
      </c>
      <c r="G4961">
        <v>44637</v>
      </c>
      <c r="H4961">
        <v>44621</v>
      </c>
      <c r="I4961">
        <v>7800085.1487999996</v>
      </c>
      <c r="J4961" t="s">
        <v>188</v>
      </c>
      <c r="K4961">
        <v>5460.0596041600002</v>
      </c>
    </row>
    <row r="4962" spans="1:11" x14ac:dyDescent="0.2">
      <c r="A4962" t="s">
        <v>255</v>
      </c>
      <c r="B4962" t="s">
        <v>198</v>
      </c>
      <c r="C4962" t="s">
        <v>114</v>
      </c>
      <c r="D4962" t="s">
        <v>187</v>
      </c>
      <c r="E4962">
        <v>296822</v>
      </c>
      <c r="F4962">
        <v>13.813000000000001</v>
      </c>
      <c r="G4962">
        <v>44637</v>
      </c>
      <c r="H4962">
        <v>44621</v>
      </c>
      <c r="I4962">
        <v>4100002.2860000003</v>
      </c>
      <c r="J4962" t="s">
        <v>215</v>
      </c>
      <c r="K4962">
        <v>3690.0020574000005</v>
      </c>
    </row>
    <row r="4963" spans="1:11" x14ac:dyDescent="0.2">
      <c r="A4963" t="s">
        <v>255</v>
      </c>
      <c r="B4963" t="s">
        <v>198</v>
      </c>
      <c r="C4963" t="s">
        <v>209</v>
      </c>
      <c r="D4963" t="s">
        <v>192</v>
      </c>
      <c r="E4963">
        <v>231109</v>
      </c>
      <c r="F4963">
        <v>20.769400000000001</v>
      </c>
      <c r="G4963">
        <v>44637</v>
      </c>
      <c r="H4963">
        <v>44621</v>
      </c>
      <c r="I4963">
        <v>4799995.2646000003</v>
      </c>
      <c r="J4963" t="s">
        <v>188</v>
      </c>
      <c r="K4963">
        <v>3359.9966852200005</v>
      </c>
    </row>
    <row r="4964" spans="1:11" x14ac:dyDescent="0.2">
      <c r="A4964" t="s">
        <v>255</v>
      </c>
      <c r="B4964" t="s">
        <v>185</v>
      </c>
      <c r="C4964" t="s">
        <v>216</v>
      </c>
      <c r="D4964" t="s">
        <v>190</v>
      </c>
      <c r="E4964">
        <v>445466</v>
      </c>
      <c r="F4964">
        <v>17.0608</v>
      </c>
      <c r="G4964">
        <v>44637</v>
      </c>
      <c r="H4964">
        <v>44621</v>
      </c>
      <c r="I4964">
        <v>7600006.3328</v>
      </c>
      <c r="J4964" t="s">
        <v>215</v>
      </c>
      <c r="K4964">
        <v>6840.0056995199993</v>
      </c>
    </row>
    <row r="4965" spans="1:11" x14ac:dyDescent="0.2">
      <c r="A4965" t="s">
        <v>255</v>
      </c>
      <c r="B4965" t="s">
        <v>185</v>
      </c>
      <c r="C4965" t="s">
        <v>112</v>
      </c>
      <c r="D4965" t="s">
        <v>190</v>
      </c>
      <c r="E4965">
        <v>25132</v>
      </c>
      <c r="F4965">
        <v>39.790500000000002</v>
      </c>
      <c r="G4965">
        <v>44637</v>
      </c>
      <c r="H4965">
        <v>44621</v>
      </c>
      <c r="I4965">
        <v>1000014.846</v>
      </c>
      <c r="J4965" t="s">
        <v>188</v>
      </c>
      <c r="K4965">
        <v>700.01039220000007</v>
      </c>
    </row>
    <row r="4966" spans="1:11" x14ac:dyDescent="0.2">
      <c r="A4966" t="s">
        <v>255</v>
      </c>
      <c r="B4966" t="s">
        <v>185</v>
      </c>
      <c r="C4966" t="s">
        <v>230</v>
      </c>
      <c r="D4966" t="s">
        <v>190</v>
      </c>
      <c r="E4966">
        <v>74877</v>
      </c>
      <c r="F4966">
        <v>110.84869999999999</v>
      </c>
      <c r="G4966">
        <v>44637</v>
      </c>
      <c r="H4966">
        <v>44621</v>
      </c>
      <c r="I4966">
        <v>8300018.1098999996</v>
      </c>
      <c r="J4966" t="s">
        <v>188</v>
      </c>
      <c r="K4966">
        <v>5810.0126769300005</v>
      </c>
    </row>
    <row r="4967" spans="1:11" x14ac:dyDescent="0.2">
      <c r="A4967" t="s">
        <v>255</v>
      </c>
      <c r="B4967" t="s">
        <v>185</v>
      </c>
      <c r="C4967" t="s">
        <v>201</v>
      </c>
      <c r="D4967" t="s">
        <v>187</v>
      </c>
      <c r="E4967">
        <v>264011</v>
      </c>
      <c r="F4967">
        <v>37.877200000000002</v>
      </c>
      <c r="G4967">
        <v>44638</v>
      </c>
      <c r="H4967">
        <v>44621</v>
      </c>
      <c r="I4967">
        <v>9999997.4492000006</v>
      </c>
      <c r="J4967" t="s">
        <v>188</v>
      </c>
      <c r="K4967">
        <v>6999.9982144400001</v>
      </c>
    </row>
    <row r="4968" spans="1:11" x14ac:dyDescent="0.2">
      <c r="A4968" t="s">
        <v>255</v>
      </c>
      <c r="B4968" t="s">
        <v>198</v>
      </c>
      <c r="C4968" t="s">
        <v>228</v>
      </c>
      <c r="D4968" t="s">
        <v>212</v>
      </c>
      <c r="E4968">
        <v>150820</v>
      </c>
      <c r="F4968">
        <v>30.5</v>
      </c>
      <c r="G4968">
        <v>44639</v>
      </c>
      <c r="H4968">
        <v>44621</v>
      </c>
      <c r="I4968">
        <v>4600010</v>
      </c>
      <c r="J4968" t="s">
        <v>204</v>
      </c>
      <c r="K4968">
        <v>3220.0070000000001</v>
      </c>
    </row>
    <row r="4969" spans="1:11" x14ac:dyDescent="0.2">
      <c r="A4969" t="s">
        <v>255</v>
      </c>
      <c r="B4969" t="s">
        <v>185</v>
      </c>
      <c r="C4969" t="s">
        <v>114</v>
      </c>
      <c r="D4969" t="s">
        <v>192</v>
      </c>
      <c r="E4969">
        <v>197154</v>
      </c>
      <c r="F4969">
        <v>13.694900000000001</v>
      </c>
      <c r="G4969">
        <v>44639</v>
      </c>
      <c r="H4969">
        <v>44621</v>
      </c>
      <c r="I4969">
        <v>2700004.3146000002</v>
      </c>
      <c r="J4969" t="s">
        <v>215</v>
      </c>
      <c r="K4969">
        <v>2430.0038831400002</v>
      </c>
    </row>
    <row r="4970" spans="1:11" x14ac:dyDescent="0.2">
      <c r="A4970" t="s">
        <v>255</v>
      </c>
      <c r="B4970" t="s">
        <v>198</v>
      </c>
      <c r="C4970" t="s">
        <v>244</v>
      </c>
      <c r="D4970" t="s">
        <v>187</v>
      </c>
      <c r="E4970">
        <v>83876</v>
      </c>
      <c r="F4970">
        <v>26.229199999999999</v>
      </c>
      <c r="G4970">
        <v>44640</v>
      </c>
      <c r="H4970">
        <v>44621</v>
      </c>
      <c r="I4970">
        <v>2200000.3791999999</v>
      </c>
      <c r="J4970" t="s">
        <v>207</v>
      </c>
      <c r="K4970">
        <v>1540.00026544</v>
      </c>
    </row>
    <row r="4971" spans="1:11" x14ac:dyDescent="0.2">
      <c r="A4971" t="s">
        <v>255</v>
      </c>
      <c r="B4971" t="s">
        <v>185</v>
      </c>
      <c r="C4971" t="s">
        <v>222</v>
      </c>
      <c r="D4971" t="s">
        <v>192</v>
      </c>
      <c r="E4971">
        <v>299669</v>
      </c>
      <c r="F4971">
        <v>16.351400000000002</v>
      </c>
      <c r="G4971">
        <v>44644</v>
      </c>
      <c r="H4971">
        <v>44621</v>
      </c>
      <c r="I4971">
        <v>4900007.6866000006</v>
      </c>
      <c r="J4971" t="s">
        <v>193</v>
      </c>
      <c r="K4971">
        <v>3920.0061492800005</v>
      </c>
    </row>
    <row r="4972" spans="1:11" x14ac:dyDescent="0.2">
      <c r="A4972" t="s">
        <v>255</v>
      </c>
      <c r="B4972" t="s">
        <v>185</v>
      </c>
      <c r="C4972" t="s">
        <v>227</v>
      </c>
      <c r="D4972" t="s">
        <v>192</v>
      </c>
      <c r="E4972">
        <v>31819</v>
      </c>
      <c r="F4972">
        <v>157.13980000000001</v>
      </c>
      <c r="G4972">
        <v>44644</v>
      </c>
      <c r="H4972">
        <v>44621</v>
      </c>
      <c r="I4972">
        <v>5000031.2962000007</v>
      </c>
      <c r="J4972" t="s">
        <v>204</v>
      </c>
      <c r="K4972">
        <v>3500.0219073400008</v>
      </c>
    </row>
    <row r="4973" spans="1:11" x14ac:dyDescent="0.2">
      <c r="A4973" t="s">
        <v>255</v>
      </c>
      <c r="B4973" t="s">
        <v>185</v>
      </c>
      <c r="C4973" t="s">
        <v>228</v>
      </c>
      <c r="D4973" t="s">
        <v>192</v>
      </c>
      <c r="E4973">
        <v>160239</v>
      </c>
      <c r="F4973">
        <v>29.955300000000001</v>
      </c>
      <c r="G4973">
        <v>44644</v>
      </c>
      <c r="H4973">
        <v>44621</v>
      </c>
      <c r="I4973">
        <v>4800007.3167000003</v>
      </c>
      <c r="J4973" t="s">
        <v>204</v>
      </c>
      <c r="K4973">
        <v>3360.0051216900006</v>
      </c>
    </row>
    <row r="4974" spans="1:11" x14ac:dyDescent="0.2">
      <c r="A4974" t="s">
        <v>255</v>
      </c>
      <c r="B4974" t="s">
        <v>198</v>
      </c>
      <c r="C4974" t="s">
        <v>218</v>
      </c>
      <c r="D4974" t="s">
        <v>190</v>
      </c>
      <c r="E4974">
        <v>84410</v>
      </c>
      <c r="F4974">
        <v>67.527900000000002</v>
      </c>
      <c r="G4974">
        <v>44644</v>
      </c>
      <c r="H4974">
        <v>44621</v>
      </c>
      <c r="I4974">
        <v>5700030.0389999999</v>
      </c>
      <c r="J4974" t="s">
        <v>204</v>
      </c>
      <c r="K4974">
        <v>3990.0210273000002</v>
      </c>
    </row>
    <row r="4975" spans="1:11" x14ac:dyDescent="0.2">
      <c r="A4975" t="s">
        <v>255</v>
      </c>
      <c r="B4975" t="s">
        <v>185</v>
      </c>
      <c r="C4975" t="s">
        <v>194</v>
      </c>
      <c r="D4975" t="s">
        <v>192</v>
      </c>
      <c r="E4975">
        <v>157462</v>
      </c>
      <c r="F4975">
        <v>48.900599999999997</v>
      </c>
      <c r="G4975">
        <v>44644</v>
      </c>
      <c r="H4975">
        <v>44621</v>
      </c>
      <c r="I4975">
        <v>7699986.2771999994</v>
      </c>
      <c r="J4975" t="s">
        <v>188</v>
      </c>
      <c r="K4975">
        <v>5389.99039404</v>
      </c>
    </row>
    <row r="4976" spans="1:11" x14ac:dyDescent="0.2">
      <c r="A4976" t="s">
        <v>255</v>
      </c>
      <c r="B4976" t="s">
        <v>198</v>
      </c>
      <c r="C4976" t="s">
        <v>239</v>
      </c>
      <c r="D4976" t="s">
        <v>192</v>
      </c>
      <c r="E4976">
        <v>235566</v>
      </c>
      <c r="F4976">
        <v>16.555900000000001</v>
      </c>
      <c r="G4976">
        <v>44645</v>
      </c>
      <c r="H4976">
        <v>44621</v>
      </c>
      <c r="I4976">
        <v>3900007.1394000002</v>
      </c>
      <c r="J4976" t="s">
        <v>188</v>
      </c>
      <c r="K4976">
        <v>2730.0049975800002</v>
      </c>
    </row>
    <row r="4977" spans="1:11" x14ac:dyDescent="0.2">
      <c r="A4977" t="s">
        <v>255</v>
      </c>
      <c r="B4977" t="s">
        <v>198</v>
      </c>
      <c r="C4977" t="s">
        <v>210</v>
      </c>
      <c r="D4977" t="s">
        <v>192</v>
      </c>
      <c r="E4977">
        <v>63338</v>
      </c>
      <c r="F4977">
        <v>29.997800000000002</v>
      </c>
      <c r="G4977">
        <v>44645</v>
      </c>
      <c r="H4977">
        <v>44621</v>
      </c>
      <c r="I4977">
        <v>1900000.6564000002</v>
      </c>
      <c r="J4977" t="s">
        <v>204</v>
      </c>
      <c r="K4977">
        <v>1330.0004594800002</v>
      </c>
    </row>
    <row r="4978" spans="1:11" x14ac:dyDescent="0.2">
      <c r="A4978" t="s">
        <v>255</v>
      </c>
      <c r="B4978" t="s">
        <v>198</v>
      </c>
      <c r="C4978" t="s">
        <v>222</v>
      </c>
      <c r="D4978" t="s">
        <v>192</v>
      </c>
      <c r="E4978">
        <v>326511</v>
      </c>
      <c r="F4978">
        <v>17.4573</v>
      </c>
      <c r="G4978">
        <v>44646</v>
      </c>
      <c r="H4978">
        <v>44621</v>
      </c>
      <c r="I4978">
        <v>5700000.4802999999</v>
      </c>
      <c r="J4978" t="s">
        <v>193</v>
      </c>
      <c r="K4978">
        <v>4560.0003842400001</v>
      </c>
    </row>
    <row r="4979" spans="1:11" x14ac:dyDescent="0.2">
      <c r="A4979" t="s">
        <v>255</v>
      </c>
      <c r="B4979" t="s">
        <v>198</v>
      </c>
      <c r="C4979" t="s">
        <v>203</v>
      </c>
      <c r="D4979" t="s">
        <v>200</v>
      </c>
      <c r="E4979">
        <v>8260</v>
      </c>
      <c r="F4979">
        <v>121.0682</v>
      </c>
      <c r="G4979">
        <v>44647</v>
      </c>
      <c r="H4979">
        <v>44621</v>
      </c>
      <c r="I4979">
        <v>1000023.3320000001</v>
      </c>
      <c r="J4979" t="s">
        <v>204</v>
      </c>
      <c r="K4979">
        <v>700.01633240000001</v>
      </c>
    </row>
    <row r="4980" spans="1:11" x14ac:dyDescent="0.2">
      <c r="A4980" t="s">
        <v>255</v>
      </c>
      <c r="B4980" t="s">
        <v>198</v>
      </c>
      <c r="C4980" t="s">
        <v>205</v>
      </c>
      <c r="D4980" t="s">
        <v>190</v>
      </c>
      <c r="E4980">
        <v>39840</v>
      </c>
      <c r="F4980">
        <v>17.5702</v>
      </c>
      <c r="G4980">
        <v>44648</v>
      </c>
      <c r="H4980">
        <v>44621</v>
      </c>
      <c r="I4980">
        <v>699996.76800000004</v>
      </c>
      <c r="J4980" t="s">
        <v>193</v>
      </c>
      <c r="K4980">
        <v>559.99741440000003</v>
      </c>
    </row>
    <row r="4981" spans="1:11" x14ac:dyDescent="0.2">
      <c r="A4981" t="s">
        <v>255</v>
      </c>
      <c r="B4981" t="s">
        <v>198</v>
      </c>
      <c r="C4981" t="s">
        <v>238</v>
      </c>
      <c r="D4981" t="s">
        <v>190</v>
      </c>
      <c r="E4981">
        <v>3852</v>
      </c>
      <c r="F4981">
        <v>233.66309999999999</v>
      </c>
      <c r="G4981">
        <v>44651</v>
      </c>
      <c r="H4981">
        <v>44621</v>
      </c>
      <c r="I4981">
        <v>900070.26119999995</v>
      </c>
      <c r="J4981" t="s">
        <v>204</v>
      </c>
      <c r="K4981">
        <v>630.04918284000007</v>
      </c>
    </row>
    <row r="4982" spans="1:11" x14ac:dyDescent="0.2">
      <c r="A4982" t="s">
        <v>255</v>
      </c>
      <c r="B4982" t="s">
        <v>185</v>
      </c>
      <c r="C4982" t="s">
        <v>242</v>
      </c>
      <c r="D4982" t="s">
        <v>190</v>
      </c>
      <c r="E4982">
        <v>26298</v>
      </c>
      <c r="F4982">
        <v>266.17809999999997</v>
      </c>
      <c r="G4982">
        <v>44651</v>
      </c>
      <c r="H4982">
        <v>44621</v>
      </c>
      <c r="I4982">
        <v>6999951.6737999991</v>
      </c>
      <c r="J4982" t="s">
        <v>207</v>
      </c>
      <c r="K4982">
        <v>4899.9661716599994</v>
      </c>
    </row>
    <row r="4983" spans="1:11" x14ac:dyDescent="0.2">
      <c r="A4983" t="s">
        <v>255</v>
      </c>
      <c r="B4983" t="s">
        <v>198</v>
      </c>
      <c r="C4983" t="s">
        <v>245</v>
      </c>
      <c r="D4983" t="s">
        <v>187</v>
      </c>
      <c r="E4983">
        <v>30052</v>
      </c>
      <c r="F4983">
        <v>56.569400000000002</v>
      </c>
      <c r="G4983">
        <v>44651</v>
      </c>
      <c r="H4983">
        <v>44621</v>
      </c>
      <c r="I4983">
        <v>1700023.6088</v>
      </c>
      <c r="J4983" t="s">
        <v>188</v>
      </c>
      <c r="K4983">
        <v>1190.0165261600002</v>
      </c>
    </row>
    <row r="4984" spans="1:11" x14ac:dyDescent="0.2">
      <c r="A4984" t="s">
        <v>255</v>
      </c>
      <c r="B4984" t="s">
        <v>185</v>
      </c>
      <c r="C4984" t="s">
        <v>112</v>
      </c>
      <c r="D4984" t="s">
        <v>190</v>
      </c>
      <c r="E4984">
        <v>196913</v>
      </c>
      <c r="F4984">
        <v>43.674100000000003</v>
      </c>
      <c r="G4984">
        <v>44651</v>
      </c>
      <c r="H4984">
        <v>44621</v>
      </c>
      <c r="I4984">
        <v>8599998.0533000007</v>
      </c>
      <c r="J4984" t="s">
        <v>188</v>
      </c>
      <c r="K4984">
        <v>6019.998637310001</v>
      </c>
    </row>
    <row r="4985" spans="1:11" x14ac:dyDescent="0.2">
      <c r="A4985" t="s">
        <v>255</v>
      </c>
      <c r="B4985" t="s">
        <v>198</v>
      </c>
      <c r="C4985" t="s">
        <v>206</v>
      </c>
      <c r="D4985" t="s">
        <v>190</v>
      </c>
      <c r="E4985">
        <v>57000</v>
      </c>
      <c r="F4985">
        <v>91.228800000000007</v>
      </c>
      <c r="G4985">
        <v>44651</v>
      </c>
      <c r="H4985">
        <v>44621</v>
      </c>
      <c r="I4985">
        <v>5200041.6000000006</v>
      </c>
      <c r="J4985" t="s">
        <v>207</v>
      </c>
      <c r="K4985">
        <v>3640.0291200000006</v>
      </c>
    </row>
    <row r="4986" spans="1:11" x14ac:dyDescent="0.2">
      <c r="A4986" t="s">
        <v>255</v>
      </c>
      <c r="B4986" t="s">
        <v>185</v>
      </c>
      <c r="C4986" t="s">
        <v>206</v>
      </c>
      <c r="D4986" t="s">
        <v>187</v>
      </c>
      <c r="E4986">
        <v>21378</v>
      </c>
      <c r="F4986">
        <v>98.233000000000004</v>
      </c>
      <c r="G4986">
        <v>44651</v>
      </c>
      <c r="H4986">
        <v>44621</v>
      </c>
      <c r="I4986">
        <v>2100025.074</v>
      </c>
      <c r="J4986" t="s">
        <v>207</v>
      </c>
      <c r="K4986">
        <v>1470.0175518000001</v>
      </c>
    </row>
    <row r="4987" spans="1:11" x14ac:dyDescent="0.2">
      <c r="A4987" t="s">
        <v>255</v>
      </c>
      <c r="B4987" t="s">
        <v>185</v>
      </c>
      <c r="C4987" t="s">
        <v>228</v>
      </c>
      <c r="D4987" t="s">
        <v>190</v>
      </c>
      <c r="E4987">
        <v>36841</v>
      </c>
      <c r="F4987">
        <v>29.857900000000001</v>
      </c>
      <c r="G4987">
        <v>44652</v>
      </c>
      <c r="H4987">
        <v>44652</v>
      </c>
      <c r="I4987">
        <v>1099994.8939</v>
      </c>
      <c r="J4987" t="s">
        <v>204</v>
      </c>
      <c r="K4987">
        <v>769.99642573000006</v>
      </c>
    </row>
    <row r="4988" spans="1:11" x14ac:dyDescent="0.2">
      <c r="A4988" t="s">
        <v>255</v>
      </c>
      <c r="B4988" t="s">
        <v>185</v>
      </c>
      <c r="C4988" t="s">
        <v>191</v>
      </c>
      <c r="D4988" t="s">
        <v>187</v>
      </c>
      <c r="E4988">
        <v>1667430</v>
      </c>
      <c r="F4988">
        <v>5.4574999999999996</v>
      </c>
      <c r="G4988">
        <v>44653</v>
      </c>
      <c r="H4988">
        <v>44652</v>
      </c>
      <c r="I4988">
        <v>9099999.2249999996</v>
      </c>
      <c r="J4988" t="s">
        <v>193</v>
      </c>
      <c r="K4988">
        <v>7279.9993800000002</v>
      </c>
    </row>
    <row r="4989" spans="1:11" x14ac:dyDescent="0.2">
      <c r="A4989" t="s">
        <v>255</v>
      </c>
      <c r="B4989" t="s">
        <v>198</v>
      </c>
      <c r="C4989" t="s">
        <v>206</v>
      </c>
      <c r="D4989" t="s">
        <v>192</v>
      </c>
      <c r="E4989">
        <v>39387</v>
      </c>
      <c r="F4989">
        <v>101.5564</v>
      </c>
      <c r="G4989">
        <v>44654</v>
      </c>
      <c r="H4989">
        <v>44652</v>
      </c>
      <c r="I4989">
        <v>4000001.9268</v>
      </c>
      <c r="J4989" t="s">
        <v>207</v>
      </c>
      <c r="K4989">
        <v>2800.0013487599999</v>
      </c>
    </row>
    <row r="4990" spans="1:11" x14ac:dyDescent="0.2">
      <c r="A4990" t="s">
        <v>255</v>
      </c>
      <c r="B4990" t="s">
        <v>198</v>
      </c>
      <c r="C4990" t="s">
        <v>191</v>
      </c>
      <c r="D4990" t="s">
        <v>190</v>
      </c>
      <c r="E4990">
        <v>875016</v>
      </c>
      <c r="F4990">
        <v>6.2855999999999996</v>
      </c>
      <c r="G4990">
        <v>44654</v>
      </c>
      <c r="H4990">
        <v>44652</v>
      </c>
      <c r="I4990">
        <v>5500000.5696</v>
      </c>
      <c r="J4990" t="s">
        <v>193</v>
      </c>
      <c r="K4990">
        <v>4400.0004556800004</v>
      </c>
    </row>
    <row r="4991" spans="1:11" x14ac:dyDescent="0.2">
      <c r="A4991" t="s">
        <v>255</v>
      </c>
      <c r="B4991" t="s">
        <v>185</v>
      </c>
      <c r="C4991" t="s">
        <v>218</v>
      </c>
      <c r="D4991" t="s">
        <v>187</v>
      </c>
      <c r="E4991">
        <v>76507</v>
      </c>
      <c r="F4991">
        <v>57.511200000000002</v>
      </c>
      <c r="G4991">
        <v>44655</v>
      </c>
      <c r="H4991">
        <v>44652</v>
      </c>
      <c r="I4991">
        <v>4400009.3783999998</v>
      </c>
      <c r="J4991" t="s">
        <v>204</v>
      </c>
      <c r="K4991">
        <v>3080.00656488</v>
      </c>
    </row>
    <row r="4992" spans="1:11" x14ac:dyDescent="0.2">
      <c r="A4992" t="s">
        <v>255</v>
      </c>
      <c r="B4992" t="s">
        <v>198</v>
      </c>
      <c r="C4992" t="s">
        <v>233</v>
      </c>
      <c r="D4992" t="s">
        <v>190</v>
      </c>
      <c r="E4992">
        <v>74399</v>
      </c>
      <c r="F4992">
        <v>87.366399999999999</v>
      </c>
      <c r="G4992">
        <v>44658</v>
      </c>
      <c r="H4992">
        <v>44652</v>
      </c>
      <c r="I4992">
        <v>6499972.7935999995</v>
      </c>
      <c r="J4992" t="s">
        <v>204</v>
      </c>
      <c r="K4992">
        <v>4549.98095552</v>
      </c>
    </row>
    <row r="4993" spans="1:11" x14ac:dyDescent="0.2">
      <c r="A4993" t="s">
        <v>255</v>
      </c>
      <c r="B4993" t="s">
        <v>185</v>
      </c>
      <c r="C4993" t="s">
        <v>217</v>
      </c>
      <c r="D4993" t="s">
        <v>192</v>
      </c>
      <c r="E4993">
        <v>266037</v>
      </c>
      <c r="F4993">
        <v>9.0213000000000001</v>
      </c>
      <c r="G4993">
        <v>44658</v>
      </c>
      <c r="H4993">
        <v>44652</v>
      </c>
      <c r="I4993">
        <v>2399999.5880999998</v>
      </c>
      <c r="J4993" t="s">
        <v>215</v>
      </c>
      <c r="K4993">
        <v>2159.99962929</v>
      </c>
    </row>
    <row r="4994" spans="1:11" x14ac:dyDescent="0.2">
      <c r="A4994" t="s">
        <v>255</v>
      </c>
      <c r="B4994" t="s">
        <v>198</v>
      </c>
      <c r="C4994" t="s">
        <v>235</v>
      </c>
      <c r="D4994" t="s">
        <v>187</v>
      </c>
      <c r="E4994">
        <v>68394</v>
      </c>
      <c r="F4994">
        <v>14.6212</v>
      </c>
      <c r="G4994">
        <v>44658</v>
      </c>
      <c r="H4994">
        <v>44652</v>
      </c>
      <c r="I4994">
        <v>1000002.3528</v>
      </c>
      <c r="J4994" t="s">
        <v>204</v>
      </c>
      <c r="K4994">
        <v>700.00164696000002</v>
      </c>
    </row>
    <row r="4995" spans="1:11" x14ac:dyDescent="0.2">
      <c r="A4995" t="s">
        <v>255</v>
      </c>
      <c r="B4995" t="s">
        <v>198</v>
      </c>
      <c r="C4995" t="s">
        <v>191</v>
      </c>
      <c r="D4995" t="s">
        <v>200</v>
      </c>
      <c r="E4995">
        <v>1410860</v>
      </c>
      <c r="F4995">
        <v>5.6703000000000001</v>
      </c>
      <c r="G4995">
        <v>44658</v>
      </c>
      <c r="H4995">
        <v>44652</v>
      </c>
      <c r="I4995">
        <v>7999999.4580000006</v>
      </c>
      <c r="J4995" t="s">
        <v>193</v>
      </c>
      <c r="K4995">
        <v>6399.9995664000007</v>
      </c>
    </row>
    <row r="4996" spans="1:11" x14ac:dyDescent="0.2">
      <c r="A4996" t="s">
        <v>255</v>
      </c>
      <c r="B4996" t="s">
        <v>185</v>
      </c>
      <c r="C4996" t="s">
        <v>201</v>
      </c>
      <c r="D4996" t="s">
        <v>190</v>
      </c>
      <c r="E4996">
        <v>98857</v>
      </c>
      <c r="F4996">
        <v>41.474200000000003</v>
      </c>
      <c r="G4996">
        <v>44658</v>
      </c>
      <c r="H4996">
        <v>44652</v>
      </c>
      <c r="I4996">
        <v>4100014.9894000003</v>
      </c>
      <c r="J4996" t="s">
        <v>188</v>
      </c>
      <c r="K4996">
        <v>2870.0104925800006</v>
      </c>
    </row>
    <row r="4997" spans="1:11" x14ac:dyDescent="0.2">
      <c r="A4997" t="s">
        <v>255</v>
      </c>
      <c r="B4997" t="s">
        <v>185</v>
      </c>
      <c r="C4997" t="s">
        <v>231</v>
      </c>
      <c r="D4997" t="s">
        <v>190</v>
      </c>
      <c r="E4997">
        <v>189154</v>
      </c>
      <c r="F4997">
        <v>20.089400000000001</v>
      </c>
      <c r="G4997">
        <v>44658</v>
      </c>
      <c r="H4997">
        <v>44652</v>
      </c>
      <c r="I4997">
        <v>3799990.3676000005</v>
      </c>
      <c r="J4997" t="s">
        <v>188</v>
      </c>
      <c r="K4997">
        <v>2659.9932573200003</v>
      </c>
    </row>
    <row r="4998" spans="1:11" x14ac:dyDescent="0.2">
      <c r="A4998" t="s">
        <v>255</v>
      </c>
      <c r="B4998" t="s">
        <v>198</v>
      </c>
      <c r="C4998" t="s">
        <v>203</v>
      </c>
      <c r="D4998" t="s">
        <v>192</v>
      </c>
      <c r="E4998">
        <v>74832</v>
      </c>
      <c r="F4998">
        <v>113.58759999999999</v>
      </c>
      <c r="G4998">
        <v>44658</v>
      </c>
      <c r="H4998">
        <v>44652</v>
      </c>
      <c r="I4998">
        <v>8499987.2831999995</v>
      </c>
      <c r="J4998" t="s">
        <v>204</v>
      </c>
      <c r="K4998">
        <v>5949.9910982400006</v>
      </c>
    </row>
    <row r="4999" spans="1:11" x14ac:dyDescent="0.2">
      <c r="A4999" t="s">
        <v>255</v>
      </c>
      <c r="B4999" t="s">
        <v>185</v>
      </c>
      <c r="C4999" t="s">
        <v>233</v>
      </c>
      <c r="D4999" t="s">
        <v>192</v>
      </c>
      <c r="E4999">
        <v>53176</v>
      </c>
      <c r="F4999">
        <v>78.983599999999996</v>
      </c>
      <c r="G4999">
        <v>44659</v>
      </c>
      <c r="H4999">
        <v>44652</v>
      </c>
      <c r="I4999">
        <v>4200031.9135999996</v>
      </c>
      <c r="J4999" t="s">
        <v>204</v>
      </c>
      <c r="K4999">
        <v>2940.0223395200001</v>
      </c>
    </row>
    <row r="5000" spans="1:11" x14ac:dyDescent="0.2">
      <c r="A5000" t="s">
        <v>255</v>
      </c>
      <c r="B5000" t="s">
        <v>185</v>
      </c>
      <c r="C5000" t="s">
        <v>191</v>
      </c>
      <c r="D5000" t="s">
        <v>200</v>
      </c>
      <c r="E5000">
        <v>95105</v>
      </c>
      <c r="F5000">
        <v>6.3087999999999997</v>
      </c>
      <c r="G5000">
        <v>44659</v>
      </c>
      <c r="H5000">
        <v>44652</v>
      </c>
      <c r="I5000">
        <v>599998.424</v>
      </c>
      <c r="J5000" t="s">
        <v>193</v>
      </c>
      <c r="K5000">
        <v>479.99873920000005</v>
      </c>
    </row>
    <row r="5001" spans="1:11" x14ac:dyDescent="0.2">
      <c r="A5001" t="s">
        <v>255</v>
      </c>
      <c r="B5001" t="s">
        <v>198</v>
      </c>
      <c r="C5001" t="s">
        <v>229</v>
      </c>
      <c r="D5001" t="s">
        <v>190</v>
      </c>
      <c r="E5001">
        <v>81128</v>
      </c>
      <c r="F5001">
        <v>113.4014</v>
      </c>
      <c r="G5001">
        <v>44659</v>
      </c>
      <c r="H5001">
        <v>44652</v>
      </c>
      <c r="I5001">
        <v>9200028.7791999988</v>
      </c>
      <c r="J5001" t="s">
        <v>188</v>
      </c>
      <c r="K5001">
        <v>6440.0201454399994</v>
      </c>
    </row>
    <row r="5002" spans="1:11" x14ac:dyDescent="0.2">
      <c r="A5002" t="s">
        <v>255</v>
      </c>
      <c r="B5002" t="s">
        <v>185</v>
      </c>
      <c r="C5002" t="s">
        <v>213</v>
      </c>
      <c r="D5002" t="s">
        <v>190</v>
      </c>
      <c r="E5002">
        <v>63339</v>
      </c>
      <c r="F5002">
        <v>69.4679</v>
      </c>
      <c r="G5002">
        <v>44665</v>
      </c>
      <c r="H5002">
        <v>44652</v>
      </c>
      <c r="I5002">
        <v>4400027.3180999998</v>
      </c>
      <c r="J5002" t="s">
        <v>188</v>
      </c>
      <c r="K5002">
        <v>3080.0191226700003</v>
      </c>
    </row>
    <row r="5003" spans="1:11" x14ac:dyDescent="0.2">
      <c r="A5003" t="s">
        <v>255</v>
      </c>
      <c r="B5003" t="s">
        <v>185</v>
      </c>
      <c r="C5003" t="s">
        <v>242</v>
      </c>
      <c r="D5003" t="s">
        <v>190</v>
      </c>
      <c r="E5003">
        <v>14730</v>
      </c>
      <c r="F5003">
        <v>278.33679999999998</v>
      </c>
      <c r="G5003">
        <v>44665</v>
      </c>
      <c r="H5003">
        <v>44652</v>
      </c>
      <c r="I5003">
        <v>4099901.0639999998</v>
      </c>
      <c r="J5003" t="s">
        <v>207</v>
      </c>
      <c r="K5003">
        <v>2869.9307448</v>
      </c>
    </row>
    <row r="5004" spans="1:11" x14ac:dyDescent="0.2">
      <c r="A5004" t="s">
        <v>255</v>
      </c>
      <c r="B5004" t="s">
        <v>198</v>
      </c>
      <c r="C5004" t="s">
        <v>245</v>
      </c>
      <c r="D5004" t="s">
        <v>200</v>
      </c>
      <c r="E5004">
        <v>63455</v>
      </c>
      <c r="F5004">
        <v>53.581600000000002</v>
      </c>
      <c r="G5004">
        <v>44667</v>
      </c>
      <c r="H5004">
        <v>44652</v>
      </c>
      <c r="I5004">
        <v>3400020.4280000003</v>
      </c>
      <c r="J5004" t="s">
        <v>188</v>
      </c>
      <c r="K5004">
        <v>2380.0142996000004</v>
      </c>
    </row>
    <row r="5005" spans="1:11" x14ac:dyDescent="0.2">
      <c r="A5005" t="s">
        <v>255</v>
      </c>
      <c r="B5005" t="s">
        <v>185</v>
      </c>
      <c r="C5005" t="s">
        <v>208</v>
      </c>
      <c r="D5005" t="s">
        <v>190</v>
      </c>
      <c r="E5005">
        <v>18021</v>
      </c>
      <c r="F5005">
        <v>61.0398</v>
      </c>
      <c r="G5005">
        <v>44668</v>
      </c>
      <c r="H5005">
        <v>44652</v>
      </c>
      <c r="I5005">
        <v>1099998.2357999999</v>
      </c>
      <c r="J5005" t="s">
        <v>188</v>
      </c>
      <c r="K5005">
        <v>769.99876505999998</v>
      </c>
    </row>
    <row r="5006" spans="1:11" x14ac:dyDescent="0.2">
      <c r="A5006" t="s">
        <v>255</v>
      </c>
      <c r="B5006" t="s">
        <v>198</v>
      </c>
      <c r="C5006" t="s">
        <v>245</v>
      </c>
      <c r="D5006" t="s">
        <v>190</v>
      </c>
      <c r="E5006">
        <v>107035</v>
      </c>
      <c r="F5006">
        <v>57.924999999999997</v>
      </c>
      <c r="G5006">
        <v>44669</v>
      </c>
      <c r="H5006">
        <v>44652</v>
      </c>
      <c r="I5006">
        <v>6200002.375</v>
      </c>
      <c r="J5006" t="s">
        <v>188</v>
      </c>
      <c r="K5006">
        <v>4340.0016624999998</v>
      </c>
    </row>
    <row r="5007" spans="1:11" x14ac:dyDescent="0.2">
      <c r="A5007" t="s">
        <v>255</v>
      </c>
      <c r="B5007" t="s">
        <v>198</v>
      </c>
      <c r="C5007" t="s">
        <v>214</v>
      </c>
      <c r="D5007" t="s">
        <v>187</v>
      </c>
      <c r="E5007">
        <v>28237</v>
      </c>
      <c r="F5007">
        <v>28.332100000000001</v>
      </c>
      <c r="G5007">
        <v>44669</v>
      </c>
      <c r="H5007">
        <v>44652</v>
      </c>
      <c r="I5007">
        <v>800013.50769999996</v>
      </c>
      <c r="J5007" t="s">
        <v>215</v>
      </c>
      <c r="K5007">
        <v>720.01215692999995</v>
      </c>
    </row>
    <row r="5008" spans="1:11" x14ac:dyDescent="0.2">
      <c r="A5008" t="s">
        <v>255</v>
      </c>
      <c r="B5008" t="s">
        <v>185</v>
      </c>
      <c r="C5008" t="s">
        <v>191</v>
      </c>
      <c r="D5008" t="s">
        <v>190</v>
      </c>
      <c r="E5008">
        <v>377148</v>
      </c>
      <c r="F5008">
        <v>6.0983999999999998</v>
      </c>
      <c r="G5008">
        <v>44672</v>
      </c>
      <c r="H5008">
        <v>44652</v>
      </c>
      <c r="I5008">
        <v>2299999.3632</v>
      </c>
      <c r="J5008" t="s">
        <v>193</v>
      </c>
      <c r="K5008">
        <v>1839.9994905600001</v>
      </c>
    </row>
    <row r="5009" spans="1:11" x14ac:dyDescent="0.2">
      <c r="A5009" t="s">
        <v>255</v>
      </c>
      <c r="B5009" t="s">
        <v>198</v>
      </c>
      <c r="C5009" t="s">
        <v>231</v>
      </c>
      <c r="D5009" t="s">
        <v>190</v>
      </c>
      <c r="E5009">
        <v>438852</v>
      </c>
      <c r="F5009">
        <v>20.052299999999999</v>
      </c>
      <c r="G5009">
        <v>44672</v>
      </c>
      <c r="H5009">
        <v>44652</v>
      </c>
      <c r="I5009">
        <v>8799991.9595999997</v>
      </c>
      <c r="J5009" t="s">
        <v>188</v>
      </c>
      <c r="K5009">
        <v>6159.9943717200003</v>
      </c>
    </row>
    <row r="5010" spans="1:11" x14ac:dyDescent="0.2">
      <c r="A5010" t="s">
        <v>255</v>
      </c>
      <c r="B5010" t="s">
        <v>185</v>
      </c>
      <c r="C5010" t="s">
        <v>237</v>
      </c>
      <c r="D5010" t="s">
        <v>190</v>
      </c>
      <c r="E5010">
        <v>151797</v>
      </c>
      <c r="F5010">
        <v>17.786899999999999</v>
      </c>
      <c r="G5010">
        <v>44672</v>
      </c>
      <c r="H5010">
        <v>44652</v>
      </c>
      <c r="I5010">
        <v>2699998.0592999998</v>
      </c>
      <c r="J5010" t="s">
        <v>204</v>
      </c>
      <c r="K5010">
        <v>1889.9986415100002</v>
      </c>
    </row>
    <row r="5011" spans="1:11" x14ac:dyDescent="0.2">
      <c r="A5011" t="s">
        <v>255</v>
      </c>
      <c r="B5011" t="s">
        <v>198</v>
      </c>
      <c r="C5011" t="s">
        <v>195</v>
      </c>
      <c r="D5011" t="s">
        <v>187</v>
      </c>
      <c r="E5011">
        <v>58411</v>
      </c>
      <c r="F5011">
        <v>119.8398</v>
      </c>
      <c r="G5011">
        <v>44672</v>
      </c>
      <c r="H5011">
        <v>44652</v>
      </c>
      <c r="I5011">
        <v>6999962.5577999996</v>
      </c>
      <c r="J5011" t="s">
        <v>196</v>
      </c>
      <c r="K5011">
        <v>6299.9663020200005</v>
      </c>
    </row>
    <row r="5012" spans="1:11" x14ac:dyDescent="0.2">
      <c r="A5012" t="s">
        <v>255</v>
      </c>
      <c r="B5012" t="s">
        <v>185</v>
      </c>
      <c r="C5012" t="s">
        <v>242</v>
      </c>
      <c r="D5012" t="s">
        <v>192</v>
      </c>
      <c r="E5012">
        <v>2132</v>
      </c>
      <c r="F5012">
        <v>234.4675</v>
      </c>
      <c r="G5012">
        <v>44672</v>
      </c>
      <c r="H5012">
        <v>44652</v>
      </c>
      <c r="I5012">
        <v>499884.71</v>
      </c>
      <c r="J5012" t="s">
        <v>207</v>
      </c>
      <c r="K5012">
        <v>349.91929700000003</v>
      </c>
    </row>
    <row r="5013" spans="1:11" x14ac:dyDescent="0.2">
      <c r="A5013" t="s">
        <v>255</v>
      </c>
      <c r="B5013" t="s">
        <v>198</v>
      </c>
      <c r="C5013" t="s">
        <v>229</v>
      </c>
      <c r="D5013" t="s">
        <v>192</v>
      </c>
      <c r="E5013">
        <v>62739</v>
      </c>
      <c r="F5013">
        <v>111.5735</v>
      </c>
      <c r="G5013">
        <v>44673</v>
      </c>
      <c r="H5013">
        <v>44652</v>
      </c>
      <c r="I5013">
        <v>7000009.8164999997</v>
      </c>
      <c r="J5013" t="s">
        <v>188</v>
      </c>
      <c r="K5013">
        <v>4900.0068715500001</v>
      </c>
    </row>
    <row r="5014" spans="1:11" x14ac:dyDescent="0.2">
      <c r="A5014" t="s">
        <v>255</v>
      </c>
      <c r="B5014" t="s">
        <v>185</v>
      </c>
      <c r="C5014" t="s">
        <v>226</v>
      </c>
      <c r="D5014" t="s">
        <v>187</v>
      </c>
      <c r="E5014">
        <v>23937</v>
      </c>
      <c r="F5014">
        <v>50.131399999999999</v>
      </c>
      <c r="G5014">
        <v>44674</v>
      </c>
      <c r="H5014">
        <v>44652</v>
      </c>
      <c r="I5014">
        <v>1199995.3218</v>
      </c>
      <c r="J5014" t="s">
        <v>188</v>
      </c>
      <c r="K5014">
        <v>839.99672525999995</v>
      </c>
    </row>
    <row r="5015" spans="1:11" x14ac:dyDescent="0.2">
      <c r="A5015" t="s">
        <v>255</v>
      </c>
      <c r="B5015" t="s">
        <v>185</v>
      </c>
      <c r="C5015" t="s">
        <v>206</v>
      </c>
      <c r="D5015" t="s">
        <v>187</v>
      </c>
      <c r="E5015">
        <v>53256</v>
      </c>
      <c r="F5015">
        <v>88.253200000000007</v>
      </c>
      <c r="G5015">
        <v>44674</v>
      </c>
      <c r="H5015">
        <v>44652</v>
      </c>
      <c r="I5015">
        <v>4700012.4192000004</v>
      </c>
      <c r="J5015" t="s">
        <v>207</v>
      </c>
      <c r="K5015">
        <v>3290.0086934400006</v>
      </c>
    </row>
    <row r="5016" spans="1:11" x14ac:dyDescent="0.2">
      <c r="A5016" t="s">
        <v>255</v>
      </c>
      <c r="B5016" t="s">
        <v>198</v>
      </c>
      <c r="C5016" t="s">
        <v>220</v>
      </c>
      <c r="D5016" t="s">
        <v>187</v>
      </c>
      <c r="E5016">
        <v>14727</v>
      </c>
      <c r="F5016">
        <v>169.75120000000001</v>
      </c>
      <c r="G5016">
        <v>44675</v>
      </c>
      <c r="H5016">
        <v>44652</v>
      </c>
      <c r="I5016">
        <v>2499925.9224</v>
      </c>
      <c r="J5016" t="s">
        <v>188</v>
      </c>
      <c r="K5016">
        <v>1749.9481456799999</v>
      </c>
    </row>
    <row r="5017" spans="1:11" x14ac:dyDescent="0.2">
      <c r="A5017" t="s">
        <v>255</v>
      </c>
      <c r="B5017" t="s">
        <v>198</v>
      </c>
      <c r="C5017" t="s">
        <v>226</v>
      </c>
      <c r="D5017" t="s">
        <v>192</v>
      </c>
      <c r="E5017">
        <v>36637</v>
      </c>
      <c r="F5017">
        <v>54.590299999999999</v>
      </c>
      <c r="G5017">
        <v>44675</v>
      </c>
      <c r="H5017">
        <v>44652</v>
      </c>
      <c r="I5017">
        <v>2000024.8211000001</v>
      </c>
      <c r="J5017" t="s">
        <v>188</v>
      </c>
      <c r="K5017">
        <v>1400.0173747700001</v>
      </c>
    </row>
    <row r="5018" spans="1:11" x14ac:dyDescent="0.2">
      <c r="A5018" t="s">
        <v>255</v>
      </c>
      <c r="B5018" t="s">
        <v>198</v>
      </c>
      <c r="C5018" t="s">
        <v>209</v>
      </c>
      <c r="D5018" t="s">
        <v>190</v>
      </c>
      <c r="E5018">
        <v>168907</v>
      </c>
      <c r="F5018">
        <v>20.1294</v>
      </c>
      <c r="G5018">
        <v>44676</v>
      </c>
      <c r="H5018">
        <v>44652</v>
      </c>
      <c r="I5018">
        <v>3399996.5658</v>
      </c>
      <c r="J5018" t="s">
        <v>188</v>
      </c>
      <c r="K5018">
        <v>2379.99759606</v>
      </c>
    </row>
    <row r="5019" spans="1:11" x14ac:dyDescent="0.2">
      <c r="A5019" t="s">
        <v>255</v>
      </c>
      <c r="B5019" t="s">
        <v>198</v>
      </c>
      <c r="C5019" t="s">
        <v>214</v>
      </c>
      <c r="D5019" t="s">
        <v>190</v>
      </c>
      <c r="E5019">
        <v>22600</v>
      </c>
      <c r="F5019">
        <v>26.5488</v>
      </c>
      <c r="G5019">
        <v>44676</v>
      </c>
      <c r="H5019">
        <v>44652</v>
      </c>
      <c r="I5019">
        <v>600002.88</v>
      </c>
      <c r="J5019" t="s">
        <v>215</v>
      </c>
      <c r="K5019">
        <v>540.00259200000005</v>
      </c>
    </row>
    <row r="5020" spans="1:11" x14ac:dyDescent="0.2">
      <c r="A5020" t="s">
        <v>255</v>
      </c>
      <c r="B5020" t="s">
        <v>185</v>
      </c>
      <c r="C5020" t="s">
        <v>234</v>
      </c>
      <c r="D5020" t="s">
        <v>192</v>
      </c>
      <c r="E5020">
        <v>24185</v>
      </c>
      <c r="F5020">
        <v>95.098500000000001</v>
      </c>
      <c r="G5020">
        <v>44679</v>
      </c>
      <c r="H5020">
        <v>44652</v>
      </c>
      <c r="I5020">
        <v>2299957.2225000001</v>
      </c>
      <c r="J5020" t="s">
        <v>204</v>
      </c>
      <c r="K5020">
        <v>1609.9700557500003</v>
      </c>
    </row>
    <row r="5021" spans="1:11" x14ac:dyDescent="0.2">
      <c r="A5021" t="s">
        <v>255</v>
      </c>
      <c r="B5021" t="s">
        <v>198</v>
      </c>
      <c r="C5021" t="s">
        <v>228</v>
      </c>
      <c r="D5021" t="s">
        <v>192</v>
      </c>
      <c r="E5021">
        <v>141054</v>
      </c>
      <c r="F5021">
        <v>30.4848</v>
      </c>
      <c r="G5021">
        <v>44679</v>
      </c>
      <c r="H5021">
        <v>44652</v>
      </c>
      <c r="I5021">
        <v>4300002.9791999999</v>
      </c>
      <c r="J5021" t="s">
        <v>204</v>
      </c>
      <c r="K5021">
        <v>3010.0020854400004</v>
      </c>
    </row>
    <row r="5022" spans="1:11" x14ac:dyDescent="0.2">
      <c r="A5022" t="s">
        <v>255</v>
      </c>
      <c r="B5022" t="s">
        <v>185</v>
      </c>
      <c r="C5022" t="s">
        <v>242</v>
      </c>
      <c r="D5022" t="s">
        <v>190</v>
      </c>
      <c r="E5022">
        <v>18063</v>
      </c>
      <c r="F5022">
        <v>265.74020000000002</v>
      </c>
      <c r="G5022">
        <v>44679</v>
      </c>
      <c r="H5022">
        <v>44652</v>
      </c>
      <c r="I5022">
        <v>4800065.2326000007</v>
      </c>
      <c r="J5022" t="s">
        <v>207</v>
      </c>
      <c r="K5022">
        <v>3360.0456628200004</v>
      </c>
    </row>
    <row r="5023" spans="1:11" x14ac:dyDescent="0.2">
      <c r="A5023" t="s">
        <v>255</v>
      </c>
      <c r="B5023" t="s">
        <v>185</v>
      </c>
      <c r="C5023" t="s">
        <v>236</v>
      </c>
      <c r="D5023" t="s">
        <v>190</v>
      </c>
      <c r="E5023">
        <v>1454460</v>
      </c>
      <c r="F5023">
        <v>5.9816000000000003</v>
      </c>
      <c r="G5023">
        <v>44679</v>
      </c>
      <c r="H5023">
        <v>44652</v>
      </c>
      <c r="I5023">
        <v>8699997.9360000007</v>
      </c>
      <c r="J5023" t="s">
        <v>215</v>
      </c>
      <c r="K5023">
        <v>7829.9981424000016</v>
      </c>
    </row>
    <row r="5024" spans="1:11" x14ac:dyDescent="0.2">
      <c r="A5024" t="s">
        <v>255</v>
      </c>
      <c r="B5024" t="s">
        <v>185</v>
      </c>
      <c r="C5024" t="s">
        <v>205</v>
      </c>
      <c r="D5024" t="s">
        <v>190</v>
      </c>
      <c r="E5024">
        <v>382616</v>
      </c>
      <c r="F5024">
        <v>18.295100000000001</v>
      </c>
      <c r="G5024">
        <v>44679</v>
      </c>
      <c r="H5024">
        <v>44652</v>
      </c>
      <c r="I5024">
        <v>6999997.9816000005</v>
      </c>
      <c r="J5024" t="s">
        <v>193</v>
      </c>
      <c r="K5024">
        <v>5599.9983852800005</v>
      </c>
    </row>
    <row r="5025" spans="1:11" x14ac:dyDescent="0.2">
      <c r="A5025" t="s">
        <v>255</v>
      </c>
      <c r="B5025" t="s">
        <v>185</v>
      </c>
      <c r="C5025" t="s">
        <v>206</v>
      </c>
      <c r="D5025" t="s">
        <v>192</v>
      </c>
      <c r="E5025">
        <v>98873</v>
      </c>
      <c r="F5025">
        <v>91.025899999999993</v>
      </c>
      <c r="G5025">
        <v>44679</v>
      </c>
      <c r="H5025">
        <v>44652</v>
      </c>
      <c r="I5025">
        <v>9000003.8106999993</v>
      </c>
      <c r="J5025" t="s">
        <v>207</v>
      </c>
      <c r="K5025">
        <v>6300.00266749</v>
      </c>
    </row>
    <row r="5026" spans="1:11" x14ac:dyDescent="0.2">
      <c r="A5026" t="s">
        <v>255</v>
      </c>
      <c r="B5026" t="s">
        <v>185</v>
      </c>
      <c r="C5026" t="s">
        <v>228</v>
      </c>
      <c r="D5026" t="s">
        <v>200</v>
      </c>
      <c r="E5026">
        <v>304800</v>
      </c>
      <c r="F5026">
        <v>28.543299999999999</v>
      </c>
      <c r="G5026">
        <v>44679</v>
      </c>
      <c r="H5026">
        <v>44652</v>
      </c>
      <c r="I5026">
        <v>8699997.8399999999</v>
      </c>
      <c r="J5026" t="s">
        <v>204</v>
      </c>
      <c r="K5026">
        <v>6089.9984880000002</v>
      </c>
    </row>
    <row r="5027" spans="1:11" x14ac:dyDescent="0.2">
      <c r="A5027" t="s">
        <v>255</v>
      </c>
      <c r="B5027" t="s">
        <v>185</v>
      </c>
      <c r="C5027" t="s">
        <v>219</v>
      </c>
      <c r="D5027" t="s">
        <v>190</v>
      </c>
      <c r="E5027">
        <v>47597</v>
      </c>
      <c r="F5027">
        <v>56.726100000000002</v>
      </c>
      <c r="G5027">
        <v>44682</v>
      </c>
      <c r="H5027">
        <v>44682</v>
      </c>
      <c r="I5027">
        <v>2699992.1817000001</v>
      </c>
      <c r="J5027" t="s">
        <v>188</v>
      </c>
      <c r="K5027">
        <v>1889.9945271900003</v>
      </c>
    </row>
    <row r="5028" spans="1:11" x14ac:dyDescent="0.2">
      <c r="A5028" t="s">
        <v>255</v>
      </c>
      <c r="B5028" t="s">
        <v>198</v>
      </c>
      <c r="C5028" t="s">
        <v>199</v>
      </c>
      <c r="D5028" t="s">
        <v>187</v>
      </c>
      <c r="E5028">
        <v>1387794</v>
      </c>
      <c r="F5028">
        <v>3.1705000000000001</v>
      </c>
      <c r="G5028">
        <v>44682</v>
      </c>
      <c r="H5028">
        <v>44682</v>
      </c>
      <c r="I5028">
        <v>4400000.8770000003</v>
      </c>
      <c r="J5028" t="s">
        <v>193</v>
      </c>
      <c r="K5028">
        <v>3520.0007016000004</v>
      </c>
    </row>
    <row r="5029" spans="1:11" x14ac:dyDescent="0.2">
      <c r="A5029" t="s">
        <v>255</v>
      </c>
      <c r="B5029" t="s">
        <v>185</v>
      </c>
      <c r="C5029" t="s">
        <v>208</v>
      </c>
      <c r="D5029" t="s">
        <v>200</v>
      </c>
      <c r="E5029">
        <v>98625</v>
      </c>
      <c r="F5029">
        <v>58.808399999999999</v>
      </c>
      <c r="G5029">
        <v>44683</v>
      </c>
      <c r="H5029">
        <v>44682</v>
      </c>
      <c r="I5029">
        <v>5799978.4500000002</v>
      </c>
      <c r="J5029" t="s">
        <v>188</v>
      </c>
      <c r="K5029">
        <v>4059.984915</v>
      </c>
    </row>
    <row r="5030" spans="1:11" x14ac:dyDescent="0.2">
      <c r="A5030" t="s">
        <v>255</v>
      </c>
      <c r="B5030" t="s">
        <v>185</v>
      </c>
      <c r="C5030" t="s">
        <v>235</v>
      </c>
      <c r="D5030" t="s">
        <v>200</v>
      </c>
      <c r="E5030">
        <v>556850</v>
      </c>
      <c r="F5030">
        <v>14.546099999999999</v>
      </c>
      <c r="G5030">
        <v>44683</v>
      </c>
      <c r="H5030">
        <v>44682</v>
      </c>
      <c r="I5030">
        <v>8099995.7849999992</v>
      </c>
      <c r="J5030" t="s">
        <v>204</v>
      </c>
      <c r="K5030">
        <v>5669.9970494999998</v>
      </c>
    </row>
    <row r="5031" spans="1:11" x14ac:dyDescent="0.2">
      <c r="A5031" t="s">
        <v>255</v>
      </c>
      <c r="B5031" t="s">
        <v>185</v>
      </c>
      <c r="C5031" t="s">
        <v>232</v>
      </c>
      <c r="D5031" t="s">
        <v>187</v>
      </c>
      <c r="E5031">
        <v>319562</v>
      </c>
      <c r="F5031">
        <v>22.843800000000002</v>
      </c>
      <c r="G5031">
        <v>44686</v>
      </c>
      <c r="H5031">
        <v>44682</v>
      </c>
      <c r="I5031">
        <v>7300010.4156000009</v>
      </c>
      <c r="J5031" t="s">
        <v>204</v>
      </c>
      <c r="K5031">
        <v>5110.0072909200007</v>
      </c>
    </row>
    <row r="5032" spans="1:11" x14ac:dyDescent="0.2">
      <c r="A5032" t="s">
        <v>255</v>
      </c>
      <c r="B5032" t="s">
        <v>185</v>
      </c>
      <c r="C5032" t="s">
        <v>194</v>
      </c>
      <c r="D5032" t="s">
        <v>190</v>
      </c>
      <c r="E5032">
        <v>79930</v>
      </c>
      <c r="F5032">
        <v>50.043799999999997</v>
      </c>
      <c r="G5032">
        <v>44686</v>
      </c>
      <c r="H5032">
        <v>44682</v>
      </c>
      <c r="I5032">
        <v>4000000.9339999999</v>
      </c>
      <c r="J5032" t="s">
        <v>188</v>
      </c>
      <c r="K5032">
        <v>2800.0006538000002</v>
      </c>
    </row>
    <row r="5033" spans="1:11" x14ac:dyDescent="0.2">
      <c r="A5033" t="s">
        <v>255</v>
      </c>
      <c r="B5033" t="s">
        <v>198</v>
      </c>
      <c r="C5033" t="s">
        <v>246</v>
      </c>
      <c r="D5033" t="s">
        <v>187</v>
      </c>
      <c r="E5033">
        <v>79914</v>
      </c>
      <c r="F5033">
        <v>121.38039999999999</v>
      </c>
      <c r="G5033">
        <v>44687</v>
      </c>
      <c r="H5033">
        <v>44682</v>
      </c>
      <c r="I5033">
        <v>9699993.2855999991</v>
      </c>
      <c r="J5033" t="s">
        <v>204</v>
      </c>
      <c r="K5033">
        <v>6789.9952999199986</v>
      </c>
    </row>
    <row r="5034" spans="1:11" x14ac:dyDescent="0.2">
      <c r="A5034" t="s">
        <v>255</v>
      </c>
      <c r="B5034" t="s">
        <v>185</v>
      </c>
      <c r="C5034" t="s">
        <v>112</v>
      </c>
      <c r="D5034" t="s">
        <v>190</v>
      </c>
      <c r="E5034">
        <v>48472</v>
      </c>
      <c r="F5034">
        <v>41.261299999999999</v>
      </c>
      <c r="G5034">
        <v>44689</v>
      </c>
      <c r="H5034">
        <v>44682</v>
      </c>
      <c r="I5034">
        <v>2000017.7335999999</v>
      </c>
      <c r="J5034" t="s">
        <v>188</v>
      </c>
      <c r="K5034">
        <v>1400.0124135200001</v>
      </c>
    </row>
    <row r="5035" spans="1:11" x14ac:dyDescent="0.2">
      <c r="A5035" t="s">
        <v>255</v>
      </c>
      <c r="B5035" t="s">
        <v>185</v>
      </c>
      <c r="C5035" t="s">
        <v>186</v>
      </c>
      <c r="D5035" t="s">
        <v>200</v>
      </c>
      <c r="E5035">
        <v>418708</v>
      </c>
      <c r="F5035">
        <v>23.166499999999999</v>
      </c>
      <c r="G5035">
        <v>44690</v>
      </c>
      <c r="H5035">
        <v>44682</v>
      </c>
      <c r="I5035">
        <v>9699998.8819999993</v>
      </c>
      <c r="J5035" t="s">
        <v>188</v>
      </c>
      <c r="K5035">
        <v>6789.9992173999999</v>
      </c>
    </row>
    <row r="5036" spans="1:11" x14ac:dyDescent="0.2">
      <c r="A5036" t="s">
        <v>255</v>
      </c>
      <c r="B5036" t="s">
        <v>185</v>
      </c>
      <c r="C5036" t="s">
        <v>246</v>
      </c>
      <c r="D5036" t="s">
        <v>190</v>
      </c>
      <c r="E5036">
        <v>42395</v>
      </c>
      <c r="F5036">
        <v>132.08959999999999</v>
      </c>
      <c r="G5036">
        <v>44693</v>
      </c>
      <c r="H5036">
        <v>44682</v>
      </c>
      <c r="I5036">
        <v>5599938.5919999992</v>
      </c>
      <c r="J5036" t="s">
        <v>204</v>
      </c>
      <c r="K5036">
        <v>3919.9570143999995</v>
      </c>
    </row>
    <row r="5037" spans="1:11" x14ac:dyDescent="0.2">
      <c r="A5037" t="s">
        <v>255</v>
      </c>
      <c r="B5037" t="s">
        <v>198</v>
      </c>
      <c r="C5037" t="s">
        <v>225</v>
      </c>
      <c r="D5037" t="s">
        <v>192</v>
      </c>
      <c r="E5037">
        <v>71815</v>
      </c>
      <c r="F5037">
        <v>80.762900000000002</v>
      </c>
      <c r="G5037">
        <v>44693</v>
      </c>
      <c r="H5037">
        <v>44682</v>
      </c>
      <c r="I5037">
        <v>5799987.6634999998</v>
      </c>
      <c r="J5037" t="s">
        <v>188</v>
      </c>
      <c r="K5037">
        <v>4059.9913644500002</v>
      </c>
    </row>
    <row r="5038" spans="1:11" x14ac:dyDescent="0.2">
      <c r="A5038" t="s">
        <v>255</v>
      </c>
      <c r="B5038" t="s">
        <v>198</v>
      </c>
      <c r="C5038" t="s">
        <v>223</v>
      </c>
      <c r="D5038" t="s">
        <v>187</v>
      </c>
      <c r="E5038">
        <v>83877</v>
      </c>
      <c r="F5038">
        <v>84.647900000000007</v>
      </c>
      <c r="G5038">
        <v>44693</v>
      </c>
      <c r="H5038">
        <v>44682</v>
      </c>
      <c r="I5038">
        <v>7100011.9083000002</v>
      </c>
      <c r="J5038" t="s">
        <v>204</v>
      </c>
      <c r="K5038">
        <v>4970.008335810001</v>
      </c>
    </row>
    <row r="5039" spans="1:11" x14ac:dyDescent="0.2">
      <c r="A5039" t="s">
        <v>255</v>
      </c>
      <c r="B5039" t="s">
        <v>185</v>
      </c>
      <c r="C5039" t="s">
        <v>230</v>
      </c>
      <c r="D5039" t="s">
        <v>192</v>
      </c>
      <c r="E5039">
        <v>54227</v>
      </c>
      <c r="F5039">
        <v>125.3986</v>
      </c>
      <c r="G5039">
        <v>44693</v>
      </c>
      <c r="H5039">
        <v>44682</v>
      </c>
      <c r="I5039">
        <v>6799989.8821999999</v>
      </c>
      <c r="J5039" t="s">
        <v>188</v>
      </c>
      <c r="K5039">
        <v>4759.9929175400002</v>
      </c>
    </row>
    <row r="5040" spans="1:11" x14ac:dyDescent="0.2">
      <c r="A5040" t="s">
        <v>255</v>
      </c>
      <c r="B5040" t="s">
        <v>185</v>
      </c>
      <c r="C5040" t="s">
        <v>244</v>
      </c>
      <c r="D5040" t="s">
        <v>187</v>
      </c>
      <c r="E5040">
        <v>151222</v>
      </c>
      <c r="F5040">
        <v>29.096299999999999</v>
      </c>
      <c r="G5040">
        <v>44693</v>
      </c>
      <c r="H5040">
        <v>44682</v>
      </c>
      <c r="I5040">
        <v>4400000.6786000002</v>
      </c>
      <c r="J5040" t="s">
        <v>207</v>
      </c>
      <c r="K5040">
        <v>3080.0004750200005</v>
      </c>
    </row>
    <row r="5041" spans="1:11" x14ac:dyDescent="0.2">
      <c r="A5041" t="s">
        <v>255</v>
      </c>
      <c r="B5041" t="s">
        <v>198</v>
      </c>
      <c r="C5041" t="s">
        <v>209</v>
      </c>
      <c r="D5041" t="s">
        <v>190</v>
      </c>
      <c r="E5041">
        <v>57820</v>
      </c>
      <c r="F5041">
        <v>19.0244</v>
      </c>
      <c r="G5041">
        <v>44693</v>
      </c>
      <c r="H5041">
        <v>44682</v>
      </c>
      <c r="I5041">
        <v>1099990.808</v>
      </c>
      <c r="J5041" t="s">
        <v>188</v>
      </c>
      <c r="K5041">
        <v>769.99356560000001</v>
      </c>
    </row>
    <row r="5042" spans="1:11" x14ac:dyDescent="0.2">
      <c r="A5042" t="s">
        <v>255</v>
      </c>
      <c r="B5042" t="s">
        <v>198</v>
      </c>
      <c r="C5042" t="s">
        <v>209</v>
      </c>
      <c r="D5042" t="s">
        <v>190</v>
      </c>
      <c r="E5042">
        <v>284762</v>
      </c>
      <c r="F5042">
        <v>20.367899999999999</v>
      </c>
      <c r="G5042">
        <v>44693</v>
      </c>
      <c r="H5042">
        <v>44682</v>
      </c>
      <c r="I5042">
        <v>5800003.9397999998</v>
      </c>
      <c r="J5042" t="s">
        <v>188</v>
      </c>
      <c r="K5042">
        <v>4060.0027578599997</v>
      </c>
    </row>
    <row r="5043" spans="1:11" x14ac:dyDescent="0.2">
      <c r="A5043" t="s">
        <v>255</v>
      </c>
      <c r="B5043" t="s">
        <v>185</v>
      </c>
      <c r="C5043" t="s">
        <v>201</v>
      </c>
      <c r="D5043" t="s">
        <v>200</v>
      </c>
      <c r="E5043">
        <v>203943</v>
      </c>
      <c r="F5043">
        <v>40.697699999999998</v>
      </c>
      <c r="G5043">
        <v>44695</v>
      </c>
      <c r="H5043">
        <v>44682</v>
      </c>
      <c r="I5043">
        <v>8300011.0310999993</v>
      </c>
      <c r="J5043" t="s">
        <v>188</v>
      </c>
      <c r="K5043">
        <v>5810.00772177</v>
      </c>
    </row>
    <row r="5044" spans="1:11" x14ac:dyDescent="0.2">
      <c r="A5044" t="s">
        <v>255</v>
      </c>
      <c r="B5044" t="s">
        <v>185</v>
      </c>
      <c r="C5044" t="s">
        <v>235</v>
      </c>
      <c r="D5044" t="s">
        <v>192</v>
      </c>
      <c r="E5044">
        <v>679747</v>
      </c>
      <c r="F5044">
        <v>14.1229</v>
      </c>
      <c r="G5044">
        <v>44695</v>
      </c>
      <c r="H5044">
        <v>44682</v>
      </c>
      <c r="I5044">
        <v>9599998.906299999</v>
      </c>
      <c r="J5044" t="s">
        <v>204</v>
      </c>
      <c r="K5044">
        <v>6719.9992344100001</v>
      </c>
    </row>
    <row r="5045" spans="1:11" x14ac:dyDescent="0.2">
      <c r="A5045" t="s">
        <v>255</v>
      </c>
      <c r="B5045" t="s">
        <v>198</v>
      </c>
      <c r="C5045" t="s">
        <v>226</v>
      </c>
      <c r="D5045" t="s">
        <v>200</v>
      </c>
      <c r="E5045">
        <v>76760</v>
      </c>
      <c r="F5045">
        <v>53.4131</v>
      </c>
      <c r="G5045">
        <v>44696</v>
      </c>
      <c r="H5045">
        <v>44682</v>
      </c>
      <c r="I5045">
        <v>4099989.5559999999</v>
      </c>
      <c r="J5045" t="s">
        <v>188</v>
      </c>
      <c r="K5045">
        <v>2869.9926891999999</v>
      </c>
    </row>
    <row r="5046" spans="1:11" x14ac:dyDescent="0.2">
      <c r="A5046" t="s">
        <v>255</v>
      </c>
      <c r="B5046" t="s">
        <v>185</v>
      </c>
      <c r="C5046" t="s">
        <v>232</v>
      </c>
      <c r="D5046" t="s">
        <v>192</v>
      </c>
      <c r="E5046">
        <v>369584</v>
      </c>
      <c r="F5046">
        <v>25.704599999999999</v>
      </c>
      <c r="G5046">
        <v>44697</v>
      </c>
      <c r="H5046">
        <v>44682</v>
      </c>
      <c r="I5046">
        <v>9500008.8863999993</v>
      </c>
      <c r="J5046" t="s">
        <v>204</v>
      </c>
      <c r="K5046">
        <v>6650.0062204799997</v>
      </c>
    </row>
    <row r="5047" spans="1:11" x14ac:dyDescent="0.2">
      <c r="A5047" t="s">
        <v>255</v>
      </c>
      <c r="B5047" t="s">
        <v>185</v>
      </c>
      <c r="C5047" t="s">
        <v>218</v>
      </c>
      <c r="D5047" t="s">
        <v>190</v>
      </c>
      <c r="E5047">
        <v>46443</v>
      </c>
      <c r="F5047">
        <v>60.288699999999999</v>
      </c>
      <c r="G5047">
        <v>44697</v>
      </c>
      <c r="H5047">
        <v>44682</v>
      </c>
      <c r="I5047">
        <v>2799988.0940999999</v>
      </c>
      <c r="J5047" t="s">
        <v>204</v>
      </c>
      <c r="K5047">
        <v>1959.9916658700001</v>
      </c>
    </row>
    <row r="5048" spans="1:11" x14ac:dyDescent="0.2">
      <c r="A5048" t="s">
        <v>255</v>
      </c>
      <c r="B5048" t="s">
        <v>185</v>
      </c>
      <c r="C5048" t="s">
        <v>224</v>
      </c>
      <c r="D5048" t="s">
        <v>192</v>
      </c>
      <c r="E5048">
        <v>39940</v>
      </c>
      <c r="F5048">
        <v>185.2774</v>
      </c>
      <c r="G5048">
        <v>44700</v>
      </c>
      <c r="H5048">
        <v>44682</v>
      </c>
      <c r="I5048">
        <v>7399979.3559999997</v>
      </c>
      <c r="J5048" t="s">
        <v>204</v>
      </c>
      <c r="K5048">
        <v>5179.9855491999997</v>
      </c>
    </row>
    <row r="5049" spans="1:11" x14ac:dyDescent="0.2">
      <c r="A5049" t="s">
        <v>255</v>
      </c>
      <c r="B5049" t="s">
        <v>198</v>
      </c>
      <c r="C5049" t="s">
        <v>217</v>
      </c>
      <c r="D5049" t="s">
        <v>200</v>
      </c>
      <c r="E5049">
        <v>1006627</v>
      </c>
      <c r="F5049">
        <v>9.5367999999999995</v>
      </c>
      <c r="G5049">
        <v>44700</v>
      </c>
      <c r="H5049">
        <v>44682</v>
      </c>
      <c r="I5049">
        <v>9600000.3735999987</v>
      </c>
      <c r="J5049" t="s">
        <v>215</v>
      </c>
      <c r="K5049">
        <v>8640.0003362400003</v>
      </c>
    </row>
    <row r="5050" spans="1:11" x14ac:dyDescent="0.2">
      <c r="A5050" t="s">
        <v>255</v>
      </c>
      <c r="B5050" t="s">
        <v>185</v>
      </c>
      <c r="C5050" t="s">
        <v>191</v>
      </c>
      <c r="D5050" t="s">
        <v>190</v>
      </c>
      <c r="E5050">
        <v>1305296</v>
      </c>
      <c r="F5050">
        <v>6.2820999999999998</v>
      </c>
      <c r="G5050">
        <v>44700</v>
      </c>
      <c r="H5050">
        <v>44682</v>
      </c>
      <c r="I5050">
        <v>8200000.0016000001</v>
      </c>
      <c r="J5050" t="s">
        <v>193</v>
      </c>
      <c r="K5050">
        <v>6560.0000012800001</v>
      </c>
    </row>
    <row r="5051" spans="1:11" x14ac:dyDescent="0.2">
      <c r="A5051" t="s">
        <v>255</v>
      </c>
      <c r="B5051" t="s">
        <v>198</v>
      </c>
      <c r="C5051" t="s">
        <v>222</v>
      </c>
      <c r="D5051" t="s">
        <v>187</v>
      </c>
      <c r="E5051">
        <v>144701</v>
      </c>
      <c r="F5051">
        <v>15.203799999999999</v>
      </c>
      <c r="G5051">
        <v>44700</v>
      </c>
      <c r="H5051">
        <v>44682</v>
      </c>
      <c r="I5051">
        <v>2200005.0638000001</v>
      </c>
      <c r="J5051" t="s">
        <v>193</v>
      </c>
      <c r="K5051">
        <v>1760.0040510400001</v>
      </c>
    </row>
    <row r="5052" spans="1:11" x14ac:dyDescent="0.2">
      <c r="A5052" t="s">
        <v>255</v>
      </c>
      <c r="B5052" t="s">
        <v>185</v>
      </c>
      <c r="C5052" t="s">
        <v>235</v>
      </c>
      <c r="D5052" t="s">
        <v>190</v>
      </c>
      <c r="E5052">
        <v>332356</v>
      </c>
      <c r="F5052">
        <v>13.238799999999999</v>
      </c>
      <c r="G5052">
        <v>44702</v>
      </c>
      <c r="H5052">
        <v>44682</v>
      </c>
      <c r="I5052">
        <v>4399994.6128000002</v>
      </c>
      <c r="J5052" t="s">
        <v>204</v>
      </c>
      <c r="K5052">
        <v>3079.9962289600003</v>
      </c>
    </row>
    <row r="5053" spans="1:11" x14ac:dyDescent="0.2">
      <c r="A5053" t="s">
        <v>255</v>
      </c>
      <c r="B5053" t="s">
        <v>198</v>
      </c>
      <c r="C5053" t="s">
        <v>208</v>
      </c>
      <c r="D5053" t="s">
        <v>190</v>
      </c>
      <c r="E5053">
        <v>26417</v>
      </c>
      <c r="F5053">
        <v>60.566099999999999</v>
      </c>
      <c r="G5053">
        <v>44702</v>
      </c>
      <c r="H5053">
        <v>44682</v>
      </c>
      <c r="I5053">
        <v>1599974.6636999999</v>
      </c>
      <c r="J5053" t="s">
        <v>188</v>
      </c>
      <c r="K5053">
        <v>1119.9822645900001</v>
      </c>
    </row>
    <row r="5054" spans="1:11" x14ac:dyDescent="0.2">
      <c r="A5054" t="s">
        <v>255</v>
      </c>
      <c r="B5054" t="s">
        <v>185</v>
      </c>
      <c r="C5054" t="s">
        <v>220</v>
      </c>
      <c r="D5054" t="s">
        <v>192</v>
      </c>
      <c r="E5054">
        <v>20682</v>
      </c>
      <c r="F5054">
        <v>164.39169999999999</v>
      </c>
      <c r="G5054">
        <v>44703</v>
      </c>
      <c r="H5054">
        <v>44682</v>
      </c>
      <c r="I5054">
        <v>3399949.1393999998</v>
      </c>
      <c r="J5054" t="s">
        <v>188</v>
      </c>
      <c r="K5054">
        <v>2379.96439758</v>
      </c>
    </row>
    <row r="5055" spans="1:11" x14ac:dyDescent="0.2">
      <c r="A5055" t="s">
        <v>255</v>
      </c>
      <c r="B5055" t="s">
        <v>198</v>
      </c>
      <c r="C5055" t="s">
        <v>245</v>
      </c>
      <c r="D5055" t="s">
        <v>190</v>
      </c>
      <c r="E5055">
        <v>170729</v>
      </c>
      <c r="F5055">
        <v>58.572299999999998</v>
      </c>
      <c r="G5055">
        <v>44703</v>
      </c>
      <c r="H5055">
        <v>44682</v>
      </c>
      <c r="I5055">
        <v>9999990.206699999</v>
      </c>
      <c r="J5055" t="s">
        <v>188</v>
      </c>
      <c r="K5055">
        <v>6999.99314469</v>
      </c>
    </row>
    <row r="5056" spans="1:11" x14ac:dyDescent="0.2">
      <c r="A5056" t="s">
        <v>255</v>
      </c>
      <c r="B5056" t="s">
        <v>185</v>
      </c>
      <c r="C5056" t="s">
        <v>236</v>
      </c>
      <c r="D5056" t="s">
        <v>192</v>
      </c>
      <c r="E5056">
        <v>761171</v>
      </c>
      <c r="F5056">
        <v>6.7001999999999997</v>
      </c>
      <c r="G5056">
        <v>44707</v>
      </c>
      <c r="H5056">
        <v>44682</v>
      </c>
      <c r="I5056">
        <v>5099997.9342</v>
      </c>
      <c r="J5056" t="s">
        <v>215</v>
      </c>
      <c r="K5056">
        <v>4589.9981407800005</v>
      </c>
    </row>
    <row r="5057" spans="1:11" x14ac:dyDescent="0.2">
      <c r="A5057" t="s">
        <v>255</v>
      </c>
      <c r="B5057" t="s">
        <v>198</v>
      </c>
      <c r="C5057" t="s">
        <v>245</v>
      </c>
      <c r="D5057" t="s">
        <v>200</v>
      </c>
      <c r="E5057">
        <v>106008</v>
      </c>
      <c r="F5057">
        <v>53.7697</v>
      </c>
      <c r="G5057">
        <v>44707</v>
      </c>
      <c r="H5057">
        <v>44682</v>
      </c>
      <c r="I5057">
        <v>5700018.3575999998</v>
      </c>
      <c r="J5057" t="s">
        <v>188</v>
      </c>
      <c r="K5057">
        <v>3990.0128503199999</v>
      </c>
    </row>
    <row r="5058" spans="1:11" x14ac:dyDescent="0.2">
      <c r="A5058" t="s">
        <v>255</v>
      </c>
      <c r="B5058" t="s">
        <v>198</v>
      </c>
      <c r="C5058" t="s">
        <v>223</v>
      </c>
      <c r="D5058" t="s">
        <v>190</v>
      </c>
      <c r="E5058">
        <v>100688</v>
      </c>
      <c r="F5058">
        <v>91.371399999999994</v>
      </c>
      <c r="G5058">
        <v>44707</v>
      </c>
      <c r="H5058">
        <v>44682</v>
      </c>
      <c r="I5058">
        <v>9200003.5231999997</v>
      </c>
      <c r="J5058" t="s">
        <v>204</v>
      </c>
      <c r="K5058">
        <v>6440.0024662400001</v>
      </c>
    </row>
    <row r="5059" spans="1:11" x14ac:dyDescent="0.2">
      <c r="A5059" t="s">
        <v>255</v>
      </c>
      <c r="B5059" t="s">
        <v>185</v>
      </c>
      <c r="C5059" t="s">
        <v>202</v>
      </c>
      <c r="D5059" t="s">
        <v>212</v>
      </c>
      <c r="E5059">
        <v>479720</v>
      </c>
      <c r="F5059">
        <v>4.1691000000000003</v>
      </c>
      <c r="G5059">
        <v>44708</v>
      </c>
      <c r="H5059">
        <v>44682</v>
      </c>
      <c r="I5059">
        <v>2000000.6520000002</v>
      </c>
      <c r="J5059" t="s">
        <v>193</v>
      </c>
      <c r="K5059">
        <v>1600.0005216000002</v>
      </c>
    </row>
    <row r="5060" spans="1:11" x14ac:dyDescent="0.2">
      <c r="A5060" t="s">
        <v>255</v>
      </c>
      <c r="B5060" t="s">
        <v>198</v>
      </c>
      <c r="C5060" t="s">
        <v>246</v>
      </c>
      <c r="D5060" t="s">
        <v>190</v>
      </c>
      <c r="E5060">
        <v>45567</v>
      </c>
      <c r="F5060">
        <v>125.09099999999999</v>
      </c>
      <c r="G5060">
        <v>44709</v>
      </c>
      <c r="H5060">
        <v>44682</v>
      </c>
      <c r="I5060">
        <v>5700021.5970000001</v>
      </c>
      <c r="J5060" t="s">
        <v>204</v>
      </c>
      <c r="K5060">
        <v>3990.0151179</v>
      </c>
    </row>
    <row r="5061" spans="1:11" x14ac:dyDescent="0.2">
      <c r="A5061" t="s">
        <v>255</v>
      </c>
      <c r="B5061" t="s">
        <v>185</v>
      </c>
      <c r="C5061" t="s">
        <v>228</v>
      </c>
      <c r="D5061" t="s">
        <v>190</v>
      </c>
      <c r="E5061">
        <v>169120</v>
      </c>
      <c r="F5061">
        <v>30.156099999999999</v>
      </c>
      <c r="G5061">
        <v>44709</v>
      </c>
      <c r="H5061">
        <v>44682</v>
      </c>
      <c r="I5061">
        <v>5099999.6320000002</v>
      </c>
      <c r="J5061" t="s">
        <v>204</v>
      </c>
      <c r="K5061">
        <v>3569.9997424000003</v>
      </c>
    </row>
    <row r="5062" spans="1:11" x14ac:dyDescent="0.2">
      <c r="A5062" t="s">
        <v>255</v>
      </c>
      <c r="B5062" t="s">
        <v>198</v>
      </c>
      <c r="C5062" t="s">
        <v>218</v>
      </c>
      <c r="D5062" t="s">
        <v>190</v>
      </c>
      <c r="E5062">
        <v>167279</v>
      </c>
      <c r="F5062">
        <v>59.182699999999997</v>
      </c>
      <c r="G5062">
        <v>44710</v>
      </c>
      <c r="H5062">
        <v>44682</v>
      </c>
      <c r="I5062">
        <v>9900022.8732999992</v>
      </c>
      <c r="J5062" t="s">
        <v>204</v>
      </c>
      <c r="K5062">
        <v>6930.0160113099992</v>
      </c>
    </row>
    <row r="5063" spans="1:11" x14ac:dyDescent="0.2">
      <c r="A5063" t="s">
        <v>255</v>
      </c>
      <c r="B5063" t="s">
        <v>185</v>
      </c>
      <c r="C5063" t="s">
        <v>246</v>
      </c>
      <c r="D5063" t="s">
        <v>190</v>
      </c>
      <c r="E5063">
        <v>10240</v>
      </c>
      <c r="F5063">
        <v>126.9529</v>
      </c>
      <c r="G5063">
        <v>44711</v>
      </c>
      <c r="H5063">
        <v>44682</v>
      </c>
      <c r="I5063">
        <v>1299997.696</v>
      </c>
      <c r="J5063" t="s">
        <v>204</v>
      </c>
      <c r="K5063">
        <v>909.99838720000002</v>
      </c>
    </row>
    <row r="5064" spans="1:11" x14ac:dyDescent="0.2">
      <c r="A5064" t="s">
        <v>255</v>
      </c>
      <c r="B5064" t="s">
        <v>185</v>
      </c>
      <c r="C5064" t="s">
        <v>203</v>
      </c>
      <c r="D5064" t="s">
        <v>190</v>
      </c>
      <c r="E5064">
        <v>15982</v>
      </c>
      <c r="F5064">
        <v>106.3669</v>
      </c>
      <c r="G5064">
        <v>44711</v>
      </c>
      <c r="H5064">
        <v>44682</v>
      </c>
      <c r="I5064">
        <v>1699955.7958</v>
      </c>
      <c r="J5064" t="s">
        <v>204</v>
      </c>
      <c r="K5064">
        <v>1189.9690570600001</v>
      </c>
    </row>
    <row r="5065" spans="1:11" x14ac:dyDescent="0.2">
      <c r="A5065" t="s">
        <v>255</v>
      </c>
      <c r="B5065" t="s">
        <v>198</v>
      </c>
      <c r="C5065" t="s">
        <v>246</v>
      </c>
      <c r="D5065" t="s">
        <v>200</v>
      </c>
      <c r="E5065">
        <v>41089</v>
      </c>
      <c r="F5065">
        <v>136.28880000000001</v>
      </c>
      <c r="G5065">
        <v>44714</v>
      </c>
      <c r="H5065">
        <v>44713</v>
      </c>
      <c r="I5065">
        <v>5599970.5032000002</v>
      </c>
      <c r="J5065" t="s">
        <v>204</v>
      </c>
      <c r="K5065">
        <v>3919.97935224</v>
      </c>
    </row>
    <row r="5066" spans="1:11" x14ac:dyDescent="0.2">
      <c r="A5066" t="s">
        <v>255</v>
      </c>
      <c r="B5066" t="s">
        <v>198</v>
      </c>
      <c r="C5066" t="s">
        <v>214</v>
      </c>
      <c r="D5066" t="s">
        <v>200</v>
      </c>
      <c r="E5066">
        <v>135694</v>
      </c>
      <c r="F5066">
        <v>25.793299999999999</v>
      </c>
      <c r="G5066">
        <v>44714</v>
      </c>
      <c r="H5066">
        <v>44713</v>
      </c>
      <c r="I5066">
        <v>3499996.0501999999</v>
      </c>
      <c r="J5066" t="s">
        <v>215</v>
      </c>
      <c r="K5066">
        <v>3149.9964451800001</v>
      </c>
    </row>
    <row r="5067" spans="1:11" x14ac:dyDescent="0.2">
      <c r="A5067" t="s">
        <v>255</v>
      </c>
      <c r="B5067" t="s">
        <v>185</v>
      </c>
      <c r="C5067" t="s">
        <v>211</v>
      </c>
      <c r="D5067" t="s">
        <v>192</v>
      </c>
      <c r="E5067">
        <v>102613</v>
      </c>
      <c r="F5067">
        <v>13.6435</v>
      </c>
      <c r="G5067">
        <v>44714</v>
      </c>
      <c r="H5067">
        <v>44713</v>
      </c>
      <c r="I5067">
        <v>1400000.4654999999</v>
      </c>
      <c r="J5067" t="s">
        <v>207</v>
      </c>
      <c r="K5067">
        <v>980.00032584999985</v>
      </c>
    </row>
    <row r="5068" spans="1:11" x14ac:dyDescent="0.2">
      <c r="A5068" t="s">
        <v>255</v>
      </c>
      <c r="B5068" t="s">
        <v>185</v>
      </c>
      <c r="C5068" t="s">
        <v>232</v>
      </c>
      <c r="D5068" t="s">
        <v>200</v>
      </c>
      <c r="E5068">
        <v>258740</v>
      </c>
      <c r="F5068">
        <v>23.575800000000001</v>
      </c>
      <c r="G5068">
        <v>44715</v>
      </c>
      <c r="H5068">
        <v>44713</v>
      </c>
      <c r="I5068">
        <v>6100002.4920000006</v>
      </c>
      <c r="J5068" t="s">
        <v>204</v>
      </c>
      <c r="K5068">
        <v>4270.0017444000005</v>
      </c>
    </row>
    <row r="5069" spans="1:11" x14ac:dyDescent="0.2">
      <c r="A5069" t="s">
        <v>255</v>
      </c>
      <c r="B5069" t="s">
        <v>198</v>
      </c>
      <c r="C5069" t="s">
        <v>195</v>
      </c>
      <c r="D5069" t="s">
        <v>190</v>
      </c>
      <c r="E5069">
        <v>60958</v>
      </c>
      <c r="F5069">
        <v>116.4743</v>
      </c>
      <c r="G5069">
        <v>44716</v>
      </c>
      <c r="H5069">
        <v>44713</v>
      </c>
      <c r="I5069">
        <v>7100040.3794</v>
      </c>
      <c r="J5069" t="s">
        <v>196</v>
      </c>
      <c r="K5069">
        <v>6390.0363414600006</v>
      </c>
    </row>
    <row r="5070" spans="1:11" x14ac:dyDescent="0.2">
      <c r="A5070" t="s">
        <v>255</v>
      </c>
      <c r="B5070" t="s">
        <v>185</v>
      </c>
      <c r="C5070" t="s">
        <v>208</v>
      </c>
      <c r="D5070" t="s">
        <v>192</v>
      </c>
      <c r="E5070">
        <v>119110</v>
      </c>
      <c r="F5070">
        <v>66.325400000000002</v>
      </c>
      <c r="G5070">
        <v>44716</v>
      </c>
      <c r="H5070">
        <v>44713</v>
      </c>
      <c r="I5070">
        <v>7900018.3940000003</v>
      </c>
      <c r="J5070" t="s">
        <v>188</v>
      </c>
      <c r="K5070">
        <v>5530.0128758000001</v>
      </c>
    </row>
    <row r="5071" spans="1:11" x14ac:dyDescent="0.2">
      <c r="A5071" t="s">
        <v>255</v>
      </c>
      <c r="B5071" t="s">
        <v>185</v>
      </c>
      <c r="C5071" t="s">
        <v>232</v>
      </c>
      <c r="D5071" t="s">
        <v>187</v>
      </c>
      <c r="E5071">
        <v>404157</v>
      </c>
      <c r="F5071">
        <v>24.000599999999999</v>
      </c>
      <c r="G5071">
        <v>44717</v>
      </c>
      <c r="H5071">
        <v>44713</v>
      </c>
      <c r="I5071">
        <v>9700010.4941999987</v>
      </c>
      <c r="J5071" t="s">
        <v>204</v>
      </c>
      <c r="K5071">
        <v>6790.0073459400001</v>
      </c>
    </row>
    <row r="5072" spans="1:11" x14ac:dyDescent="0.2">
      <c r="A5072" t="s">
        <v>255</v>
      </c>
      <c r="B5072" t="s">
        <v>185</v>
      </c>
      <c r="C5072" t="s">
        <v>201</v>
      </c>
      <c r="D5072" t="s">
        <v>200</v>
      </c>
      <c r="E5072">
        <v>122259</v>
      </c>
      <c r="F5072">
        <v>36.807000000000002</v>
      </c>
      <c r="G5072">
        <v>44718</v>
      </c>
      <c r="H5072">
        <v>44713</v>
      </c>
      <c r="I5072">
        <v>4499987.0130000003</v>
      </c>
      <c r="J5072" t="s">
        <v>188</v>
      </c>
      <c r="K5072">
        <v>3149.9909091000004</v>
      </c>
    </row>
    <row r="5073" spans="1:11" x14ac:dyDescent="0.2">
      <c r="A5073" t="s">
        <v>255</v>
      </c>
      <c r="B5073" t="s">
        <v>198</v>
      </c>
      <c r="C5073" t="s">
        <v>243</v>
      </c>
      <c r="D5073" t="s">
        <v>192</v>
      </c>
      <c r="E5073">
        <v>718739</v>
      </c>
      <c r="F5073">
        <v>5.5652999999999997</v>
      </c>
      <c r="G5073">
        <v>44718</v>
      </c>
      <c r="H5073">
        <v>44713</v>
      </c>
      <c r="I5073">
        <v>3999998.1566999997</v>
      </c>
      <c r="J5073" t="s">
        <v>215</v>
      </c>
      <c r="K5073">
        <v>3599.9983410299997</v>
      </c>
    </row>
    <row r="5074" spans="1:11" x14ac:dyDescent="0.2">
      <c r="A5074" t="s">
        <v>255</v>
      </c>
      <c r="B5074" t="s">
        <v>198</v>
      </c>
      <c r="C5074" t="s">
        <v>210</v>
      </c>
      <c r="D5074" t="s">
        <v>190</v>
      </c>
      <c r="E5074">
        <v>329971</v>
      </c>
      <c r="F5074">
        <v>26.972100000000001</v>
      </c>
      <c r="G5074">
        <v>44718</v>
      </c>
      <c r="H5074">
        <v>44713</v>
      </c>
      <c r="I5074">
        <v>8900010.8091000002</v>
      </c>
      <c r="J5074" t="s">
        <v>204</v>
      </c>
      <c r="K5074">
        <v>6230.0075663699999</v>
      </c>
    </row>
    <row r="5075" spans="1:11" x14ac:dyDescent="0.2">
      <c r="A5075" t="s">
        <v>255</v>
      </c>
      <c r="B5075" t="s">
        <v>198</v>
      </c>
      <c r="C5075" t="s">
        <v>203</v>
      </c>
      <c r="D5075" t="s">
        <v>200</v>
      </c>
      <c r="E5075">
        <v>20837</v>
      </c>
      <c r="F5075">
        <v>115.18089999999999</v>
      </c>
      <c r="G5075">
        <v>44718</v>
      </c>
      <c r="H5075">
        <v>44713</v>
      </c>
      <c r="I5075">
        <v>2400024.4132999997</v>
      </c>
      <c r="J5075" t="s">
        <v>204</v>
      </c>
      <c r="K5075">
        <v>1680.0170893099998</v>
      </c>
    </row>
    <row r="5076" spans="1:11" x14ac:dyDescent="0.2">
      <c r="A5076" t="s">
        <v>255</v>
      </c>
      <c r="B5076" t="s">
        <v>198</v>
      </c>
      <c r="C5076" t="s">
        <v>191</v>
      </c>
      <c r="D5076" t="s">
        <v>190</v>
      </c>
      <c r="E5076">
        <v>1646272</v>
      </c>
      <c r="F5076">
        <v>5.8921000000000001</v>
      </c>
      <c r="G5076">
        <v>44721</v>
      </c>
      <c r="H5076">
        <v>44713</v>
      </c>
      <c r="I5076">
        <v>9699999.2511999998</v>
      </c>
      <c r="J5076" t="s">
        <v>193</v>
      </c>
      <c r="K5076">
        <v>7759.9994009600005</v>
      </c>
    </row>
    <row r="5077" spans="1:11" x14ac:dyDescent="0.2">
      <c r="A5077" t="s">
        <v>255</v>
      </c>
      <c r="B5077" t="s">
        <v>198</v>
      </c>
      <c r="C5077" t="s">
        <v>211</v>
      </c>
      <c r="D5077" t="s">
        <v>190</v>
      </c>
      <c r="E5077">
        <v>243640</v>
      </c>
      <c r="F5077">
        <v>13.544600000000001</v>
      </c>
      <c r="G5077">
        <v>44721</v>
      </c>
      <c r="H5077">
        <v>44713</v>
      </c>
      <c r="I5077">
        <v>3300006.344</v>
      </c>
      <c r="J5077" t="s">
        <v>207</v>
      </c>
      <c r="K5077">
        <v>2310.0044407999999</v>
      </c>
    </row>
    <row r="5078" spans="1:11" x14ac:dyDescent="0.2">
      <c r="A5078" t="s">
        <v>255</v>
      </c>
      <c r="B5078" t="s">
        <v>198</v>
      </c>
      <c r="C5078" t="s">
        <v>194</v>
      </c>
      <c r="D5078" t="s">
        <v>187</v>
      </c>
      <c r="E5078">
        <v>197359</v>
      </c>
      <c r="F5078">
        <v>44.082000000000001</v>
      </c>
      <c r="G5078">
        <v>44722</v>
      </c>
      <c r="H5078">
        <v>44713</v>
      </c>
      <c r="I5078">
        <v>8699979.438000001</v>
      </c>
      <c r="J5078" t="s">
        <v>188</v>
      </c>
      <c r="K5078">
        <v>6089.9856066000011</v>
      </c>
    </row>
    <row r="5079" spans="1:11" x14ac:dyDescent="0.2">
      <c r="A5079" t="s">
        <v>255</v>
      </c>
      <c r="B5079" t="s">
        <v>185</v>
      </c>
      <c r="C5079" t="s">
        <v>202</v>
      </c>
      <c r="D5079" t="s">
        <v>190</v>
      </c>
      <c r="E5079">
        <v>2013209</v>
      </c>
      <c r="F5079">
        <v>4.0731000000000002</v>
      </c>
      <c r="G5079">
        <v>44722</v>
      </c>
      <c r="H5079">
        <v>44713</v>
      </c>
      <c r="I5079">
        <v>8200001.5778999999</v>
      </c>
      <c r="J5079" t="s">
        <v>193</v>
      </c>
      <c r="K5079">
        <v>6560.00126232</v>
      </c>
    </row>
    <row r="5080" spans="1:11" x14ac:dyDescent="0.2">
      <c r="A5080" t="s">
        <v>255</v>
      </c>
      <c r="B5080" t="s">
        <v>198</v>
      </c>
      <c r="C5080" t="s">
        <v>222</v>
      </c>
      <c r="D5080" t="s">
        <v>190</v>
      </c>
      <c r="E5080">
        <v>492688</v>
      </c>
      <c r="F5080">
        <v>16.034500000000001</v>
      </c>
      <c r="G5080">
        <v>44728</v>
      </c>
      <c r="H5080">
        <v>44713</v>
      </c>
      <c r="I5080">
        <v>7900005.7360000005</v>
      </c>
      <c r="J5080" t="s">
        <v>193</v>
      </c>
      <c r="K5080">
        <v>6320.0045888000004</v>
      </c>
    </row>
    <row r="5081" spans="1:11" x14ac:dyDescent="0.2">
      <c r="A5081" t="s">
        <v>255</v>
      </c>
      <c r="B5081" t="s">
        <v>198</v>
      </c>
      <c r="C5081" t="s">
        <v>243</v>
      </c>
      <c r="D5081" t="s">
        <v>187</v>
      </c>
      <c r="E5081">
        <v>792485</v>
      </c>
      <c r="F5081">
        <v>6.0568999999999997</v>
      </c>
      <c r="G5081">
        <v>44728</v>
      </c>
      <c r="H5081">
        <v>44713</v>
      </c>
      <c r="I5081">
        <v>4800002.3964999998</v>
      </c>
      <c r="J5081" t="s">
        <v>215</v>
      </c>
      <c r="K5081">
        <v>4320.0021568499997</v>
      </c>
    </row>
    <row r="5082" spans="1:11" x14ac:dyDescent="0.2">
      <c r="A5082" t="s">
        <v>255</v>
      </c>
      <c r="B5082" t="s">
        <v>198</v>
      </c>
      <c r="C5082" t="s">
        <v>223</v>
      </c>
      <c r="D5082" t="s">
        <v>190</v>
      </c>
      <c r="E5082">
        <v>109106</v>
      </c>
      <c r="F5082">
        <v>87.988200000000006</v>
      </c>
      <c r="G5082">
        <v>44728</v>
      </c>
      <c r="H5082">
        <v>44713</v>
      </c>
      <c r="I5082">
        <v>9600040.5492000002</v>
      </c>
      <c r="J5082" t="s">
        <v>204</v>
      </c>
      <c r="K5082">
        <v>6720.028384440001</v>
      </c>
    </row>
    <row r="5083" spans="1:11" x14ac:dyDescent="0.2">
      <c r="A5083" t="s">
        <v>255</v>
      </c>
      <c r="B5083" t="s">
        <v>198</v>
      </c>
      <c r="C5083" t="s">
        <v>210</v>
      </c>
      <c r="D5083" t="s">
        <v>187</v>
      </c>
      <c r="E5083">
        <v>248914</v>
      </c>
      <c r="F5083">
        <v>28.925599999999999</v>
      </c>
      <c r="G5083">
        <v>44728</v>
      </c>
      <c r="H5083">
        <v>44713</v>
      </c>
      <c r="I5083">
        <v>7199986.7983999997</v>
      </c>
      <c r="J5083" t="s">
        <v>204</v>
      </c>
      <c r="K5083">
        <v>5039.9907588799997</v>
      </c>
    </row>
    <row r="5084" spans="1:11" x14ac:dyDescent="0.2">
      <c r="A5084" t="s">
        <v>255</v>
      </c>
      <c r="B5084" t="s">
        <v>198</v>
      </c>
      <c r="C5084" t="s">
        <v>237</v>
      </c>
      <c r="D5084" t="s">
        <v>200</v>
      </c>
      <c r="E5084">
        <v>316623</v>
      </c>
      <c r="F5084">
        <v>16.423300000000001</v>
      </c>
      <c r="G5084">
        <v>44729</v>
      </c>
      <c r="H5084">
        <v>44713</v>
      </c>
      <c r="I5084">
        <v>5199994.5159</v>
      </c>
      <c r="J5084" t="s">
        <v>204</v>
      </c>
      <c r="K5084">
        <v>3639.99616113</v>
      </c>
    </row>
    <row r="5085" spans="1:11" x14ac:dyDescent="0.2">
      <c r="A5085" t="s">
        <v>255</v>
      </c>
      <c r="B5085" t="s">
        <v>198</v>
      </c>
      <c r="C5085" t="s">
        <v>209</v>
      </c>
      <c r="D5085" t="s">
        <v>190</v>
      </c>
      <c r="E5085">
        <v>346769</v>
      </c>
      <c r="F5085">
        <v>18.1677</v>
      </c>
      <c r="G5085">
        <v>44729</v>
      </c>
      <c r="H5085">
        <v>44713</v>
      </c>
      <c r="I5085">
        <v>6299995.1612999998</v>
      </c>
      <c r="J5085" t="s">
        <v>188</v>
      </c>
      <c r="K5085">
        <v>4409.9966129099994</v>
      </c>
    </row>
    <row r="5086" spans="1:11" x14ac:dyDescent="0.2">
      <c r="A5086" t="s">
        <v>255</v>
      </c>
      <c r="B5086" t="s">
        <v>185</v>
      </c>
      <c r="C5086" t="s">
        <v>217</v>
      </c>
      <c r="D5086" t="s">
        <v>190</v>
      </c>
      <c r="E5086">
        <v>538604</v>
      </c>
      <c r="F5086">
        <v>9.0975999999999999</v>
      </c>
      <c r="G5086">
        <v>44730</v>
      </c>
      <c r="H5086">
        <v>44713</v>
      </c>
      <c r="I5086">
        <v>4900003.7504000003</v>
      </c>
      <c r="J5086" t="s">
        <v>215</v>
      </c>
      <c r="K5086">
        <v>4410.0033753600001</v>
      </c>
    </row>
    <row r="5087" spans="1:11" x14ac:dyDescent="0.2">
      <c r="A5087" t="s">
        <v>255</v>
      </c>
      <c r="B5087" t="s">
        <v>198</v>
      </c>
      <c r="C5087" t="s">
        <v>235</v>
      </c>
      <c r="D5087" t="s">
        <v>200</v>
      </c>
      <c r="E5087">
        <v>604073</v>
      </c>
      <c r="F5087">
        <v>15.3955</v>
      </c>
      <c r="G5087">
        <v>44730</v>
      </c>
      <c r="H5087">
        <v>44713</v>
      </c>
      <c r="I5087">
        <v>9300005.8715000004</v>
      </c>
      <c r="J5087" t="s">
        <v>204</v>
      </c>
      <c r="K5087">
        <v>6510.0041100500002</v>
      </c>
    </row>
    <row r="5088" spans="1:11" x14ac:dyDescent="0.2">
      <c r="A5088" t="s">
        <v>255</v>
      </c>
      <c r="B5088" t="s">
        <v>185</v>
      </c>
      <c r="C5088" t="s">
        <v>203</v>
      </c>
      <c r="D5088" t="s">
        <v>190</v>
      </c>
      <c r="E5088">
        <v>77516</v>
      </c>
      <c r="F5088">
        <v>109.65519999999999</v>
      </c>
      <c r="G5088">
        <v>44730</v>
      </c>
      <c r="H5088">
        <v>44713</v>
      </c>
      <c r="I5088">
        <v>8500032.4831999987</v>
      </c>
      <c r="J5088" t="s">
        <v>204</v>
      </c>
      <c r="K5088">
        <v>5950.0227382399999</v>
      </c>
    </row>
    <row r="5089" spans="1:11" x14ac:dyDescent="0.2">
      <c r="A5089" t="s">
        <v>255</v>
      </c>
      <c r="B5089" t="s">
        <v>185</v>
      </c>
      <c r="C5089" t="s">
        <v>219</v>
      </c>
      <c r="D5089" t="s">
        <v>190</v>
      </c>
      <c r="E5089">
        <v>32859</v>
      </c>
      <c r="F5089">
        <v>48.693600000000004</v>
      </c>
      <c r="G5089">
        <v>44730</v>
      </c>
      <c r="H5089">
        <v>44713</v>
      </c>
      <c r="I5089">
        <v>1600023.0024000001</v>
      </c>
      <c r="J5089" t="s">
        <v>188</v>
      </c>
      <c r="K5089">
        <v>1120.0161016800002</v>
      </c>
    </row>
    <row r="5090" spans="1:11" x14ac:dyDescent="0.2">
      <c r="A5090" t="s">
        <v>255</v>
      </c>
      <c r="B5090" t="s">
        <v>185</v>
      </c>
      <c r="C5090" t="s">
        <v>238</v>
      </c>
      <c r="D5090" t="s">
        <v>192</v>
      </c>
      <c r="E5090">
        <v>27875</v>
      </c>
      <c r="F5090">
        <v>208.06890000000001</v>
      </c>
      <c r="G5090">
        <v>44731</v>
      </c>
      <c r="H5090">
        <v>44713</v>
      </c>
      <c r="I5090">
        <v>5799920.5875000004</v>
      </c>
      <c r="J5090" t="s">
        <v>204</v>
      </c>
      <c r="K5090">
        <v>4059.9444112500005</v>
      </c>
    </row>
    <row r="5091" spans="1:11" x14ac:dyDescent="0.2">
      <c r="A5091" t="s">
        <v>255</v>
      </c>
      <c r="B5091" t="s">
        <v>185</v>
      </c>
      <c r="C5091" t="s">
        <v>206</v>
      </c>
      <c r="D5091" t="s">
        <v>200</v>
      </c>
      <c r="E5091">
        <v>69812</v>
      </c>
      <c r="F5091">
        <v>101.7013</v>
      </c>
      <c r="G5091">
        <v>44732</v>
      </c>
      <c r="H5091">
        <v>44713</v>
      </c>
      <c r="I5091">
        <v>7099971.1556000002</v>
      </c>
      <c r="J5091" t="s">
        <v>207</v>
      </c>
      <c r="K5091">
        <v>4969.9798089200003</v>
      </c>
    </row>
    <row r="5092" spans="1:11" x14ac:dyDescent="0.2">
      <c r="A5092" t="s">
        <v>255</v>
      </c>
      <c r="B5092" t="s">
        <v>198</v>
      </c>
      <c r="C5092" t="s">
        <v>201</v>
      </c>
      <c r="D5092" t="s">
        <v>187</v>
      </c>
      <c r="E5092">
        <v>88267</v>
      </c>
      <c r="F5092">
        <v>37.386400000000002</v>
      </c>
      <c r="G5092">
        <v>44735</v>
      </c>
      <c r="H5092">
        <v>44713</v>
      </c>
      <c r="I5092">
        <v>3299985.3688000003</v>
      </c>
      <c r="J5092" t="s">
        <v>188</v>
      </c>
      <c r="K5092">
        <v>2309.9897581600003</v>
      </c>
    </row>
    <row r="5093" spans="1:11" x14ac:dyDescent="0.2">
      <c r="A5093" t="s">
        <v>255</v>
      </c>
      <c r="B5093" t="s">
        <v>198</v>
      </c>
      <c r="C5093" t="s">
        <v>219</v>
      </c>
      <c r="D5093" t="s">
        <v>190</v>
      </c>
      <c r="E5093">
        <v>99122</v>
      </c>
      <c r="F5093">
        <v>54.478099999999998</v>
      </c>
      <c r="G5093">
        <v>44735</v>
      </c>
      <c r="H5093">
        <v>44713</v>
      </c>
      <c r="I5093">
        <v>5399978.2281999998</v>
      </c>
      <c r="J5093" t="s">
        <v>188</v>
      </c>
      <c r="K5093">
        <v>3779.9847597399998</v>
      </c>
    </row>
    <row r="5094" spans="1:11" x14ac:dyDescent="0.2">
      <c r="A5094" t="s">
        <v>255</v>
      </c>
      <c r="B5094" t="s">
        <v>198</v>
      </c>
      <c r="C5094" t="s">
        <v>220</v>
      </c>
      <c r="D5094" t="s">
        <v>192</v>
      </c>
      <c r="E5094">
        <v>33973</v>
      </c>
      <c r="F5094">
        <v>158.9502</v>
      </c>
      <c r="G5094">
        <v>44735</v>
      </c>
      <c r="H5094">
        <v>44713</v>
      </c>
      <c r="I5094">
        <v>5400015.1446000002</v>
      </c>
      <c r="J5094" t="s">
        <v>188</v>
      </c>
      <c r="K5094">
        <v>3780.0106012199999</v>
      </c>
    </row>
    <row r="5095" spans="1:11" x14ac:dyDescent="0.2">
      <c r="A5095" t="s">
        <v>255</v>
      </c>
      <c r="B5095" t="s">
        <v>198</v>
      </c>
      <c r="C5095" t="s">
        <v>237</v>
      </c>
      <c r="D5095" t="s">
        <v>200</v>
      </c>
      <c r="E5095">
        <v>518613</v>
      </c>
      <c r="F5095">
        <v>17.546800000000001</v>
      </c>
      <c r="G5095">
        <v>44735</v>
      </c>
      <c r="H5095">
        <v>44713</v>
      </c>
      <c r="I5095">
        <v>9099998.5884000007</v>
      </c>
      <c r="J5095" t="s">
        <v>204</v>
      </c>
      <c r="K5095">
        <v>6369.9990118800006</v>
      </c>
    </row>
    <row r="5096" spans="1:11" x14ac:dyDescent="0.2">
      <c r="A5096" t="s">
        <v>255</v>
      </c>
      <c r="B5096" t="s">
        <v>185</v>
      </c>
      <c r="C5096" t="s">
        <v>194</v>
      </c>
      <c r="D5096" t="s">
        <v>187</v>
      </c>
      <c r="E5096">
        <v>66951</v>
      </c>
      <c r="F5096">
        <v>47.796100000000003</v>
      </c>
      <c r="G5096">
        <v>44735</v>
      </c>
      <c r="H5096">
        <v>44713</v>
      </c>
      <c r="I5096">
        <v>3199996.6911000004</v>
      </c>
      <c r="J5096" t="s">
        <v>188</v>
      </c>
      <c r="K5096">
        <v>2239.9976837700001</v>
      </c>
    </row>
    <row r="5097" spans="1:11" x14ac:dyDescent="0.2">
      <c r="A5097" t="s">
        <v>255</v>
      </c>
      <c r="B5097" t="s">
        <v>185</v>
      </c>
      <c r="C5097" t="s">
        <v>244</v>
      </c>
      <c r="D5097" t="s">
        <v>200</v>
      </c>
      <c r="E5097">
        <v>66790</v>
      </c>
      <c r="F5097">
        <v>25.4529</v>
      </c>
      <c r="G5097">
        <v>44736</v>
      </c>
      <c r="H5097">
        <v>44713</v>
      </c>
      <c r="I5097">
        <v>1699999.1909999999</v>
      </c>
      <c r="J5097" t="s">
        <v>207</v>
      </c>
      <c r="K5097">
        <v>1189.9994337000001</v>
      </c>
    </row>
    <row r="5098" spans="1:11" x14ac:dyDescent="0.2">
      <c r="A5098" t="s">
        <v>255</v>
      </c>
      <c r="B5098" t="s">
        <v>198</v>
      </c>
      <c r="C5098" t="s">
        <v>233</v>
      </c>
      <c r="D5098" t="s">
        <v>192</v>
      </c>
      <c r="E5098">
        <v>97389</v>
      </c>
      <c r="F5098">
        <v>90.359700000000004</v>
      </c>
      <c r="G5098">
        <v>44736</v>
      </c>
      <c r="H5098">
        <v>44713</v>
      </c>
      <c r="I5098">
        <v>8800040.8233000003</v>
      </c>
      <c r="J5098" t="s">
        <v>204</v>
      </c>
      <c r="K5098">
        <v>6160.0285763100001</v>
      </c>
    </row>
    <row r="5099" spans="1:11" x14ac:dyDescent="0.2">
      <c r="A5099" t="s">
        <v>255</v>
      </c>
      <c r="B5099" t="s">
        <v>185</v>
      </c>
      <c r="C5099" t="s">
        <v>231</v>
      </c>
      <c r="D5099" t="s">
        <v>190</v>
      </c>
      <c r="E5099">
        <v>115304</v>
      </c>
      <c r="F5099">
        <v>21.681899999999999</v>
      </c>
      <c r="G5099">
        <v>44738</v>
      </c>
      <c r="H5099">
        <v>44713</v>
      </c>
      <c r="I5099">
        <v>2500009.7975999997</v>
      </c>
      <c r="J5099" t="s">
        <v>188</v>
      </c>
      <c r="K5099">
        <v>1750.0068583199998</v>
      </c>
    </row>
    <row r="5100" spans="1:11" x14ac:dyDescent="0.2">
      <c r="A5100" t="s">
        <v>255</v>
      </c>
      <c r="B5100" t="s">
        <v>185</v>
      </c>
      <c r="C5100" t="s">
        <v>233</v>
      </c>
      <c r="D5100" t="s">
        <v>187</v>
      </c>
      <c r="E5100">
        <v>83772</v>
      </c>
      <c r="F5100">
        <v>83.56</v>
      </c>
      <c r="G5100">
        <v>44742</v>
      </c>
      <c r="H5100">
        <v>44713</v>
      </c>
      <c r="I5100">
        <v>6999988.3200000003</v>
      </c>
      <c r="J5100" t="s">
        <v>204</v>
      </c>
      <c r="K5100">
        <v>4899.9918240000006</v>
      </c>
    </row>
    <row r="5101" spans="1:11" x14ac:dyDescent="0.2">
      <c r="A5101" t="s">
        <v>255</v>
      </c>
      <c r="B5101" t="s">
        <v>198</v>
      </c>
      <c r="C5101" t="s">
        <v>194</v>
      </c>
      <c r="D5101" t="s">
        <v>187</v>
      </c>
      <c r="E5101">
        <v>193079</v>
      </c>
      <c r="F5101">
        <v>49.720599999999997</v>
      </c>
      <c r="G5101">
        <v>44742</v>
      </c>
      <c r="H5101">
        <v>44713</v>
      </c>
      <c r="I5101">
        <v>9600003.7273999993</v>
      </c>
      <c r="J5101" t="s">
        <v>188</v>
      </c>
      <c r="K5101">
        <v>6720.0026091799991</v>
      </c>
    </row>
    <row r="5102" spans="1:11" x14ac:dyDescent="0.2">
      <c r="A5102" t="s">
        <v>255</v>
      </c>
      <c r="B5102" t="s">
        <v>185</v>
      </c>
      <c r="C5102" t="s">
        <v>191</v>
      </c>
      <c r="D5102" t="s">
        <v>192</v>
      </c>
      <c r="E5102">
        <v>798202</v>
      </c>
      <c r="F5102">
        <v>6.1387999999999998</v>
      </c>
      <c r="G5102">
        <v>44742</v>
      </c>
      <c r="H5102">
        <v>44713</v>
      </c>
      <c r="I5102">
        <v>4900002.4375999998</v>
      </c>
      <c r="J5102" t="s">
        <v>193</v>
      </c>
      <c r="K5102">
        <v>3920.0019500799999</v>
      </c>
    </row>
    <row r="5103" spans="1:11" x14ac:dyDescent="0.2">
      <c r="A5103" t="s">
        <v>255</v>
      </c>
      <c r="B5103" t="s">
        <v>185</v>
      </c>
      <c r="C5103" t="s">
        <v>214</v>
      </c>
      <c r="D5103" t="s">
        <v>190</v>
      </c>
      <c r="E5103">
        <v>281662</v>
      </c>
      <c r="F5103">
        <v>29.1129</v>
      </c>
      <c r="G5103">
        <v>44743</v>
      </c>
      <c r="H5103">
        <v>44743</v>
      </c>
      <c r="I5103">
        <v>8199997.6398</v>
      </c>
      <c r="J5103" t="s">
        <v>215</v>
      </c>
      <c r="K5103">
        <v>7379.9978758200004</v>
      </c>
    </row>
    <row r="5104" spans="1:11" x14ac:dyDescent="0.2">
      <c r="A5104" t="s">
        <v>255</v>
      </c>
      <c r="B5104" t="s">
        <v>185</v>
      </c>
      <c r="C5104" t="s">
        <v>218</v>
      </c>
      <c r="D5104" t="s">
        <v>190</v>
      </c>
      <c r="E5104">
        <v>128878</v>
      </c>
      <c r="F5104">
        <v>66.729799999999997</v>
      </c>
      <c r="G5104">
        <v>44744</v>
      </c>
      <c r="H5104">
        <v>44743</v>
      </c>
      <c r="I5104">
        <v>8600003.1644000001</v>
      </c>
      <c r="J5104" t="s">
        <v>204</v>
      </c>
      <c r="K5104">
        <v>6020.0022150800005</v>
      </c>
    </row>
    <row r="5105" spans="1:11" x14ac:dyDescent="0.2">
      <c r="A5105" t="s">
        <v>255</v>
      </c>
      <c r="B5105" t="s">
        <v>185</v>
      </c>
      <c r="C5105" t="s">
        <v>231</v>
      </c>
      <c r="D5105" t="s">
        <v>190</v>
      </c>
      <c r="E5105">
        <v>238291</v>
      </c>
      <c r="F5105">
        <v>22.6614</v>
      </c>
      <c r="G5105">
        <v>44746</v>
      </c>
      <c r="H5105">
        <v>44743</v>
      </c>
      <c r="I5105">
        <v>5400007.6673999997</v>
      </c>
      <c r="J5105" t="s">
        <v>188</v>
      </c>
      <c r="K5105">
        <v>3780.0053671799997</v>
      </c>
    </row>
    <row r="5106" spans="1:11" x14ac:dyDescent="0.2">
      <c r="A5106" t="s">
        <v>255</v>
      </c>
      <c r="B5106" t="s">
        <v>185</v>
      </c>
      <c r="C5106" t="s">
        <v>225</v>
      </c>
      <c r="D5106" t="s">
        <v>190</v>
      </c>
      <c r="E5106">
        <v>71721</v>
      </c>
      <c r="F5106">
        <v>85.051500000000004</v>
      </c>
      <c r="G5106">
        <v>44749</v>
      </c>
      <c r="H5106">
        <v>44743</v>
      </c>
      <c r="I5106">
        <v>6099978.6315000001</v>
      </c>
      <c r="J5106" t="s">
        <v>188</v>
      </c>
      <c r="K5106">
        <v>4269.9850420500006</v>
      </c>
    </row>
    <row r="5107" spans="1:11" x14ac:dyDescent="0.2">
      <c r="A5107" t="s">
        <v>255</v>
      </c>
      <c r="B5107" t="s">
        <v>185</v>
      </c>
      <c r="C5107" t="s">
        <v>189</v>
      </c>
      <c r="D5107" t="s">
        <v>192</v>
      </c>
      <c r="E5107">
        <v>233102</v>
      </c>
      <c r="F5107">
        <v>29.171800000000001</v>
      </c>
      <c r="G5107">
        <v>44749</v>
      </c>
      <c r="H5107">
        <v>44743</v>
      </c>
      <c r="I5107">
        <v>6800004.9236000003</v>
      </c>
      <c r="J5107" t="s">
        <v>188</v>
      </c>
      <c r="K5107">
        <v>4760.0034465200006</v>
      </c>
    </row>
    <row r="5108" spans="1:11" x14ac:dyDescent="0.2">
      <c r="A5108" t="s">
        <v>255</v>
      </c>
      <c r="B5108" t="s">
        <v>198</v>
      </c>
      <c r="C5108" t="s">
        <v>238</v>
      </c>
      <c r="D5108" t="s">
        <v>190</v>
      </c>
      <c r="E5108">
        <v>31464</v>
      </c>
      <c r="F5108">
        <v>222.47829999999999</v>
      </c>
      <c r="G5108">
        <v>44749</v>
      </c>
      <c r="H5108">
        <v>44743</v>
      </c>
      <c r="I5108">
        <v>7000057.2311999993</v>
      </c>
      <c r="J5108" t="s">
        <v>204</v>
      </c>
      <c r="K5108">
        <v>4900.0400618399999</v>
      </c>
    </row>
    <row r="5109" spans="1:11" x14ac:dyDescent="0.2">
      <c r="A5109" t="s">
        <v>255</v>
      </c>
      <c r="B5109" t="s">
        <v>198</v>
      </c>
      <c r="C5109" t="s">
        <v>218</v>
      </c>
      <c r="D5109" t="s">
        <v>190</v>
      </c>
      <c r="E5109">
        <v>65310</v>
      </c>
      <c r="F5109">
        <v>67.370800000000003</v>
      </c>
      <c r="G5109">
        <v>44749</v>
      </c>
      <c r="H5109">
        <v>44743</v>
      </c>
      <c r="I5109">
        <v>4399986.9479999999</v>
      </c>
      <c r="J5109" t="s">
        <v>204</v>
      </c>
      <c r="K5109">
        <v>3079.9908636</v>
      </c>
    </row>
    <row r="5110" spans="1:11" x14ac:dyDescent="0.2">
      <c r="A5110" t="s">
        <v>255</v>
      </c>
      <c r="B5110" t="s">
        <v>185</v>
      </c>
      <c r="C5110" t="s">
        <v>229</v>
      </c>
      <c r="D5110" t="s">
        <v>200</v>
      </c>
      <c r="E5110">
        <v>45117</v>
      </c>
      <c r="F5110">
        <v>97.525000000000006</v>
      </c>
      <c r="G5110">
        <v>44749</v>
      </c>
      <c r="H5110">
        <v>44743</v>
      </c>
      <c r="I5110">
        <v>4400035.4249999998</v>
      </c>
      <c r="J5110" t="s">
        <v>188</v>
      </c>
      <c r="K5110">
        <v>3080.0247974999997</v>
      </c>
    </row>
    <row r="5111" spans="1:11" x14ac:dyDescent="0.2">
      <c r="A5111" t="s">
        <v>255</v>
      </c>
      <c r="B5111" t="s">
        <v>185</v>
      </c>
      <c r="C5111" t="s">
        <v>112</v>
      </c>
      <c r="D5111" t="s">
        <v>187</v>
      </c>
      <c r="E5111">
        <v>225745</v>
      </c>
      <c r="F5111">
        <v>40.311</v>
      </c>
      <c r="G5111">
        <v>44749</v>
      </c>
      <c r="H5111">
        <v>44743</v>
      </c>
      <c r="I5111">
        <v>9100006.6950000003</v>
      </c>
      <c r="J5111" t="s">
        <v>188</v>
      </c>
      <c r="K5111">
        <v>6370.0046865000004</v>
      </c>
    </row>
    <row r="5112" spans="1:11" x14ac:dyDescent="0.2">
      <c r="A5112" t="s">
        <v>255</v>
      </c>
      <c r="B5112" t="s">
        <v>198</v>
      </c>
      <c r="C5112" t="s">
        <v>235</v>
      </c>
      <c r="D5112" t="s">
        <v>190</v>
      </c>
      <c r="E5112">
        <v>367293</v>
      </c>
      <c r="F5112">
        <v>15.246700000000001</v>
      </c>
      <c r="G5112">
        <v>44749</v>
      </c>
      <c r="H5112">
        <v>44743</v>
      </c>
      <c r="I5112">
        <v>5600006.1831</v>
      </c>
      <c r="J5112" t="s">
        <v>204</v>
      </c>
      <c r="K5112">
        <v>3920.00432817</v>
      </c>
    </row>
    <row r="5113" spans="1:11" x14ac:dyDescent="0.2">
      <c r="A5113" t="s">
        <v>255</v>
      </c>
      <c r="B5113" t="s">
        <v>198</v>
      </c>
      <c r="C5113" t="s">
        <v>112</v>
      </c>
      <c r="D5113" t="s">
        <v>190</v>
      </c>
      <c r="E5113">
        <v>191516</v>
      </c>
      <c r="F5113">
        <v>42.294199999999996</v>
      </c>
      <c r="G5113">
        <v>44749</v>
      </c>
      <c r="H5113">
        <v>44743</v>
      </c>
      <c r="I5113">
        <v>8100016.0071999989</v>
      </c>
      <c r="J5113" t="s">
        <v>188</v>
      </c>
      <c r="K5113">
        <v>5670.0112050399994</v>
      </c>
    </row>
    <row r="5114" spans="1:11" x14ac:dyDescent="0.2">
      <c r="A5114" t="s">
        <v>255</v>
      </c>
      <c r="B5114" t="s">
        <v>185</v>
      </c>
      <c r="C5114" t="s">
        <v>214</v>
      </c>
      <c r="D5114" t="s">
        <v>200</v>
      </c>
      <c r="E5114">
        <v>65665</v>
      </c>
      <c r="F5114">
        <v>25.8888</v>
      </c>
      <c r="G5114">
        <v>44749</v>
      </c>
      <c r="H5114">
        <v>44743</v>
      </c>
      <c r="I5114">
        <v>1699988.0519999999</v>
      </c>
      <c r="J5114" t="s">
        <v>215</v>
      </c>
      <c r="K5114">
        <v>1529.9892467999998</v>
      </c>
    </row>
    <row r="5115" spans="1:11" x14ac:dyDescent="0.2">
      <c r="A5115" t="s">
        <v>255</v>
      </c>
      <c r="B5115" t="s">
        <v>198</v>
      </c>
      <c r="C5115" t="s">
        <v>203</v>
      </c>
      <c r="D5115" t="s">
        <v>190</v>
      </c>
      <c r="E5115">
        <v>76407</v>
      </c>
      <c r="F5115">
        <v>109.93770000000001</v>
      </c>
      <c r="G5115">
        <v>44751</v>
      </c>
      <c r="H5115">
        <v>44743</v>
      </c>
      <c r="I5115">
        <v>8400009.8439000007</v>
      </c>
      <c r="J5115" t="s">
        <v>204</v>
      </c>
      <c r="K5115">
        <v>5880.0068907300001</v>
      </c>
    </row>
    <row r="5116" spans="1:11" x14ac:dyDescent="0.2">
      <c r="A5116" t="s">
        <v>255</v>
      </c>
      <c r="B5116" t="s">
        <v>185</v>
      </c>
      <c r="C5116" t="s">
        <v>191</v>
      </c>
      <c r="D5116" t="s">
        <v>190</v>
      </c>
      <c r="E5116">
        <v>147580</v>
      </c>
      <c r="F5116">
        <v>6.0983999999999998</v>
      </c>
      <c r="G5116">
        <v>44751</v>
      </c>
      <c r="H5116">
        <v>44743</v>
      </c>
      <c r="I5116">
        <v>900001.87199999997</v>
      </c>
      <c r="J5116" t="s">
        <v>193</v>
      </c>
      <c r="K5116">
        <v>720.00149759999999</v>
      </c>
    </row>
    <row r="5117" spans="1:11" x14ac:dyDescent="0.2">
      <c r="A5117" t="s">
        <v>255</v>
      </c>
      <c r="B5117" t="s">
        <v>185</v>
      </c>
      <c r="C5117" t="s">
        <v>227</v>
      </c>
      <c r="D5117" t="s">
        <v>200</v>
      </c>
      <c r="E5117">
        <v>20746</v>
      </c>
      <c r="F5117">
        <v>159.06970000000001</v>
      </c>
      <c r="G5117">
        <v>44752</v>
      </c>
      <c r="H5117">
        <v>44743</v>
      </c>
      <c r="I5117">
        <v>3300059.9962000004</v>
      </c>
      <c r="J5117" t="s">
        <v>204</v>
      </c>
      <c r="K5117">
        <v>2310.0419973400003</v>
      </c>
    </row>
    <row r="5118" spans="1:11" x14ac:dyDescent="0.2">
      <c r="A5118" t="s">
        <v>255</v>
      </c>
      <c r="B5118" t="s">
        <v>198</v>
      </c>
      <c r="C5118" t="s">
        <v>219</v>
      </c>
      <c r="D5118" t="s">
        <v>192</v>
      </c>
      <c r="E5118">
        <v>20649</v>
      </c>
      <c r="F5118">
        <v>48.4285</v>
      </c>
      <c r="G5118">
        <v>44752</v>
      </c>
      <c r="H5118">
        <v>44743</v>
      </c>
      <c r="I5118">
        <v>1000000.0965</v>
      </c>
      <c r="J5118" t="s">
        <v>188</v>
      </c>
      <c r="K5118">
        <v>700.00006755000004</v>
      </c>
    </row>
    <row r="5119" spans="1:11" x14ac:dyDescent="0.2">
      <c r="A5119" t="s">
        <v>255</v>
      </c>
      <c r="B5119" t="s">
        <v>185</v>
      </c>
      <c r="C5119" t="s">
        <v>210</v>
      </c>
      <c r="D5119" t="s">
        <v>192</v>
      </c>
      <c r="E5119">
        <v>303605</v>
      </c>
      <c r="F5119">
        <v>28.3263</v>
      </c>
      <c r="G5119">
        <v>44752</v>
      </c>
      <c r="H5119">
        <v>44743</v>
      </c>
      <c r="I5119">
        <v>8600006.3114999998</v>
      </c>
      <c r="J5119" t="s">
        <v>204</v>
      </c>
      <c r="K5119">
        <v>6020.0044180499999</v>
      </c>
    </row>
    <row r="5120" spans="1:11" x14ac:dyDescent="0.2">
      <c r="A5120" t="s">
        <v>255</v>
      </c>
      <c r="B5120" t="s">
        <v>198</v>
      </c>
      <c r="C5120" t="s">
        <v>186</v>
      </c>
      <c r="D5120" t="s">
        <v>192</v>
      </c>
      <c r="E5120">
        <v>29856</v>
      </c>
      <c r="F5120">
        <v>23.445599999999999</v>
      </c>
      <c r="G5120">
        <v>44753</v>
      </c>
      <c r="H5120">
        <v>44743</v>
      </c>
      <c r="I5120">
        <v>699991.83360000001</v>
      </c>
      <c r="J5120" t="s">
        <v>188</v>
      </c>
      <c r="K5120">
        <v>489.99428352000007</v>
      </c>
    </row>
    <row r="5121" spans="1:11" x14ac:dyDescent="0.2">
      <c r="A5121" t="s">
        <v>255</v>
      </c>
      <c r="B5121" t="s">
        <v>185</v>
      </c>
      <c r="C5121" t="s">
        <v>220</v>
      </c>
      <c r="D5121" t="s">
        <v>187</v>
      </c>
      <c r="E5121">
        <v>17702</v>
      </c>
      <c r="F5121">
        <v>169.4726</v>
      </c>
      <c r="G5121">
        <v>44756</v>
      </c>
      <c r="H5121">
        <v>44743</v>
      </c>
      <c r="I5121">
        <v>3000003.9652</v>
      </c>
      <c r="J5121" t="s">
        <v>188</v>
      </c>
      <c r="K5121">
        <v>2100.00277564</v>
      </c>
    </row>
    <row r="5122" spans="1:11" x14ac:dyDescent="0.2">
      <c r="A5122" t="s">
        <v>255</v>
      </c>
      <c r="B5122" t="s">
        <v>185</v>
      </c>
      <c r="C5122" t="s">
        <v>222</v>
      </c>
      <c r="D5122" t="s">
        <v>187</v>
      </c>
      <c r="E5122">
        <v>342448</v>
      </c>
      <c r="F5122">
        <v>16.936900000000001</v>
      </c>
      <c r="G5122">
        <v>44756</v>
      </c>
      <c r="H5122">
        <v>44743</v>
      </c>
      <c r="I5122">
        <v>5800007.5312000001</v>
      </c>
      <c r="J5122" t="s">
        <v>193</v>
      </c>
      <c r="K5122">
        <v>4640.0060249600001</v>
      </c>
    </row>
    <row r="5123" spans="1:11" x14ac:dyDescent="0.2">
      <c r="A5123" t="s">
        <v>255</v>
      </c>
      <c r="B5123" t="s">
        <v>185</v>
      </c>
      <c r="C5123" t="s">
        <v>112</v>
      </c>
      <c r="D5123" t="s">
        <v>190</v>
      </c>
      <c r="E5123">
        <v>182438</v>
      </c>
      <c r="F5123">
        <v>41.657899999999998</v>
      </c>
      <c r="G5123">
        <v>44756</v>
      </c>
      <c r="H5123">
        <v>44743</v>
      </c>
      <c r="I5123">
        <v>7599983.9601999996</v>
      </c>
      <c r="J5123" t="s">
        <v>188</v>
      </c>
      <c r="K5123">
        <v>5319.98877214</v>
      </c>
    </row>
    <row r="5124" spans="1:11" x14ac:dyDescent="0.2">
      <c r="A5124" t="s">
        <v>255</v>
      </c>
      <c r="B5124" t="s">
        <v>198</v>
      </c>
      <c r="C5124" t="s">
        <v>217</v>
      </c>
      <c r="D5124" t="s">
        <v>190</v>
      </c>
      <c r="E5124">
        <v>258564</v>
      </c>
      <c r="F5124">
        <v>9.6687999999999992</v>
      </c>
      <c r="G5124">
        <v>44759</v>
      </c>
      <c r="H5124">
        <v>44743</v>
      </c>
      <c r="I5124">
        <v>2500003.6031999998</v>
      </c>
      <c r="J5124" t="s">
        <v>215</v>
      </c>
      <c r="K5124">
        <v>2250.00324288</v>
      </c>
    </row>
    <row r="5125" spans="1:11" x14ac:dyDescent="0.2">
      <c r="A5125" t="s">
        <v>255</v>
      </c>
      <c r="B5125" t="s">
        <v>198</v>
      </c>
      <c r="C5125" t="s">
        <v>235</v>
      </c>
      <c r="D5125" t="s">
        <v>190</v>
      </c>
      <c r="E5125">
        <v>442780</v>
      </c>
      <c r="F5125">
        <v>14.228300000000001</v>
      </c>
      <c r="G5125">
        <v>44760</v>
      </c>
      <c r="H5125">
        <v>44743</v>
      </c>
      <c r="I5125">
        <v>6300006.6740000006</v>
      </c>
      <c r="J5125" t="s">
        <v>204</v>
      </c>
      <c r="K5125">
        <v>4410.0046718000003</v>
      </c>
    </row>
    <row r="5126" spans="1:11" x14ac:dyDescent="0.2">
      <c r="A5126" t="s">
        <v>255</v>
      </c>
      <c r="B5126" t="s">
        <v>185</v>
      </c>
      <c r="C5126" t="s">
        <v>233</v>
      </c>
      <c r="D5126" t="s">
        <v>200</v>
      </c>
      <c r="E5126">
        <v>65365</v>
      </c>
      <c r="F5126">
        <v>87.202100000000002</v>
      </c>
      <c r="G5126">
        <v>44760</v>
      </c>
      <c r="H5126">
        <v>44743</v>
      </c>
      <c r="I5126">
        <v>5699965.2664999999</v>
      </c>
      <c r="J5126" t="s">
        <v>204</v>
      </c>
      <c r="K5126">
        <v>3989.9756865500003</v>
      </c>
    </row>
    <row r="5127" spans="1:11" x14ac:dyDescent="0.2">
      <c r="A5127" t="s">
        <v>255</v>
      </c>
      <c r="B5127" t="s">
        <v>198</v>
      </c>
      <c r="C5127" t="s">
        <v>197</v>
      </c>
      <c r="D5127" t="s">
        <v>192</v>
      </c>
      <c r="E5127">
        <v>56254</v>
      </c>
      <c r="F5127">
        <v>158.21</v>
      </c>
      <c r="G5127">
        <v>44760</v>
      </c>
      <c r="H5127">
        <v>44743</v>
      </c>
      <c r="I5127">
        <v>8899945.3399999999</v>
      </c>
      <c r="J5127" t="s">
        <v>188</v>
      </c>
      <c r="K5127">
        <v>6229.961738</v>
      </c>
    </row>
    <row r="5128" spans="1:11" x14ac:dyDescent="0.2">
      <c r="A5128" t="s">
        <v>255</v>
      </c>
      <c r="B5128" t="s">
        <v>198</v>
      </c>
      <c r="C5128" t="s">
        <v>230</v>
      </c>
      <c r="D5128" t="s">
        <v>190</v>
      </c>
      <c r="E5128">
        <v>85981</v>
      </c>
      <c r="F5128">
        <v>113.9783</v>
      </c>
      <c r="G5128">
        <v>44763</v>
      </c>
      <c r="H5128">
        <v>44743</v>
      </c>
      <c r="I5128">
        <v>9799968.2123000007</v>
      </c>
      <c r="J5128" t="s">
        <v>188</v>
      </c>
      <c r="K5128">
        <v>6859.9777486100011</v>
      </c>
    </row>
    <row r="5129" spans="1:11" x14ac:dyDescent="0.2">
      <c r="A5129" t="s">
        <v>255</v>
      </c>
      <c r="B5129" t="s">
        <v>185</v>
      </c>
      <c r="C5129" t="s">
        <v>228</v>
      </c>
      <c r="D5129" t="s">
        <v>187</v>
      </c>
      <c r="E5129">
        <v>21463</v>
      </c>
      <c r="F5129">
        <v>32.614899999999999</v>
      </c>
      <c r="G5129">
        <v>44763</v>
      </c>
      <c r="H5129">
        <v>44743</v>
      </c>
      <c r="I5129">
        <v>700013.59869999997</v>
      </c>
      <c r="J5129" t="s">
        <v>204</v>
      </c>
      <c r="K5129">
        <v>490.00951909000003</v>
      </c>
    </row>
    <row r="5130" spans="1:11" x14ac:dyDescent="0.2">
      <c r="A5130" t="s">
        <v>255</v>
      </c>
      <c r="B5130" t="s">
        <v>185</v>
      </c>
      <c r="C5130" t="s">
        <v>222</v>
      </c>
      <c r="D5130" t="s">
        <v>200</v>
      </c>
      <c r="E5130">
        <v>292812</v>
      </c>
      <c r="F5130">
        <v>17.417300000000001</v>
      </c>
      <c r="G5130">
        <v>44764</v>
      </c>
      <c r="H5130">
        <v>44743</v>
      </c>
      <c r="I5130">
        <v>5099994.4476000005</v>
      </c>
      <c r="J5130" t="s">
        <v>193</v>
      </c>
      <c r="K5130">
        <v>4079.9955580800006</v>
      </c>
    </row>
    <row r="5131" spans="1:11" x14ac:dyDescent="0.2">
      <c r="A5131" t="s">
        <v>255</v>
      </c>
      <c r="B5131" t="s">
        <v>185</v>
      </c>
      <c r="C5131" t="s">
        <v>211</v>
      </c>
      <c r="D5131" t="s">
        <v>190</v>
      </c>
      <c r="E5131">
        <v>312229</v>
      </c>
      <c r="F5131">
        <v>14.0922</v>
      </c>
      <c r="G5131">
        <v>44765</v>
      </c>
      <c r="H5131">
        <v>44743</v>
      </c>
      <c r="I5131">
        <v>4399993.5137999998</v>
      </c>
      <c r="J5131" t="s">
        <v>207</v>
      </c>
      <c r="K5131">
        <v>3079.9954596600001</v>
      </c>
    </row>
    <row r="5132" spans="1:11" x14ac:dyDescent="0.2">
      <c r="A5132" t="s">
        <v>255</v>
      </c>
      <c r="B5132" t="s">
        <v>198</v>
      </c>
      <c r="C5132" t="s">
        <v>225</v>
      </c>
      <c r="D5132" t="s">
        <v>190</v>
      </c>
      <c r="E5132">
        <v>98053</v>
      </c>
      <c r="F5132">
        <v>84.647999999999996</v>
      </c>
      <c r="G5132">
        <v>44765</v>
      </c>
      <c r="H5132">
        <v>44743</v>
      </c>
      <c r="I5132">
        <v>8299990.3439999996</v>
      </c>
      <c r="J5132" t="s">
        <v>188</v>
      </c>
      <c r="K5132">
        <v>5809.9932408000004</v>
      </c>
    </row>
    <row r="5133" spans="1:11" x14ac:dyDescent="0.2">
      <c r="A5133" t="s">
        <v>255</v>
      </c>
      <c r="B5133" t="s">
        <v>198</v>
      </c>
      <c r="C5133" t="s">
        <v>217</v>
      </c>
      <c r="D5133" t="s">
        <v>200</v>
      </c>
      <c r="E5133">
        <v>258973</v>
      </c>
      <c r="F5133">
        <v>9.6534999999999993</v>
      </c>
      <c r="G5133">
        <v>44766</v>
      </c>
      <c r="H5133">
        <v>44743</v>
      </c>
      <c r="I5133">
        <v>2499995.8554999996</v>
      </c>
      <c r="J5133" t="s">
        <v>215</v>
      </c>
      <c r="K5133">
        <v>2249.9962699499997</v>
      </c>
    </row>
    <row r="5134" spans="1:11" x14ac:dyDescent="0.2">
      <c r="A5134" t="s">
        <v>255</v>
      </c>
      <c r="B5134" t="s">
        <v>185</v>
      </c>
      <c r="C5134" t="s">
        <v>227</v>
      </c>
      <c r="D5134" t="s">
        <v>200</v>
      </c>
      <c r="E5134">
        <v>61715</v>
      </c>
      <c r="F5134">
        <v>150.69210000000001</v>
      </c>
      <c r="G5134">
        <v>44767</v>
      </c>
      <c r="H5134">
        <v>44743</v>
      </c>
      <c r="I5134">
        <v>9299962.9515000004</v>
      </c>
      <c r="J5134" t="s">
        <v>204</v>
      </c>
      <c r="K5134">
        <v>6509.9740660500011</v>
      </c>
    </row>
    <row r="5135" spans="1:11" x14ac:dyDescent="0.2">
      <c r="A5135" t="s">
        <v>255</v>
      </c>
      <c r="B5135" t="s">
        <v>185</v>
      </c>
      <c r="C5135" t="s">
        <v>112</v>
      </c>
      <c r="D5135" t="s">
        <v>190</v>
      </c>
      <c r="E5135">
        <v>221267</v>
      </c>
      <c r="F5135">
        <v>42.9345</v>
      </c>
      <c r="G5135">
        <v>44767</v>
      </c>
      <c r="H5135">
        <v>44743</v>
      </c>
      <c r="I5135">
        <v>9499988.0114999991</v>
      </c>
      <c r="J5135" t="s">
        <v>188</v>
      </c>
      <c r="K5135">
        <v>6649.9916080499997</v>
      </c>
    </row>
    <row r="5136" spans="1:11" x14ac:dyDescent="0.2">
      <c r="A5136" t="s">
        <v>255</v>
      </c>
      <c r="B5136" t="s">
        <v>185</v>
      </c>
      <c r="C5136" t="s">
        <v>112</v>
      </c>
      <c r="D5136" t="s">
        <v>200</v>
      </c>
      <c r="E5136">
        <v>88695</v>
      </c>
      <c r="F5136">
        <v>41.715800000000002</v>
      </c>
      <c r="G5136">
        <v>44770</v>
      </c>
      <c r="H5136">
        <v>44743</v>
      </c>
      <c r="I5136">
        <v>3699982.8810000001</v>
      </c>
      <c r="J5136" t="s">
        <v>188</v>
      </c>
      <c r="K5136">
        <v>2589.9880167000001</v>
      </c>
    </row>
    <row r="5137" spans="1:11" x14ac:dyDescent="0.2">
      <c r="A5137" t="s">
        <v>255</v>
      </c>
      <c r="B5137" t="s">
        <v>198</v>
      </c>
      <c r="C5137" t="s">
        <v>236</v>
      </c>
      <c r="D5137" t="s">
        <v>190</v>
      </c>
      <c r="E5137">
        <v>313829</v>
      </c>
      <c r="F5137">
        <v>6.3728999999999996</v>
      </c>
      <c r="G5137">
        <v>44772</v>
      </c>
      <c r="H5137">
        <v>44743</v>
      </c>
      <c r="I5137">
        <v>2000000.8340999999</v>
      </c>
      <c r="J5137" t="s">
        <v>215</v>
      </c>
      <c r="K5137">
        <v>1800.0007506899999</v>
      </c>
    </row>
    <row r="5138" spans="1:11" x14ac:dyDescent="0.2">
      <c r="A5138" t="s">
        <v>255</v>
      </c>
      <c r="B5138" t="s">
        <v>198</v>
      </c>
      <c r="C5138" t="s">
        <v>194</v>
      </c>
      <c r="D5138" t="s">
        <v>200</v>
      </c>
      <c r="E5138">
        <v>184374</v>
      </c>
      <c r="F5138">
        <v>48.813800000000001</v>
      </c>
      <c r="G5138">
        <v>44772</v>
      </c>
      <c r="H5138">
        <v>44743</v>
      </c>
      <c r="I5138">
        <v>8999995.5612000003</v>
      </c>
      <c r="J5138" t="s">
        <v>188</v>
      </c>
      <c r="K5138">
        <v>6299.9968928400003</v>
      </c>
    </row>
    <row r="5139" spans="1:11" x14ac:dyDescent="0.2">
      <c r="A5139" t="s">
        <v>255</v>
      </c>
      <c r="B5139" t="s">
        <v>185</v>
      </c>
      <c r="C5139" t="s">
        <v>240</v>
      </c>
      <c r="D5139" t="s">
        <v>200</v>
      </c>
      <c r="E5139">
        <v>1198567</v>
      </c>
      <c r="F5139">
        <v>7.5923999999999996</v>
      </c>
      <c r="G5139">
        <v>44772</v>
      </c>
      <c r="H5139">
        <v>44743</v>
      </c>
      <c r="I5139">
        <v>9100000.0908000004</v>
      </c>
      <c r="J5139" t="s">
        <v>241</v>
      </c>
      <c r="K5139">
        <v>8190.0000817200007</v>
      </c>
    </row>
    <row r="5140" spans="1:11" x14ac:dyDescent="0.2">
      <c r="A5140" t="s">
        <v>255</v>
      </c>
      <c r="B5140" t="s">
        <v>185</v>
      </c>
      <c r="C5140" t="s">
        <v>227</v>
      </c>
      <c r="D5140" t="s">
        <v>200</v>
      </c>
      <c r="E5140">
        <v>42733</v>
      </c>
      <c r="F5140">
        <v>138.0658</v>
      </c>
      <c r="G5140">
        <v>44773</v>
      </c>
      <c r="H5140">
        <v>44743</v>
      </c>
      <c r="I5140">
        <v>5899965.8313999996</v>
      </c>
      <c r="J5140" t="s">
        <v>204</v>
      </c>
      <c r="K5140">
        <v>4129.9760819799994</v>
      </c>
    </row>
    <row r="5141" spans="1:11" x14ac:dyDescent="0.2">
      <c r="A5141" t="s">
        <v>255</v>
      </c>
      <c r="B5141" t="s">
        <v>185</v>
      </c>
      <c r="C5141" t="s">
        <v>208</v>
      </c>
      <c r="D5141" t="s">
        <v>200</v>
      </c>
      <c r="E5141">
        <v>45761</v>
      </c>
      <c r="F5141">
        <v>65.558700000000002</v>
      </c>
      <c r="G5141">
        <v>44773</v>
      </c>
      <c r="H5141">
        <v>44743</v>
      </c>
      <c r="I5141">
        <v>3000031.6707000001</v>
      </c>
      <c r="J5141" t="s">
        <v>188</v>
      </c>
      <c r="K5141">
        <v>2100.0221694900001</v>
      </c>
    </row>
    <row r="5142" spans="1:11" x14ac:dyDescent="0.2">
      <c r="A5142" t="s">
        <v>255</v>
      </c>
      <c r="B5142" t="s">
        <v>185</v>
      </c>
      <c r="C5142" t="s">
        <v>238</v>
      </c>
      <c r="D5142" t="s">
        <v>187</v>
      </c>
      <c r="E5142">
        <v>30894</v>
      </c>
      <c r="F5142">
        <v>233.05430000000001</v>
      </c>
      <c r="G5142">
        <v>44774</v>
      </c>
      <c r="H5142">
        <v>44774</v>
      </c>
      <c r="I5142">
        <v>7199979.5442000004</v>
      </c>
      <c r="J5142" t="s">
        <v>204</v>
      </c>
      <c r="K5142">
        <v>5039.9856809399998</v>
      </c>
    </row>
    <row r="5143" spans="1:11" x14ac:dyDescent="0.2">
      <c r="A5143" t="s">
        <v>255</v>
      </c>
      <c r="B5143" t="s">
        <v>185</v>
      </c>
      <c r="C5143" t="s">
        <v>243</v>
      </c>
      <c r="D5143" t="s">
        <v>190</v>
      </c>
      <c r="E5143">
        <v>139492</v>
      </c>
      <c r="F5143">
        <v>5.7351000000000001</v>
      </c>
      <c r="G5143">
        <v>44774</v>
      </c>
      <c r="H5143">
        <v>44774</v>
      </c>
      <c r="I5143">
        <v>800000.56920000003</v>
      </c>
      <c r="J5143" t="s">
        <v>215</v>
      </c>
      <c r="K5143">
        <v>720.00051228000007</v>
      </c>
    </row>
    <row r="5144" spans="1:11" x14ac:dyDescent="0.2">
      <c r="A5144" t="s">
        <v>255</v>
      </c>
      <c r="B5144" t="s">
        <v>185</v>
      </c>
      <c r="C5144" t="s">
        <v>112</v>
      </c>
      <c r="D5144" t="s">
        <v>192</v>
      </c>
      <c r="E5144">
        <v>104070</v>
      </c>
      <c r="F5144">
        <v>43.240299999999998</v>
      </c>
      <c r="G5144">
        <v>44774</v>
      </c>
      <c r="H5144">
        <v>44774</v>
      </c>
      <c r="I5144">
        <v>4500018.0209999997</v>
      </c>
      <c r="J5144" t="s">
        <v>188</v>
      </c>
      <c r="K5144">
        <v>3150.0126147000001</v>
      </c>
    </row>
    <row r="5145" spans="1:11" x14ac:dyDescent="0.2">
      <c r="A5145" t="s">
        <v>255</v>
      </c>
      <c r="B5145" t="s">
        <v>198</v>
      </c>
      <c r="C5145" t="s">
        <v>218</v>
      </c>
      <c r="D5145" t="s">
        <v>190</v>
      </c>
      <c r="E5145">
        <v>95430</v>
      </c>
      <c r="F5145">
        <v>59.729399999999998</v>
      </c>
      <c r="G5145">
        <v>44777</v>
      </c>
      <c r="H5145">
        <v>44774</v>
      </c>
      <c r="I5145">
        <v>5699976.642</v>
      </c>
      <c r="J5145" t="s">
        <v>204</v>
      </c>
      <c r="K5145">
        <v>3989.9836494000006</v>
      </c>
    </row>
    <row r="5146" spans="1:11" x14ac:dyDescent="0.2">
      <c r="A5146" t="s">
        <v>255</v>
      </c>
      <c r="B5146" t="s">
        <v>185</v>
      </c>
      <c r="C5146" t="s">
        <v>194</v>
      </c>
      <c r="D5146" t="s">
        <v>187</v>
      </c>
      <c r="E5146">
        <v>197165</v>
      </c>
      <c r="F5146">
        <v>44.125399999999999</v>
      </c>
      <c r="G5146">
        <v>44777</v>
      </c>
      <c r="H5146">
        <v>44774</v>
      </c>
      <c r="I5146">
        <v>8699984.4910000004</v>
      </c>
      <c r="J5146" t="s">
        <v>188</v>
      </c>
      <c r="K5146">
        <v>6089.9891437000006</v>
      </c>
    </row>
    <row r="5147" spans="1:11" x14ac:dyDescent="0.2">
      <c r="A5147" t="s">
        <v>255</v>
      </c>
      <c r="B5147" t="s">
        <v>198</v>
      </c>
      <c r="C5147" t="s">
        <v>195</v>
      </c>
      <c r="D5147" t="s">
        <v>192</v>
      </c>
      <c r="E5147">
        <v>14138</v>
      </c>
      <c r="F5147">
        <v>106.09350000000001</v>
      </c>
      <c r="G5147">
        <v>44777</v>
      </c>
      <c r="H5147">
        <v>44774</v>
      </c>
      <c r="I5147">
        <v>1499949.9030000002</v>
      </c>
      <c r="J5147" t="s">
        <v>196</v>
      </c>
      <c r="K5147">
        <v>1349.9549127000002</v>
      </c>
    </row>
    <row r="5148" spans="1:11" x14ac:dyDescent="0.2">
      <c r="A5148" t="s">
        <v>255</v>
      </c>
      <c r="B5148" t="s">
        <v>185</v>
      </c>
      <c r="C5148" t="s">
        <v>199</v>
      </c>
      <c r="D5148" t="s">
        <v>187</v>
      </c>
      <c r="E5148">
        <v>256946</v>
      </c>
      <c r="F5148">
        <v>3.1135000000000002</v>
      </c>
      <c r="G5148">
        <v>44777</v>
      </c>
      <c r="H5148">
        <v>44774</v>
      </c>
      <c r="I5148">
        <v>800001.37100000004</v>
      </c>
      <c r="J5148" t="s">
        <v>193</v>
      </c>
      <c r="K5148">
        <v>640.00109680000003</v>
      </c>
    </row>
    <row r="5149" spans="1:11" x14ac:dyDescent="0.2">
      <c r="A5149" t="s">
        <v>255</v>
      </c>
      <c r="B5149" t="s">
        <v>185</v>
      </c>
      <c r="C5149" t="s">
        <v>206</v>
      </c>
      <c r="D5149" t="s">
        <v>190</v>
      </c>
      <c r="E5149">
        <v>65619</v>
      </c>
      <c r="F5149">
        <v>88.388499999999993</v>
      </c>
      <c r="G5149">
        <v>44778</v>
      </c>
      <c r="H5149">
        <v>44774</v>
      </c>
      <c r="I5149">
        <v>5799964.9814999998</v>
      </c>
      <c r="J5149" t="s">
        <v>207</v>
      </c>
      <c r="K5149">
        <v>4059.9754870500001</v>
      </c>
    </row>
    <row r="5150" spans="1:11" x14ac:dyDescent="0.2">
      <c r="A5150" t="s">
        <v>255</v>
      </c>
      <c r="B5150" t="s">
        <v>185</v>
      </c>
      <c r="C5150" t="s">
        <v>205</v>
      </c>
      <c r="D5150" t="s">
        <v>200</v>
      </c>
      <c r="E5150">
        <v>444708</v>
      </c>
      <c r="F5150">
        <v>18.214200000000002</v>
      </c>
      <c r="G5150">
        <v>44779</v>
      </c>
      <c r="H5150">
        <v>44774</v>
      </c>
      <c r="I5150">
        <v>8100000.4536000006</v>
      </c>
      <c r="J5150" t="s">
        <v>193</v>
      </c>
      <c r="K5150">
        <v>6480.0003628800005</v>
      </c>
    </row>
    <row r="5151" spans="1:11" x14ac:dyDescent="0.2">
      <c r="A5151" t="s">
        <v>255</v>
      </c>
      <c r="B5151" t="s">
        <v>185</v>
      </c>
      <c r="C5151" t="s">
        <v>197</v>
      </c>
      <c r="D5151" t="s">
        <v>187</v>
      </c>
      <c r="E5151">
        <v>41182</v>
      </c>
      <c r="F5151">
        <v>150.55179999999999</v>
      </c>
      <c r="G5151">
        <v>44784</v>
      </c>
      <c r="H5151">
        <v>44774</v>
      </c>
      <c r="I5151">
        <v>6200024.2275999999</v>
      </c>
      <c r="J5151" t="s">
        <v>188</v>
      </c>
      <c r="K5151">
        <v>4340.0169593199998</v>
      </c>
    </row>
    <row r="5152" spans="1:11" x14ac:dyDescent="0.2">
      <c r="A5152" t="s">
        <v>255</v>
      </c>
      <c r="B5152" t="s">
        <v>185</v>
      </c>
      <c r="C5152" t="s">
        <v>227</v>
      </c>
      <c r="D5152" t="s">
        <v>190</v>
      </c>
      <c r="E5152">
        <v>6120</v>
      </c>
      <c r="F5152">
        <v>147.05680000000001</v>
      </c>
      <c r="G5152">
        <v>44785</v>
      </c>
      <c r="H5152">
        <v>44774</v>
      </c>
      <c r="I5152">
        <v>899987.61600000004</v>
      </c>
      <c r="J5152" t="s">
        <v>204</v>
      </c>
      <c r="K5152">
        <v>629.99133119999999</v>
      </c>
    </row>
    <row r="5153" spans="1:11" x14ac:dyDescent="0.2">
      <c r="A5153" t="s">
        <v>255</v>
      </c>
      <c r="B5153" t="s">
        <v>198</v>
      </c>
      <c r="C5153" t="s">
        <v>223</v>
      </c>
      <c r="D5153" t="s">
        <v>192</v>
      </c>
      <c r="E5153">
        <v>81638</v>
      </c>
      <c r="F5153">
        <v>85.744200000000006</v>
      </c>
      <c r="G5153">
        <v>44785</v>
      </c>
      <c r="H5153">
        <v>44774</v>
      </c>
      <c r="I5153">
        <v>6999984.9996000007</v>
      </c>
      <c r="J5153" t="s">
        <v>204</v>
      </c>
      <c r="K5153">
        <v>4899.9894997200008</v>
      </c>
    </row>
    <row r="5154" spans="1:11" x14ac:dyDescent="0.2">
      <c r="A5154" t="s">
        <v>255</v>
      </c>
      <c r="B5154" t="s">
        <v>198</v>
      </c>
      <c r="C5154" t="s">
        <v>186</v>
      </c>
      <c r="D5154" t="s">
        <v>200</v>
      </c>
      <c r="E5154">
        <v>282955</v>
      </c>
      <c r="F5154">
        <v>23.325299999999999</v>
      </c>
      <c r="G5154">
        <v>44785</v>
      </c>
      <c r="H5154">
        <v>44774</v>
      </c>
      <c r="I5154">
        <v>6600010.2615</v>
      </c>
      <c r="J5154" t="s">
        <v>188</v>
      </c>
      <c r="K5154">
        <v>4620.0071830500001</v>
      </c>
    </row>
    <row r="5155" spans="1:11" x14ac:dyDescent="0.2">
      <c r="A5155" t="s">
        <v>255</v>
      </c>
      <c r="B5155" t="s">
        <v>198</v>
      </c>
      <c r="C5155" t="s">
        <v>237</v>
      </c>
      <c r="D5155" t="s">
        <v>190</v>
      </c>
      <c r="E5155">
        <v>452851</v>
      </c>
      <c r="F5155">
        <v>17.003399999999999</v>
      </c>
      <c r="G5155">
        <v>44786</v>
      </c>
      <c r="H5155">
        <v>44774</v>
      </c>
      <c r="I5155">
        <v>7700006.6933999993</v>
      </c>
      <c r="J5155" t="s">
        <v>204</v>
      </c>
      <c r="K5155">
        <v>5390.0046853800004</v>
      </c>
    </row>
    <row r="5156" spans="1:11" x14ac:dyDescent="0.2">
      <c r="A5156" t="s">
        <v>255</v>
      </c>
      <c r="B5156" t="s">
        <v>185</v>
      </c>
      <c r="C5156" t="s">
        <v>246</v>
      </c>
      <c r="D5156" t="s">
        <v>192</v>
      </c>
      <c r="E5156">
        <v>60222</v>
      </c>
      <c r="F5156">
        <v>126.2002</v>
      </c>
      <c r="G5156">
        <v>44786</v>
      </c>
      <c r="H5156">
        <v>44774</v>
      </c>
      <c r="I5156">
        <v>7600028.4443999995</v>
      </c>
      <c r="J5156" t="s">
        <v>204</v>
      </c>
      <c r="K5156">
        <v>5320.0199110800004</v>
      </c>
    </row>
    <row r="5157" spans="1:11" x14ac:dyDescent="0.2">
      <c r="A5157" t="s">
        <v>255</v>
      </c>
      <c r="B5157" t="s">
        <v>198</v>
      </c>
      <c r="C5157" t="s">
        <v>208</v>
      </c>
      <c r="D5157" t="s">
        <v>192</v>
      </c>
      <c r="E5157">
        <v>11993</v>
      </c>
      <c r="F5157">
        <v>58.3658</v>
      </c>
      <c r="G5157">
        <v>44786</v>
      </c>
      <c r="H5157">
        <v>44774</v>
      </c>
      <c r="I5157">
        <v>699981.03940000001</v>
      </c>
      <c r="J5157" t="s">
        <v>188</v>
      </c>
      <c r="K5157">
        <v>489.98672758000004</v>
      </c>
    </row>
    <row r="5158" spans="1:11" x14ac:dyDescent="0.2">
      <c r="A5158" t="s">
        <v>255</v>
      </c>
      <c r="B5158" t="s">
        <v>198</v>
      </c>
      <c r="C5158" t="s">
        <v>227</v>
      </c>
      <c r="D5158" t="s">
        <v>190</v>
      </c>
      <c r="E5158">
        <v>10387</v>
      </c>
      <c r="F5158">
        <v>144.40889999999999</v>
      </c>
      <c r="G5158">
        <v>44787</v>
      </c>
      <c r="H5158">
        <v>44774</v>
      </c>
      <c r="I5158">
        <v>1499975.2442999999</v>
      </c>
      <c r="J5158" t="s">
        <v>204</v>
      </c>
      <c r="K5158">
        <v>1049.9826710099999</v>
      </c>
    </row>
    <row r="5159" spans="1:11" x14ac:dyDescent="0.2">
      <c r="A5159" t="s">
        <v>255</v>
      </c>
      <c r="B5159" t="s">
        <v>185</v>
      </c>
      <c r="C5159" t="s">
        <v>210</v>
      </c>
      <c r="D5159" t="s">
        <v>190</v>
      </c>
      <c r="E5159">
        <v>21079</v>
      </c>
      <c r="F5159">
        <v>28.464400000000001</v>
      </c>
      <c r="G5159">
        <v>44788</v>
      </c>
      <c r="H5159">
        <v>44774</v>
      </c>
      <c r="I5159">
        <v>600001.08759999997</v>
      </c>
      <c r="J5159" t="s">
        <v>204</v>
      </c>
      <c r="K5159">
        <v>420.00076131999998</v>
      </c>
    </row>
    <row r="5160" spans="1:11" x14ac:dyDescent="0.2">
      <c r="A5160" t="s">
        <v>255</v>
      </c>
      <c r="B5160" t="s">
        <v>198</v>
      </c>
      <c r="C5160" t="s">
        <v>213</v>
      </c>
      <c r="D5160" t="s">
        <v>192</v>
      </c>
      <c r="E5160">
        <v>17431</v>
      </c>
      <c r="F5160">
        <v>74.578500000000005</v>
      </c>
      <c r="G5160">
        <v>44788</v>
      </c>
      <c r="H5160">
        <v>44774</v>
      </c>
      <c r="I5160">
        <v>1299977.8335000002</v>
      </c>
      <c r="J5160" t="s">
        <v>188</v>
      </c>
      <c r="K5160">
        <v>909.9844834500002</v>
      </c>
    </row>
    <row r="5161" spans="1:11" x14ac:dyDescent="0.2">
      <c r="A5161" t="s">
        <v>255</v>
      </c>
      <c r="B5161" t="s">
        <v>198</v>
      </c>
      <c r="C5161" t="s">
        <v>208</v>
      </c>
      <c r="D5161" t="s">
        <v>187</v>
      </c>
      <c r="E5161">
        <v>174368</v>
      </c>
      <c r="F5161">
        <v>56.776400000000002</v>
      </c>
      <c r="G5161">
        <v>44791</v>
      </c>
      <c r="H5161">
        <v>44774</v>
      </c>
      <c r="I5161">
        <v>9899987.315200001</v>
      </c>
      <c r="J5161" t="s">
        <v>188</v>
      </c>
      <c r="K5161">
        <v>6929.9911206400011</v>
      </c>
    </row>
    <row r="5162" spans="1:11" x14ac:dyDescent="0.2">
      <c r="A5162" t="s">
        <v>255</v>
      </c>
      <c r="B5162" t="s">
        <v>198</v>
      </c>
      <c r="C5162" t="s">
        <v>220</v>
      </c>
      <c r="D5162" t="s">
        <v>187</v>
      </c>
      <c r="E5162">
        <v>30536</v>
      </c>
      <c r="F5162">
        <v>153.91849999999999</v>
      </c>
      <c r="G5162">
        <v>44791</v>
      </c>
      <c r="H5162">
        <v>44774</v>
      </c>
      <c r="I5162">
        <v>4700055.3159999996</v>
      </c>
      <c r="J5162" t="s">
        <v>188</v>
      </c>
      <c r="K5162">
        <v>3290.0387212000001</v>
      </c>
    </row>
    <row r="5163" spans="1:11" x14ac:dyDescent="0.2">
      <c r="A5163" t="s">
        <v>255</v>
      </c>
      <c r="B5163" t="s">
        <v>198</v>
      </c>
      <c r="C5163" t="s">
        <v>242</v>
      </c>
      <c r="D5163" t="s">
        <v>190</v>
      </c>
      <c r="E5163">
        <v>28603</v>
      </c>
      <c r="F5163">
        <v>272.69540000000001</v>
      </c>
      <c r="G5163">
        <v>44791</v>
      </c>
      <c r="H5163">
        <v>44774</v>
      </c>
      <c r="I5163">
        <v>7799906.5262000002</v>
      </c>
      <c r="J5163" t="s">
        <v>207</v>
      </c>
      <c r="K5163">
        <v>5459.9345683400006</v>
      </c>
    </row>
    <row r="5164" spans="1:11" x14ac:dyDescent="0.2">
      <c r="A5164" t="s">
        <v>255</v>
      </c>
      <c r="B5164" t="s">
        <v>185</v>
      </c>
      <c r="C5164" t="s">
        <v>230</v>
      </c>
      <c r="D5164" t="s">
        <v>200</v>
      </c>
      <c r="E5164">
        <v>10159</v>
      </c>
      <c r="F5164">
        <v>127.9614</v>
      </c>
      <c r="G5164">
        <v>44791</v>
      </c>
      <c r="H5164">
        <v>44774</v>
      </c>
      <c r="I5164">
        <v>1299959.8625999999</v>
      </c>
      <c r="J5164" t="s">
        <v>188</v>
      </c>
      <c r="K5164">
        <v>909.97190381999985</v>
      </c>
    </row>
    <row r="5165" spans="1:11" x14ac:dyDescent="0.2">
      <c r="A5165" t="s">
        <v>255</v>
      </c>
      <c r="B5165" t="s">
        <v>198</v>
      </c>
      <c r="C5165" t="s">
        <v>231</v>
      </c>
      <c r="D5165" t="s">
        <v>200</v>
      </c>
      <c r="E5165">
        <v>341372</v>
      </c>
      <c r="F5165">
        <v>22.849</v>
      </c>
      <c r="G5165">
        <v>44792</v>
      </c>
      <c r="H5165">
        <v>44774</v>
      </c>
      <c r="I5165">
        <v>7800008.8279999997</v>
      </c>
      <c r="J5165" t="s">
        <v>188</v>
      </c>
      <c r="K5165">
        <v>5460.0061796</v>
      </c>
    </row>
    <row r="5166" spans="1:11" x14ac:dyDescent="0.2">
      <c r="A5166" t="s">
        <v>255</v>
      </c>
      <c r="B5166" t="s">
        <v>198</v>
      </c>
      <c r="C5166" t="s">
        <v>233</v>
      </c>
      <c r="D5166" t="s">
        <v>200</v>
      </c>
      <c r="E5166">
        <v>101075</v>
      </c>
      <c r="F5166">
        <v>87.063699999999997</v>
      </c>
      <c r="G5166">
        <v>44792</v>
      </c>
      <c r="H5166">
        <v>44774</v>
      </c>
      <c r="I5166">
        <v>8799963.4774999991</v>
      </c>
      <c r="J5166" t="s">
        <v>204</v>
      </c>
      <c r="K5166">
        <v>6159.9744342499998</v>
      </c>
    </row>
    <row r="5167" spans="1:11" x14ac:dyDescent="0.2">
      <c r="A5167" t="s">
        <v>255</v>
      </c>
      <c r="B5167" t="s">
        <v>185</v>
      </c>
      <c r="C5167" t="s">
        <v>231</v>
      </c>
      <c r="D5167" t="s">
        <v>190</v>
      </c>
      <c r="E5167">
        <v>353285</v>
      </c>
      <c r="F5167">
        <v>20.6632</v>
      </c>
      <c r="G5167">
        <v>44792</v>
      </c>
      <c r="H5167">
        <v>44774</v>
      </c>
      <c r="I5167">
        <v>7299998.6119999997</v>
      </c>
      <c r="J5167" t="s">
        <v>188</v>
      </c>
      <c r="K5167">
        <v>5109.9990283999996</v>
      </c>
    </row>
    <row r="5168" spans="1:11" x14ac:dyDescent="0.2">
      <c r="A5168" t="s">
        <v>255</v>
      </c>
      <c r="B5168" t="s">
        <v>185</v>
      </c>
      <c r="C5168" t="s">
        <v>227</v>
      </c>
      <c r="D5168" t="s">
        <v>190</v>
      </c>
      <c r="E5168">
        <v>24346</v>
      </c>
      <c r="F5168">
        <v>160.1917</v>
      </c>
      <c r="G5168">
        <v>44792</v>
      </c>
      <c r="H5168">
        <v>44774</v>
      </c>
      <c r="I5168">
        <v>3900027.1282000002</v>
      </c>
      <c r="J5168" t="s">
        <v>204</v>
      </c>
      <c r="K5168">
        <v>2730.0189897400001</v>
      </c>
    </row>
    <row r="5169" spans="1:11" x14ac:dyDescent="0.2">
      <c r="A5169" t="s">
        <v>255</v>
      </c>
      <c r="B5169" t="s">
        <v>185</v>
      </c>
      <c r="C5169" t="s">
        <v>236</v>
      </c>
      <c r="D5169" t="s">
        <v>190</v>
      </c>
      <c r="E5169">
        <v>1254784</v>
      </c>
      <c r="F5169">
        <v>6.3756000000000004</v>
      </c>
      <c r="G5169">
        <v>44793</v>
      </c>
      <c r="H5169">
        <v>44774</v>
      </c>
      <c r="I5169">
        <v>8000000.8704000004</v>
      </c>
      <c r="J5169" t="s">
        <v>215</v>
      </c>
      <c r="K5169">
        <v>7200.0007833600002</v>
      </c>
    </row>
    <row r="5170" spans="1:11" x14ac:dyDescent="0.2">
      <c r="A5170" t="s">
        <v>255</v>
      </c>
      <c r="B5170" t="s">
        <v>198</v>
      </c>
      <c r="C5170" t="s">
        <v>208</v>
      </c>
      <c r="D5170" t="s">
        <v>200</v>
      </c>
      <c r="E5170">
        <v>56013</v>
      </c>
      <c r="F5170">
        <v>62.485799999999998</v>
      </c>
      <c r="G5170">
        <v>44793</v>
      </c>
      <c r="H5170">
        <v>44774</v>
      </c>
      <c r="I5170">
        <v>3500017.1154</v>
      </c>
      <c r="J5170" t="s">
        <v>188</v>
      </c>
      <c r="K5170">
        <v>2450.0119807800002</v>
      </c>
    </row>
    <row r="5171" spans="1:11" x14ac:dyDescent="0.2">
      <c r="A5171" t="s">
        <v>255</v>
      </c>
      <c r="B5171" t="s">
        <v>198</v>
      </c>
      <c r="C5171" t="s">
        <v>205</v>
      </c>
      <c r="D5171" t="s">
        <v>190</v>
      </c>
      <c r="E5171">
        <v>123518</v>
      </c>
      <c r="F5171">
        <v>19.430399999999999</v>
      </c>
      <c r="G5171">
        <v>44793</v>
      </c>
      <c r="H5171">
        <v>44774</v>
      </c>
      <c r="I5171">
        <v>2400004.1472</v>
      </c>
      <c r="J5171" t="s">
        <v>193</v>
      </c>
      <c r="K5171">
        <v>1920.0033177600001</v>
      </c>
    </row>
    <row r="5172" spans="1:11" x14ac:dyDescent="0.2">
      <c r="A5172" t="s">
        <v>255</v>
      </c>
      <c r="B5172" t="s">
        <v>185</v>
      </c>
      <c r="C5172" t="s">
        <v>201</v>
      </c>
      <c r="D5172" t="s">
        <v>190</v>
      </c>
      <c r="E5172">
        <v>174254</v>
      </c>
      <c r="F5172">
        <v>37.301900000000003</v>
      </c>
      <c r="G5172">
        <v>44794</v>
      </c>
      <c r="H5172">
        <v>44774</v>
      </c>
      <c r="I5172">
        <v>6500005.2826000005</v>
      </c>
      <c r="J5172" t="s">
        <v>188</v>
      </c>
      <c r="K5172">
        <v>4550.0036978200005</v>
      </c>
    </row>
    <row r="5173" spans="1:11" x14ac:dyDescent="0.2">
      <c r="A5173" t="s">
        <v>255</v>
      </c>
      <c r="B5173" t="s">
        <v>185</v>
      </c>
      <c r="C5173" t="s">
        <v>243</v>
      </c>
      <c r="D5173" t="s">
        <v>192</v>
      </c>
      <c r="E5173">
        <v>928654</v>
      </c>
      <c r="F5173">
        <v>6.2455999999999996</v>
      </c>
      <c r="G5173">
        <v>44795</v>
      </c>
      <c r="H5173">
        <v>44774</v>
      </c>
      <c r="I5173">
        <v>5800001.4223999996</v>
      </c>
      <c r="J5173" t="s">
        <v>215</v>
      </c>
      <c r="K5173">
        <v>5220.0012801599996</v>
      </c>
    </row>
    <row r="5174" spans="1:11" x14ac:dyDescent="0.2">
      <c r="A5174" t="s">
        <v>255</v>
      </c>
      <c r="B5174" t="s">
        <v>185</v>
      </c>
      <c r="C5174" t="s">
        <v>229</v>
      </c>
      <c r="D5174" t="s">
        <v>190</v>
      </c>
      <c r="E5174">
        <v>54632</v>
      </c>
      <c r="F5174">
        <v>111.6571</v>
      </c>
      <c r="G5174">
        <v>44795</v>
      </c>
      <c r="H5174">
        <v>44774</v>
      </c>
      <c r="I5174">
        <v>6100050.6871999996</v>
      </c>
      <c r="J5174" t="s">
        <v>188</v>
      </c>
      <c r="K5174">
        <v>4270.0354810399995</v>
      </c>
    </row>
    <row r="5175" spans="1:11" x14ac:dyDescent="0.2">
      <c r="A5175" t="s">
        <v>255</v>
      </c>
      <c r="B5175" t="s">
        <v>198</v>
      </c>
      <c r="C5175" t="s">
        <v>231</v>
      </c>
      <c r="D5175" t="s">
        <v>190</v>
      </c>
      <c r="E5175">
        <v>296142</v>
      </c>
      <c r="F5175">
        <v>22.624300000000002</v>
      </c>
      <c r="G5175">
        <v>44798</v>
      </c>
      <c r="H5175">
        <v>44774</v>
      </c>
      <c r="I5175">
        <v>6700005.4506000001</v>
      </c>
      <c r="J5175" t="s">
        <v>188</v>
      </c>
      <c r="K5175">
        <v>4690.0038154200001</v>
      </c>
    </row>
    <row r="5176" spans="1:11" x14ac:dyDescent="0.2">
      <c r="A5176" t="s">
        <v>255</v>
      </c>
      <c r="B5176" t="s">
        <v>198</v>
      </c>
      <c r="C5176" t="s">
        <v>199</v>
      </c>
      <c r="D5176" t="s">
        <v>200</v>
      </c>
      <c r="E5176">
        <v>3202271</v>
      </c>
      <c r="F5176">
        <v>3.0291000000000001</v>
      </c>
      <c r="G5176">
        <v>44798</v>
      </c>
      <c r="H5176">
        <v>44774</v>
      </c>
      <c r="I5176">
        <v>9699999.0861000009</v>
      </c>
      <c r="J5176" t="s">
        <v>193</v>
      </c>
      <c r="K5176">
        <v>7759.9992688800012</v>
      </c>
    </row>
    <row r="5177" spans="1:11" x14ac:dyDescent="0.2">
      <c r="A5177" t="s">
        <v>255</v>
      </c>
      <c r="B5177" t="s">
        <v>185</v>
      </c>
      <c r="C5177" t="s">
        <v>209</v>
      </c>
      <c r="D5177" t="s">
        <v>190</v>
      </c>
      <c r="E5177">
        <v>300936</v>
      </c>
      <c r="F5177">
        <v>18.940899999999999</v>
      </c>
      <c r="G5177">
        <v>44800</v>
      </c>
      <c r="H5177">
        <v>44774</v>
      </c>
      <c r="I5177">
        <v>5699998.6823999994</v>
      </c>
      <c r="J5177" t="s">
        <v>188</v>
      </c>
      <c r="K5177">
        <v>3989.9990776799996</v>
      </c>
    </row>
    <row r="5178" spans="1:11" x14ac:dyDescent="0.2">
      <c r="A5178" t="s">
        <v>255</v>
      </c>
      <c r="B5178" t="s">
        <v>185</v>
      </c>
      <c r="C5178" t="s">
        <v>197</v>
      </c>
      <c r="D5178" t="s">
        <v>192</v>
      </c>
      <c r="E5178">
        <v>51798</v>
      </c>
      <c r="F5178">
        <v>167.96119999999999</v>
      </c>
      <c r="G5178">
        <v>44800</v>
      </c>
      <c r="H5178">
        <v>44774</v>
      </c>
      <c r="I5178">
        <v>8700054.2375999987</v>
      </c>
      <c r="J5178" t="s">
        <v>188</v>
      </c>
      <c r="K5178">
        <v>6090.0379663199992</v>
      </c>
    </row>
    <row r="5179" spans="1:11" x14ac:dyDescent="0.2">
      <c r="A5179" t="s">
        <v>255</v>
      </c>
      <c r="B5179" t="s">
        <v>198</v>
      </c>
      <c r="C5179" t="s">
        <v>217</v>
      </c>
      <c r="D5179" t="s">
        <v>187</v>
      </c>
      <c r="E5179">
        <v>626641</v>
      </c>
      <c r="F5179">
        <v>9.2556999999999992</v>
      </c>
      <c r="G5179">
        <v>44800</v>
      </c>
      <c r="H5179">
        <v>44774</v>
      </c>
      <c r="I5179">
        <v>5800001.1036999999</v>
      </c>
      <c r="J5179" t="s">
        <v>215</v>
      </c>
      <c r="K5179">
        <v>5220.0009933299998</v>
      </c>
    </row>
    <row r="5180" spans="1:11" x14ac:dyDescent="0.2">
      <c r="A5180" t="s">
        <v>255</v>
      </c>
      <c r="B5180" t="s">
        <v>185</v>
      </c>
      <c r="C5180" t="s">
        <v>199</v>
      </c>
      <c r="D5180" t="s">
        <v>187</v>
      </c>
      <c r="E5180">
        <v>2153787</v>
      </c>
      <c r="F5180">
        <v>3.1107999999999998</v>
      </c>
      <c r="G5180">
        <v>44800</v>
      </c>
      <c r="H5180">
        <v>44774</v>
      </c>
      <c r="I5180">
        <v>6700000.5995999994</v>
      </c>
      <c r="J5180" t="s">
        <v>193</v>
      </c>
      <c r="K5180">
        <v>5360.0004796799994</v>
      </c>
    </row>
    <row r="5181" spans="1:11" x14ac:dyDescent="0.2">
      <c r="A5181" t="s">
        <v>255</v>
      </c>
      <c r="B5181" t="s">
        <v>198</v>
      </c>
      <c r="C5181" t="s">
        <v>210</v>
      </c>
      <c r="D5181" t="s">
        <v>187</v>
      </c>
      <c r="E5181">
        <v>165480</v>
      </c>
      <c r="F5181">
        <v>30.2151</v>
      </c>
      <c r="G5181">
        <v>44801</v>
      </c>
      <c r="H5181">
        <v>44774</v>
      </c>
      <c r="I5181">
        <v>4999994.7479999997</v>
      </c>
      <c r="J5181" t="s">
        <v>204</v>
      </c>
      <c r="K5181">
        <v>3499.9963236000003</v>
      </c>
    </row>
    <row r="5182" spans="1:11" x14ac:dyDescent="0.2">
      <c r="A5182" t="s">
        <v>255</v>
      </c>
      <c r="B5182" t="s">
        <v>198</v>
      </c>
      <c r="C5182" t="s">
        <v>235</v>
      </c>
      <c r="D5182" t="s">
        <v>190</v>
      </c>
      <c r="E5182">
        <v>448531</v>
      </c>
      <c r="F5182">
        <v>14.268800000000001</v>
      </c>
      <c r="G5182">
        <v>44805</v>
      </c>
      <c r="H5182">
        <v>44805</v>
      </c>
      <c r="I5182">
        <v>6399999.1328000007</v>
      </c>
      <c r="J5182" t="s">
        <v>204</v>
      </c>
      <c r="K5182">
        <v>4479.9993929600014</v>
      </c>
    </row>
    <row r="5183" spans="1:11" x14ac:dyDescent="0.2">
      <c r="A5183" t="s">
        <v>255</v>
      </c>
      <c r="B5183" t="s">
        <v>185</v>
      </c>
      <c r="C5183" t="s">
        <v>206</v>
      </c>
      <c r="D5183" t="s">
        <v>192</v>
      </c>
      <c r="E5183">
        <v>6964</v>
      </c>
      <c r="F5183">
        <v>100.51300000000001</v>
      </c>
      <c r="G5183">
        <v>44805</v>
      </c>
      <c r="H5183">
        <v>44805</v>
      </c>
      <c r="I5183">
        <v>699972.53200000001</v>
      </c>
      <c r="J5183" t="s">
        <v>207</v>
      </c>
      <c r="K5183">
        <v>489.98077240000003</v>
      </c>
    </row>
    <row r="5184" spans="1:11" x14ac:dyDescent="0.2">
      <c r="A5184" t="s">
        <v>255</v>
      </c>
      <c r="B5184" t="s">
        <v>185</v>
      </c>
      <c r="C5184" t="s">
        <v>186</v>
      </c>
      <c r="D5184" t="s">
        <v>190</v>
      </c>
      <c r="E5184">
        <v>434255</v>
      </c>
      <c r="F5184">
        <v>21.185700000000001</v>
      </c>
      <c r="G5184">
        <v>44806</v>
      </c>
      <c r="H5184">
        <v>44805</v>
      </c>
      <c r="I5184">
        <v>9199996.1535</v>
      </c>
      <c r="J5184" t="s">
        <v>188</v>
      </c>
      <c r="K5184">
        <v>6439.9973074500003</v>
      </c>
    </row>
    <row r="5185" spans="1:11" x14ac:dyDescent="0.2">
      <c r="A5185" t="s">
        <v>255</v>
      </c>
      <c r="B5185" t="s">
        <v>198</v>
      </c>
      <c r="C5185" t="s">
        <v>214</v>
      </c>
      <c r="D5185" t="s">
        <v>192</v>
      </c>
      <c r="E5185">
        <v>171374</v>
      </c>
      <c r="F5185">
        <v>30.343</v>
      </c>
      <c r="G5185">
        <v>44808</v>
      </c>
      <c r="H5185">
        <v>44805</v>
      </c>
      <c r="I5185">
        <v>5200001.2819999997</v>
      </c>
      <c r="J5185" t="s">
        <v>215</v>
      </c>
      <c r="K5185">
        <v>4680.0011537999999</v>
      </c>
    </row>
    <row r="5186" spans="1:11" x14ac:dyDescent="0.2">
      <c r="A5186" t="s">
        <v>255</v>
      </c>
      <c r="B5186" t="s">
        <v>198</v>
      </c>
      <c r="C5186" t="s">
        <v>234</v>
      </c>
      <c r="D5186" t="s">
        <v>200</v>
      </c>
      <c r="E5186">
        <v>21754</v>
      </c>
      <c r="F5186">
        <v>96.535899999999998</v>
      </c>
      <c r="G5186">
        <v>44808</v>
      </c>
      <c r="H5186">
        <v>44805</v>
      </c>
      <c r="I5186">
        <v>2100041.9685999998</v>
      </c>
      <c r="J5186" t="s">
        <v>204</v>
      </c>
      <c r="K5186">
        <v>1470.02937802</v>
      </c>
    </row>
    <row r="5187" spans="1:11" x14ac:dyDescent="0.2">
      <c r="A5187" t="s">
        <v>255</v>
      </c>
      <c r="B5187" t="s">
        <v>198</v>
      </c>
      <c r="C5187" t="s">
        <v>245</v>
      </c>
      <c r="D5187" t="s">
        <v>192</v>
      </c>
      <c r="E5187">
        <v>136689</v>
      </c>
      <c r="F5187">
        <v>59.258400000000002</v>
      </c>
      <c r="G5187">
        <v>44808</v>
      </c>
      <c r="H5187">
        <v>44805</v>
      </c>
      <c r="I5187">
        <v>8099971.4375999998</v>
      </c>
      <c r="J5187" t="s">
        <v>188</v>
      </c>
      <c r="K5187">
        <v>5669.98000632</v>
      </c>
    </row>
    <row r="5188" spans="1:11" x14ac:dyDescent="0.2">
      <c r="A5188" t="s">
        <v>255</v>
      </c>
      <c r="B5188" t="s">
        <v>198</v>
      </c>
      <c r="C5188" t="s">
        <v>222</v>
      </c>
      <c r="D5188" t="s">
        <v>190</v>
      </c>
      <c r="E5188">
        <v>129713</v>
      </c>
      <c r="F5188">
        <v>16.189599999999999</v>
      </c>
      <c r="G5188">
        <v>44809</v>
      </c>
      <c r="H5188">
        <v>44805</v>
      </c>
      <c r="I5188">
        <v>2100001.5847999998</v>
      </c>
      <c r="J5188" t="s">
        <v>193</v>
      </c>
      <c r="K5188">
        <v>1680.0012678399999</v>
      </c>
    </row>
    <row r="5189" spans="1:11" x14ac:dyDescent="0.2">
      <c r="A5189" t="s">
        <v>255</v>
      </c>
      <c r="B5189" t="s">
        <v>185</v>
      </c>
      <c r="C5189" t="s">
        <v>199</v>
      </c>
      <c r="D5189" t="s">
        <v>200</v>
      </c>
      <c r="E5189">
        <v>1726681</v>
      </c>
      <c r="F5189">
        <v>2.7799</v>
      </c>
      <c r="G5189">
        <v>44809</v>
      </c>
      <c r="H5189">
        <v>44805</v>
      </c>
      <c r="I5189">
        <v>4800000.5119000003</v>
      </c>
      <c r="J5189" t="s">
        <v>193</v>
      </c>
      <c r="K5189">
        <v>3840.0004095200006</v>
      </c>
    </row>
    <row r="5190" spans="1:11" x14ac:dyDescent="0.2">
      <c r="A5190" t="s">
        <v>255</v>
      </c>
      <c r="B5190" t="s">
        <v>198</v>
      </c>
      <c r="C5190" t="s">
        <v>224</v>
      </c>
      <c r="D5190" t="s">
        <v>187</v>
      </c>
      <c r="E5190">
        <v>13585</v>
      </c>
      <c r="F5190">
        <v>176.67019999999999</v>
      </c>
      <c r="G5190">
        <v>44812</v>
      </c>
      <c r="H5190">
        <v>44805</v>
      </c>
      <c r="I5190">
        <v>2400064.6669999999</v>
      </c>
      <c r="J5190" t="s">
        <v>204</v>
      </c>
      <c r="K5190">
        <v>1680.0452669000001</v>
      </c>
    </row>
    <row r="5191" spans="1:11" x14ac:dyDescent="0.2">
      <c r="A5191" t="s">
        <v>255</v>
      </c>
      <c r="B5191" t="s">
        <v>185</v>
      </c>
      <c r="C5191" t="s">
        <v>230</v>
      </c>
      <c r="D5191" t="s">
        <v>190</v>
      </c>
      <c r="E5191">
        <v>42517</v>
      </c>
      <c r="F5191">
        <v>122.3044</v>
      </c>
      <c r="G5191">
        <v>44812</v>
      </c>
      <c r="H5191">
        <v>44805</v>
      </c>
      <c r="I5191">
        <v>5200016.1748000002</v>
      </c>
      <c r="J5191" t="s">
        <v>188</v>
      </c>
      <c r="K5191">
        <v>3640.0113223600001</v>
      </c>
    </row>
    <row r="5192" spans="1:11" x14ac:dyDescent="0.2">
      <c r="A5192" t="s">
        <v>255</v>
      </c>
      <c r="B5192" t="s">
        <v>185</v>
      </c>
      <c r="C5192" t="s">
        <v>202</v>
      </c>
      <c r="D5192" t="s">
        <v>192</v>
      </c>
      <c r="E5192">
        <v>225769</v>
      </c>
      <c r="F5192">
        <v>4.4292999999999996</v>
      </c>
      <c r="G5192">
        <v>44813</v>
      </c>
      <c r="H5192">
        <v>44805</v>
      </c>
      <c r="I5192">
        <v>999998.63169999991</v>
      </c>
      <c r="J5192" t="s">
        <v>193</v>
      </c>
      <c r="K5192">
        <v>799.99890535999998</v>
      </c>
    </row>
    <row r="5193" spans="1:11" x14ac:dyDescent="0.2">
      <c r="A5193" t="s">
        <v>255</v>
      </c>
      <c r="B5193" t="s">
        <v>198</v>
      </c>
      <c r="C5193" t="s">
        <v>201</v>
      </c>
      <c r="D5193" t="s">
        <v>200</v>
      </c>
      <c r="E5193">
        <v>77975</v>
      </c>
      <c r="F5193">
        <v>39.7562</v>
      </c>
      <c r="G5193">
        <v>44814</v>
      </c>
      <c r="H5193">
        <v>44805</v>
      </c>
      <c r="I5193">
        <v>3099989.6949999998</v>
      </c>
      <c r="J5193" t="s">
        <v>188</v>
      </c>
      <c r="K5193">
        <v>2169.9927865</v>
      </c>
    </row>
    <row r="5194" spans="1:11" x14ac:dyDescent="0.2">
      <c r="A5194" t="s">
        <v>255</v>
      </c>
      <c r="B5194" t="s">
        <v>185</v>
      </c>
      <c r="C5194" t="s">
        <v>228</v>
      </c>
      <c r="D5194" t="s">
        <v>192</v>
      </c>
      <c r="E5194">
        <v>232776</v>
      </c>
      <c r="F5194">
        <v>31.790199999999999</v>
      </c>
      <c r="G5194">
        <v>44814</v>
      </c>
      <c r="H5194">
        <v>44805</v>
      </c>
      <c r="I5194">
        <v>7399995.5951999994</v>
      </c>
      <c r="J5194" t="s">
        <v>204</v>
      </c>
      <c r="K5194">
        <v>5179.9969166399997</v>
      </c>
    </row>
    <row r="5195" spans="1:11" x14ac:dyDescent="0.2">
      <c r="A5195" t="s">
        <v>255</v>
      </c>
      <c r="B5195" t="s">
        <v>198</v>
      </c>
      <c r="C5195" t="s">
        <v>233</v>
      </c>
      <c r="D5195" t="s">
        <v>192</v>
      </c>
      <c r="E5195">
        <v>71124</v>
      </c>
      <c r="F5195">
        <v>85.766000000000005</v>
      </c>
      <c r="G5195">
        <v>44815</v>
      </c>
      <c r="H5195">
        <v>44805</v>
      </c>
      <c r="I5195">
        <v>6100020.9840000002</v>
      </c>
      <c r="J5195" t="s">
        <v>204</v>
      </c>
      <c r="K5195">
        <v>4270.0146888000008</v>
      </c>
    </row>
    <row r="5196" spans="1:11" x14ac:dyDescent="0.2">
      <c r="A5196" t="s">
        <v>255</v>
      </c>
      <c r="B5196" t="s">
        <v>185</v>
      </c>
      <c r="C5196" t="s">
        <v>208</v>
      </c>
      <c r="D5196" t="s">
        <v>190</v>
      </c>
      <c r="E5196">
        <v>62433</v>
      </c>
      <c r="F5196">
        <v>60.865200000000002</v>
      </c>
      <c r="G5196">
        <v>44815</v>
      </c>
      <c r="H5196">
        <v>44805</v>
      </c>
      <c r="I5196">
        <v>3799997.0315999999</v>
      </c>
      <c r="J5196" t="s">
        <v>188</v>
      </c>
      <c r="K5196">
        <v>2659.9979221200001</v>
      </c>
    </row>
    <row r="5197" spans="1:11" x14ac:dyDescent="0.2">
      <c r="A5197" t="s">
        <v>255</v>
      </c>
      <c r="B5197" t="s">
        <v>198</v>
      </c>
      <c r="C5197" t="s">
        <v>243</v>
      </c>
      <c r="D5197" t="s">
        <v>190</v>
      </c>
      <c r="E5197">
        <v>341438</v>
      </c>
      <c r="F5197">
        <v>5.5647000000000002</v>
      </c>
      <c r="G5197">
        <v>44816</v>
      </c>
      <c r="H5197">
        <v>44805</v>
      </c>
      <c r="I5197">
        <v>1900000.0386000001</v>
      </c>
      <c r="J5197" t="s">
        <v>215</v>
      </c>
      <c r="K5197">
        <v>1710.0000347400003</v>
      </c>
    </row>
    <row r="5198" spans="1:11" x14ac:dyDescent="0.2">
      <c r="A5198" t="s">
        <v>255</v>
      </c>
      <c r="B5198" t="s">
        <v>185</v>
      </c>
      <c r="C5198" t="s">
        <v>230</v>
      </c>
      <c r="D5198" t="s">
        <v>190</v>
      </c>
      <c r="E5198">
        <v>49311</v>
      </c>
      <c r="F5198">
        <v>127.7606</v>
      </c>
      <c r="G5198">
        <v>44819</v>
      </c>
      <c r="H5198">
        <v>44805</v>
      </c>
      <c r="I5198">
        <v>6300002.9465999994</v>
      </c>
      <c r="J5198" t="s">
        <v>188</v>
      </c>
      <c r="K5198">
        <v>4410.0020626200003</v>
      </c>
    </row>
    <row r="5199" spans="1:11" x14ac:dyDescent="0.2">
      <c r="A5199" t="s">
        <v>255</v>
      </c>
      <c r="B5199" t="s">
        <v>185</v>
      </c>
      <c r="C5199" t="s">
        <v>218</v>
      </c>
      <c r="D5199" t="s">
        <v>200</v>
      </c>
      <c r="E5199">
        <v>128296</v>
      </c>
      <c r="F5199">
        <v>63.9146</v>
      </c>
      <c r="G5199">
        <v>44819</v>
      </c>
      <c r="H5199">
        <v>44805</v>
      </c>
      <c r="I5199">
        <v>8199987.5215999996</v>
      </c>
      <c r="J5199" t="s">
        <v>204</v>
      </c>
      <c r="K5199">
        <v>5739.9912651200002</v>
      </c>
    </row>
    <row r="5200" spans="1:11" x14ac:dyDescent="0.2">
      <c r="A5200" t="s">
        <v>255</v>
      </c>
      <c r="B5200" t="s">
        <v>198</v>
      </c>
      <c r="C5200" t="s">
        <v>205</v>
      </c>
      <c r="D5200" t="s">
        <v>200</v>
      </c>
      <c r="E5200">
        <v>276695</v>
      </c>
      <c r="F5200">
        <v>19.877500000000001</v>
      </c>
      <c r="G5200">
        <v>44819</v>
      </c>
      <c r="H5200">
        <v>44805</v>
      </c>
      <c r="I5200">
        <v>5500004.8625000007</v>
      </c>
      <c r="J5200" t="s">
        <v>193</v>
      </c>
      <c r="K5200">
        <v>4400.0038900000009</v>
      </c>
    </row>
    <row r="5201" spans="1:11" x14ac:dyDescent="0.2">
      <c r="A5201" t="s">
        <v>255</v>
      </c>
      <c r="B5201" t="s">
        <v>185</v>
      </c>
      <c r="C5201" t="s">
        <v>238</v>
      </c>
      <c r="D5201" t="s">
        <v>187</v>
      </c>
      <c r="E5201">
        <v>42878</v>
      </c>
      <c r="F5201">
        <v>230.8895</v>
      </c>
      <c r="G5201">
        <v>44820</v>
      </c>
      <c r="H5201">
        <v>44805</v>
      </c>
      <c r="I5201">
        <v>9900079.9810000006</v>
      </c>
      <c r="J5201" t="s">
        <v>204</v>
      </c>
      <c r="K5201">
        <v>6930.0559867000002</v>
      </c>
    </row>
    <row r="5202" spans="1:11" x14ac:dyDescent="0.2">
      <c r="A5202" t="s">
        <v>255</v>
      </c>
      <c r="B5202" t="s">
        <v>198</v>
      </c>
      <c r="C5202" t="s">
        <v>219</v>
      </c>
      <c r="D5202" t="s">
        <v>192</v>
      </c>
      <c r="E5202">
        <v>143024</v>
      </c>
      <c r="F5202">
        <v>48.942799999999998</v>
      </c>
      <c r="G5202">
        <v>44822</v>
      </c>
      <c r="H5202">
        <v>44805</v>
      </c>
      <c r="I5202">
        <v>6999995.0271999994</v>
      </c>
      <c r="J5202" t="s">
        <v>188</v>
      </c>
      <c r="K5202">
        <v>4899.9965190399998</v>
      </c>
    </row>
    <row r="5203" spans="1:11" x14ac:dyDescent="0.2">
      <c r="A5203" t="s">
        <v>255</v>
      </c>
      <c r="B5203" t="s">
        <v>198</v>
      </c>
      <c r="C5203" t="s">
        <v>233</v>
      </c>
      <c r="D5203" t="s">
        <v>190</v>
      </c>
      <c r="E5203">
        <v>68940</v>
      </c>
      <c r="F5203">
        <v>79.779499999999999</v>
      </c>
      <c r="G5203">
        <v>44822</v>
      </c>
      <c r="H5203">
        <v>44805</v>
      </c>
      <c r="I5203">
        <v>5499998.7299999995</v>
      </c>
      <c r="J5203" t="s">
        <v>204</v>
      </c>
      <c r="K5203">
        <v>3849.9991110000001</v>
      </c>
    </row>
    <row r="5204" spans="1:11" x14ac:dyDescent="0.2">
      <c r="A5204" t="s">
        <v>255</v>
      </c>
      <c r="B5204" t="s">
        <v>185</v>
      </c>
      <c r="C5204" t="s">
        <v>199</v>
      </c>
      <c r="D5204" t="s">
        <v>192</v>
      </c>
      <c r="E5204">
        <v>975180</v>
      </c>
      <c r="F5204">
        <v>3.1789000000000001</v>
      </c>
      <c r="G5204">
        <v>44822</v>
      </c>
      <c r="H5204">
        <v>44805</v>
      </c>
      <c r="I5204">
        <v>3099999.702</v>
      </c>
      <c r="J5204" t="s">
        <v>193</v>
      </c>
      <c r="K5204">
        <v>2479.9997616000001</v>
      </c>
    </row>
    <row r="5205" spans="1:11" x14ac:dyDescent="0.2">
      <c r="A5205" t="s">
        <v>255</v>
      </c>
      <c r="B5205" t="s">
        <v>198</v>
      </c>
      <c r="C5205" t="s">
        <v>217</v>
      </c>
      <c r="D5205" t="s">
        <v>192</v>
      </c>
      <c r="E5205">
        <v>1029931</v>
      </c>
      <c r="F5205">
        <v>9.5152000000000001</v>
      </c>
      <c r="G5205">
        <v>44823</v>
      </c>
      <c r="H5205">
        <v>44805</v>
      </c>
      <c r="I5205">
        <v>9799999.4512000009</v>
      </c>
      <c r="J5205" t="s">
        <v>215</v>
      </c>
      <c r="K5205">
        <v>8819.9995060800029</v>
      </c>
    </row>
    <row r="5206" spans="1:11" x14ac:dyDescent="0.2">
      <c r="A5206" t="s">
        <v>255</v>
      </c>
      <c r="B5206" t="s">
        <v>185</v>
      </c>
      <c r="C5206" t="s">
        <v>114</v>
      </c>
      <c r="D5206" t="s">
        <v>190</v>
      </c>
      <c r="E5206">
        <v>497018</v>
      </c>
      <c r="F5206">
        <v>15.09</v>
      </c>
      <c r="G5206">
        <v>44823</v>
      </c>
      <c r="H5206">
        <v>44805</v>
      </c>
      <c r="I5206">
        <v>7500001.6200000001</v>
      </c>
      <c r="J5206" t="s">
        <v>215</v>
      </c>
      <c r="K5206">
        <v>6750.0014579999997</v>
      </c>
    </row>
    <row r="5207" spans="1:11" x14ac:dyDescent="0.2">
      <c r="A5207" t="s">
        <v>255</v>
      </c>
      <c r="B5207" t="s">
        <v>185</v>
      </c>
      <c r="C5207" t="s">
        <v>236</v>
      </c>
      <c r="D5207" t="s">
        <v>192</v>
      </c>
      <c r="E5207">
        <v>185856</v>
      </c>
      <c r="F5207">
        <v>6.4565999999999999</v>
      </c>
      <c r="G5207">
        <v>44823</v>
      </c>
      <c r="H5207">
        <v>44805</v>
      </c>
      <c r="I5207">
        <v>1199997.8496000001</v>
      </c>
      <c r="J5207" t="s">
        <v>215</v>
      </c>
      <c r="K5207">
        <v>1079.9980646400002</v>
      </c>
    </row>
    <row r="5208" spans="1:11" x14ac:dyDescent="0.2">
      <c r="A5208" t="s">
        <v>255</v>
      </c>
      <c r="B5208" t="s">
        <v>185</v>
      </c>
      <c r="C5208" t="s">
        <v>197</v>
      </c>
      <c r="D5208" t="s">
        <v>190</v>
      </c>
      <c r="E5208">
        <v>38130</v>
      </c>
      <c r="F5208">
        <v>152.10939999999999</v>
      </c>
      <c r="G5208">
        <v>44826</v>
      </c>
      <c r="H5208">
        <v>44805</v>
      </c>
      <c r="I5208">
        <v>5799931.4219999993</v>
      </c>
      <c r="J5208" t="s">
        <v>188</v>
      </c>
      <c r="K5208">
        <v>4059.9519953999998</v>
      </c>
    </row>
    <row r="5209" spans="1:11" x14ac:dyDescent="0.2">
      <c r="A5209" t="s">
        <v>255</v>
      </c>
      <c r="B5209" t="s">
        <v>198</v>
      </c>
      <c r="C5209" t="s">
        <v>220</v>
      </c>
      <c r="D5209" t="s">
        <v>190</v>
      </c>
      <c r="E5209">
        <v>10645</v>
      </c>
      <c r="F5209">
        <v>178.4871</v>
      </c>
      <c r="G5209">
        <v>44826</v>
      </c>
      <c r="H5209">
        <v>44805</v>
      </c>
      <c r="I5209">
        <v>1899995.1795000001</v>
      </c>
      <c r="J5209" t="s">
        <v>188</v>
      </c>
      <c r="K5209">
        <v>1329.9966256500002</v>
      </c>
    </row>
    <row r="5210" spans="1:11" x14ac:dyDescent="0.2">
      <c r="A5210" t="s">
        <v>255</v>
      </c>
      <c r="B5210" t="s">
        <v>185</v>
      </c>
      <c r="C5210" t="s">
        <v>191</v>
      </c>
      <c r="D5210" t="s">
        <v>190</v>
      </c>
      <c r="E5210">
        <v>1242665</v>
      </c>
      <c r="F5210">
        <v>5.7939999999999996</v>
      </c>
      <c r="G5210">
        <v>44826</v>
      </c>
      <c r="H5210">
        <v>44805</v>
      </c>
      <c r="I5210">
        <v>7200001.0099999998</v>
      </c>
      <c r="J5210" t="s">
        <v>193</v>
      </c>
      <c r="K5210">
        <v>5760.0008079999998</v>
      </c>
    </row>
    <row r="5211" spans="1:11" x14ac:dyDescent="0.2">
      <c r="A5211" t="s">
        <v>255</v>
      </c>
      <c r="B5211" t="s">
        <v>198</v>
      </c>
      <c r="C5211" t="s">
        <v>237</v>
      </c>
      <c r="D5211" t="s">
        <v>187</v>
      </c>
      <c r="E5211">
        <v>127247</v>
      </c>
      <c r="F5211">
        <v>16.503299999999999</v>
      </c>
      <c r="G5211">
        <v>44827</v>
      </c>
      <c r="H5211">
        <v>44805</v>
      </c>
      <c r="I5211">
        <v>2099995.4150999999</v>
      </c>
      <c r="J5211" t="s">
        <v>204</v>
      </c>
      <c r="K5211">
        <v>1469.9967905699998</v>
      </c>
    </row>
    <row r="5212" spans="1:11" x14ac:dyDescent="0.2">
      <c r="A5212" t="s">
        <v>255</v>
      </c>
      <c r="B5212" t="s">
        <v>198</v>
      </c>
      <c r="C5212" t="s">
        <v>217</v>
      </c>
      <c r="D5212" t="s">
        <v>190</v>
      </c>
      <c r="E5212">
        <v>450070</v>
      </c>
      <c r="F5212">
        <v>8.8874999999999993</v>
      </c>
      <c r="G5212">
        <v>44828</v>
      </c>
      <c r="H5212">
        <v>44805</v>
      </c>
      <c r="I5212">
        <v>3999997.1249999995</v>
      </c>
      <c r="J5212" t="s">
        <v>215</v>
      </c>
      <c r="K5212">
        <v>3599.9974124999994</v>
      </c>
    </row>
    <row r="5213" spans="1:11" x14ac:dyDescent="0.2">
      <c r="A5213" t="s">
        <v>255</v>
      </c>
      <c r="B5213" t="s">
        <v>198</v>
      </c>
      <c r="C5213" t="s">
        <v>242</v>
      </c>
      <c r="D5213" t="s">
        <v>200</v>
      </c>
      <c r="E5213">
        <v>6029</v>
      </c>
      <c r="F5213">
        <v>265.37950000000001</v>
      </c>
      <c r="G5213">
        <v>44828</v>
      </c>
      <c r="H5213">
        <v>44805</v>
      </c>
      <c r="I5213">
        <v>1599973.0055</v>
      </c>
      <c r="J5213" t="s">
        <v>207</v>
      </c>
      <c r="K5213">
        <v>1119.98110385</v>
      </c>
    </row>
    <row r="5214" spans="1:11" x14ac:dyDescent="0.2">
      <c r="A5214" t="s">
        <v>255</v>
      </c>
      <c r="B5214" t="s">
        <v>198</v>
      </c>
      <c r="C5214" t="s">
        <v>208</v>
      </c>
      <c r="D5214" t="s">
        <v>190</v>
      </c>
      <c r="E5214">
        <v>83012</v>
      </c>
      <c r="F5214">
        <v>62.6417</v>
      </c>
      <c r="G5214">
        <v>44828</v>
      </c>
      <c r="H5214">
        <v>44805</v>
      </c>
      <c r="I5214">
        <v>5200012.8004000001</v>
      </c>
      <c r="J5214" t="s">
        <v>188</v>
      </c>
      <c r="K5214">
        <v>3640.0089602799999</v>
      </c>
    </row>
    <row r="5215" spans="1:11" x14ac:dyDescent="0.2">
      <c r="A5215" t="s">
        <v>255</v>
      </c>
      <c r="B5215" t="s">
        <v>198</v>
      </c>
      <c r="C5215" t="s">
        <v>211</v>
      </c>
      <c r="D5215" t="s">
        <v>187</v>
      </c>
      <c r="E5215">
        <v>141547</v>
      </c>
      <c r="F5215">
        <v>13.4231</v>
      </c>
      <c r="G5215">
        <v>44830</v>
      </c>
      <c r="H5215">
        <v>44805</v>
      </c>
      <c r="I5215">
        <v>1899999.5356999999</v>
      </c>
      <c r="J5215" t="s">
        <v>207</v>
      </c>
      <c r="K5215">
        <v>1329.9996749899999</v>
      </c>
    </row>
    <row r="5216" spans="1:11" x14ac:dyDescent="0.2">
      <c r="A5216" t="s">
        <v>255</v>
      </c>
      <c r="B5216" t="s">
        <v>185</v>
      </c>
      <c r="C5216" t="s">
        <v>112</v>
      </c>
      <c r="D5216" t="s">
        <v>200</v>
      </c>
      <c r="E5216">
        <v>229256</v>
      </c>
      <c r="F5216">
        <v>39.2575</v>
      </c>
      <c r="G5216">
        <v>44830</v>
      </c>
      <c r="H5216">
        <v>44805</v>
      </c>
      <c r="I5216">
        <v>9000017.4199999999</v>
      </c>
      <c r="J5216" t="s">
        <v>188</v>
      </c>
      <c r="K5216">
        <v>6300.0121939999999</v>
      </c>
    </row>
    <row r="5217" spans="1:11" x14ac:dyDescent="0.2">
      <c r="A5217" t="s">
        <v>255</v>
      </c>
      <c r="B5217" t="s">
        <v>198</v>
      </c>
      <c r="C5217" t="s">
        <v>229</v>
      </c>
      <c r="D5217" t="s">
        <v>190</v>
      </c>
      <c r="E5217">
        <v>40459</v>
      </c>
      <c r="F5217">
        <v>108.7533</v>
      </c>
      <c r="G5217">
        <v>44833</v>
      </c>
      <c r="H5217">
        <v>44805</v>
      </c>
      <c r="I5217">
        <v>4400049.7647000002</v>
      </c>
      <c r="J5217" t="s">
        <v>188</v>
      </c>
      <c r="K5217">
        <v>3080.0348352900005</v>
      </c>
    </row>
    <row r="5218" spans="1:11" x14ac:dyDescent="0.2">
      <c r="A5218" t="s">
        <v>255</v>
      </c>
      <c r="B5218" t="s">
        <v>185</v>
      </c>
      <c r="C5218" t="s">
        <v>229</v>
      </c>
      <c r="D5218" t="s">
        <v>190</v>
      </c>
      <c r="E5218">
        <v>47401</v>
      </c>
      <c r="F5218">
        <v>97.044499999999999</v>
      </c>
      <c r="G5218">
        <v>44833</v>
      </c>
      <c r="H5218">
        <v>44805</v>
      </c>
      <c r="I5218">
        <v>4600006.3444999997</v>
      </c>
      <c r="J5218" t="s">
        <v>188</v>
      </c>
      <c r="K5218">
        <v>3220.0044411500003</v>
      </c>
    </row>
    <row r="5219" spans="1:11" x14ac:dyDescent="0.2">
      <c r="A5219" t="s">
        <v>255</v>
      </c>
      <c r="B5219" t="s">
        <v>185</v>
      </c>
      <c r="C5219" t="s">
        <v>243</v>
      </c>
      <c r="D5219" t="s">
        <v>200</v>
      </c>
      <c r="E5219">
        <v>1250730</v>
      </c>
      <c r="F5219">
        <v>5.9965000000000002</v>
      </c>
      <c r="G5219">
        <v>44833</v>
      </c>
      <c r="H5219">
        <v>44805</v>
      </c>
      <c r="I5219">
        <v>7500002.4450000003</v>
      </c>
      <c r="J5219" t="s">
        <v>215</v>
      </c>
      <c r="K5219">
        <v>6750.0022005000001</v>
      </c>
    </row>
    <row r="5220" spans="1:11" x14ac:dyDescent="0.2">
      <c r="A5220" t="s">
        <v>255</v>
      </c>
      <c r="B5220" t="s">
        <v>198</v>
      </c>
      <c r="C5220" t="s">
        <v>206</v>
      </c>
      <c r="D5220" t="s">
        <v>190</v>
      </c>
      <c r="E5220">
        <v>16902</v>
      </c>
      <c r="F5220">
        <v>100.58069999999999</v>
      </c>
      <c r="G5220">
        <v>44833</v>
      </c>
      <c r="H5220">
        <v>44805</v>
      </c>
      <c r="I5220">
        <v>1700014.9913999999</v>
      </c>
      <c r="J5220" t="s">
        <v>207</v>
      </c>
      <c r="K5220">
        <v>1190.0104939800001</v>
      </c>
    </row>
    <row r="5221" spans="1:11" x14ac:dyDescent="0.2">
      <c r="A5221" t="s">
        <v>255</v>
      </c>
      <c r="B5221" t="s">
        <v>185</v>
      </c>
      <c r="C5221" t="s">
        <v>208</v>
      </c>
      <c r="D5221" t="s">
        <v>192</v>
      </c>
      <c r="E5221">
        <v>115220</v>
      </c>
      <c r="F5221">
        <v>60.753100000000003</v>
      </c>
      <c r="G5221">
        <v>44833</v>
      </c>
      <c r="H5221">
        <v>44805</v>
      </c>
      <c r="I5221">
        <v>6999972.182</v>
      </c>
      <c r="J5221" t="s">
        <v>188</v>
      </c>
      <c r="K5221">
        <v>4899.9805274000009</v>
      </c>
    </row>
    <row r="5222" spans="1:11" x14ac:dyDescent="0.2">
      <c r="A5222" t="s">
        <v>255</v>
      </c>
      <c r="B5222" t="s">
        <v>185</v>
      </c>
      <c r="C5222" t="s">
        <v>239</v>
      </c>
      <c r="D5222" t="s">
        <v>192</v>
      </c>
      <c r="E5222">
        <v>362504</v>
      </c>
      <c r="F5222">
        <v>17.379100000000001</v>
      </c>
      <c r="G5222">
        <v>44834</v>
      </c>
      <c r="H5222">
        <v>44805</v>
      </c>
      <c r="I5222">
        <v>6299993.2664000001</v>
      </c>
      <c r="J5222" t="s">
        <v>188</v>
      </c>
      <c r="K5222">
        <v>4409.9952864799998</v>
      </c>
    </row>
    <row r="5223" spans="1:11" x14ac:dyDescent="0.2">
      <c r="A5223" t="s">
        <v>255</v>
      </c>
      <c r="B5223" t="s">
        <v>185</v>
      </c>
      <c r="C5223" t="s">
        <v>227</v>
      </c>
      <c r="D5223" t="s">
        <v>190</v>
      </c>
      <c r="E5223">
        <v>28083</v>
      </c>
      <c r="F5223">
        <v>160.23660000000001</v>
      </c>
      <c r="G5223">
        <v>44834</v>
      </c>
      <c r="H5223">
        <v>44805</v>
      </c>
      <c r="I5223">
        <v>4499924.4378000004</v>
      </c>
      <c r="J5223" t="s">
        <v>204</v>
      </c>
      <c r="K5223">
        <v>3149.9471064600002</v>
      </c>
    </row>
    <row r="5224" spans="1:11" x14ac:dyDescent="0.2">
      <c r="A5224" t="s">
        <v>255</v>
      </c>
      <c r="B5224" t="s">
        <v>198</v>
      </c>
      <c r="C5224" t="s">
        <v>242</v>
      </c>
      <c r="D5224" t="s">
        <v>190</v>
      </c>
      <c r="E5224">
        <v>20759</v>
      </c>
      <c r="F5224">
        <v>245.67310000000001</v>
      </c>
      <c r="G5224">
        <v>44834</v>
      </c>
      <c r="H5224">
        <v>44805</v>
      </c>
      <c r="I5224">
        <v>5099927.8829000005</v>
      </c>
      <c r="J5224" t="s">
        <v>207</v>
      </c>
      <c r="K5224">
        <v>3569.9495180300005</v>
      </c>
    </row>
    <row r="5225" spans="1:11" x14ac:dyDescent="0.2">
      <c r="A5225" t="s">
        <v>255</v>
      </c>
      <c r="B5225" t="s">
        <v>185</v>
      </c>
      <c r="C5225" t="s">
        <v>222</v>
      </c>
      <c r="D5225" t="s">
        <v>190</v>
      </c>
      <c r="E5225">
        <v>182070</v>
      </c>
      <c r="F5225">
        <v>17.575700000000001</v>
      </c>
      <c r="G5225">
        <v>44835</v>
      </c>
      <c r="H5225">
        <v>44835</v>
      </c>
      <c r="I5225">
        <v>3200007.699</v>
      </c>
      <c r="J5225" t="s">
        <v>193</v>
      </c>
      <c r="K5225">
        <v>2560.0061592000002</v>
      </c>
    </row>
    <row r="5226" spans="1:11" x14ac:dyDescent="0.2">
      <c r="A5226" t="s">
        <v>255</v>
      </c>
      <c r="B5226" t="s">
        <v>198</v>
      </c>
      <c r="C5226" t="s">
        <v>202</v>
      </c>
      <c r="D5226" t="s">
        <v>190</v>
      </c>
      <c r="E5226">
        <v>1347264</v>
      </c>
      <c r="F5226">
        <v>3.9339</v>
      </c>
      <c r="G5226">
        <v>44835</v>
      </c>
      <c r="H5226">
        <v>44835</v>
      </c>
      <c r="I5226">
        <v>5300001.8496000003</v>
      </c>
      <c r="J5226" t="s">
        <v>193</v>
      </c>
      <c r="K5226">
        <v>4240.0014796800006</v>
      </c>
    </row>
    <row r="5227" spans="1:11" x14ac:dyDescent="0.2">
      <c r="A5227" t="s">
        <v>255</v>
      </c>
      <c r="B5227" t="s">
        <v>185</v>
      </c>
      <c r="C5227" t="s">
        <v>240</v>
      </c>
      <c r="D5227" t="s">
        <v>200</v>
      </c>
      <c r="E5227">
        <v>629170</v>
      </c>
      <c r="F5227">
        <v>6.8343999999999996</v>
      </c>
      <c r="G5227">
        <v>44835</v>
      </c>
      <c r="H5227">
        <v>44835</v>
      </c>
      <c r="I5227">
        <v>4299999.4479999999</v>
      </c>
      <c r="J5227" t="s">
        <v>241</v>
      </c>
      <c r="K5227">
        <v>3869.9995032000002</v>
      </c>
    </row>
    <row r="5228" spans="1:11" x14ac:dyDescent="0.2">
      <c r="A5228" t="s">
        <v>255</v>
      </c>
      <c r="B5228" t="s">
        <v>198</v>
      </c>
      <c r="C5228" t="s">
        <v>189</v>
      </c>
      <c r="D5228" t="s">
        <v>190</v>
      </c>
      <c r="E5228">
        <v>172586</v>
      </c>
      <c r="F5228">
        <v>31.868099999999998</v>
      </c>
      <c r="G5228">
        <v>44835</v>
      </c>
      <c r="H5228">
        <v>44835</v>
      </c>
      <c r="I5228">
        <v>5499987.9065999994</v>
      </c>
      <c r="J5228" t="s">
        <v>188</v>
      </c>
      <c r="K5228">
        <v>3849.99153462</v>
      </c>
    </row>
    <row r="5229" spans="1:11" x14ac:dyDescent="0.2">
      <c r="A5229" t="s">
        <v>255</v>
      </c>
      <c r="B5229" t="s">
        <v>185</v>
      </c>
      <c r="C5229" t="s">
        <v>194</v>
      </c>
      <c r="D5229" t="s">
        <v>187</v>
      </c>
      <c r="E5229">
        <v>88520</v>
      </c>
      <c r="F5229">
        <v>44.0578</v>
      </c>
      <c r="G5229">
        <v>44837</v>
      </c>
      <c r="H5229">
        <v>44835</v>
      </c>
      <c r="I5229">
        <v>3899996.4560000002</v>
      </c>
      <c r="J5229" t="s">
        <v>188</v>
      </c>
      <c r="K5229">
        <v>2729.9975192000002</v>
      </c>
    </row>
    <row r="5230" spans="1:11" x14ac:dyDescent="0.2">
      <c r="A5230" t="s">
        <v>255</v>
      </c>
      <c r="B5230" t="s">
        <v>185</v>
      </c>
      <c r="C5230" t="s">
        <v>239</v>
      </c>
      <c r="D5230" t="s">
        <v>187</v>
      </c>
      <c r="E5230">
        <v>356510</v>
      </c>
      <c r="F5230">
        <v>16.829799999999999</v>
      </c>
      <c r="G5230">
        <v>44837</v>
      </c>
      <c r="H5230">
        <v>44835</v>
      </c>
      <c r="I5230">
        <v>5999991.9979999997</v>
      </c>
      <c r="J5230" t="s">
        <v>188</v>
      </c>
      <c r="K5230">
        <v>4199.9943986000007</v>
      </c>
    </row>
    <row r="5231" spans="1:11" x14ac:dyDescent="0.2">
      <c r="A5231" t="s">
        <v>255</v>
      </c>
      <c r="B5231" t="s">
        <v>198</v>
      </c>
      <c r="C5231" t="s">
        <v>214</v>
      </c>
      <c r="D5231" t="s">
        <v>200</v>
      </c>
      <c r="E5231">
        <v>347893</v>
      </c>
      <c r="F5231">
        <v>25.582599999999999</v>
      </c>
      <c r="G5231">
        <v>44837</v>
      </c>
      <c r="H5231">
        <v>44835</v>
      </c>
      <c r="I5231">
        <v>8900007.4617999997</v>
      </c>
      <c r="J5231" t="s">
        <v>215</v>
      </c>
      <c r="K5231">
        <v>8010.0067156199993</v>
      </c>
    </row>
    <row r="5232" spans="1:11" x14ac:dyDescent="0.2">
      <c r="A5232" t="s">
        <v>255</v>
      </c>
      <c r="B5232" t="s">
        <v>185</v>
      </c>
      <c r="C5232" t="s">
        <v>114</v>
      </c>
      <c r="D5232" t="s">
        <v>187</v>
      </c>
      <c r="E5232">
        <v>389660</v>
      </c>
      <c r="F5232">
        <v>15.141400000000001</v>
      </c>
      <c r="G5232">
        <v>44841</v>
      </c>
      <c r="H5232">
        <v>44835</v>
      </c>
      <c r="I5232">
        <v>5899997.9240000006</v>
      </c>
      <c r="J5232" t="s">
        <v>215</v>
      </c>
      <c r="K5232">
        <v>5309.9981316000012</v>
      </c>
    </row>
    <row r="5233" spans="1:11" x14ac:dyDescent="0.2">
      <c r="A5233" t="s">
        <v>255</v>
      </c>
      <c r="B5233" t="s">
        <v>185</v>
      </c>
      <c r="C5233" t="s">
        <v>214</v>
      </c>
      <c r="D5233" t="s">
        <v>187</v>
      </c>
      <c r="E5233">
        <v>275513</v>
      </c>
      <c r="F5233">
        <v>26.133099999999999</v>
      </c>
      <c r="G5233">
        <v>44841</v>
      </c>
      <c r="H5233">
        <v>44835</v>
      </c>
      <c r="I5233">
        <v>7200008.7802999998</v>
      </c>
      <c r="J5233" t="s">
        <v>215</v>
      </c>
      <c r="K5233">
        <v>6480.0079022700002</v>
      </c>
    </row>
    <row r="5234" spans="1:11" x14ac:dyDescent="0.2">
      <c r="A5234" t="s">
        <v>255</v>
      </c>
      <c r="B5234" t="s">
        <v>185</v>
      </c>
      <c r="C5234" t="s">
        <v>216</v>
      </c>
      <c r="D5234" t="s">
        <v>192</v>
      </c>
      <c r="E5234">
        <v>528727</v>
      </c>
      <c r="F5234">
        <v>17.967700000000001</v>
      </c>
      <c r="G5234">
        <v>44842</v>
      </c>
      <c r="H5234">
        <v>44835</v>
      </c>
      <c r="I5234">
        <v>9500008.1179000009</v>
      </c>
      <c r="J5234" t="s">
        <v>215</v>
      </c>
      <c r="K5234">
        <v>8550.0073061100011</v>
      </c>
    </row>
    <row r="5235" spans="1:11" x14ac:dyDescent="0.2">
      <c r="A5235" t="s">
        <v>255</v>
      </c>
      <c r="B5235" t="s">
        <v>198</v>
      </c>
      <c r="C5235" t="s">
        <v>225</v>
      </c>
      <c r="D5235" t="s">
        <v>192</v>
      </c>
      <c r="E5235">
        <v>36955</v>
      </c>
      <c r="F5235">
        <v>83.885099999999994</v>
      </c>
      <c r="G5235">
        <v>44843</v>
      </c>
      <c r="H5235">
        <v>44835</v>
      </c>
      <c r="I5235">
        <v>3099973.8704999997</v>
      </c>
      <c r="J5235" t="s">
        <v>188</v>
      </c>
      <c r="K5235">
        <v>2169.9817093500001</v>
      </c>
    </row>
    <row r="5236" spans="1:11" x14ac:dyDescent="0.2">
      <c r="A5236" t="s">
        <v>255</v>
      </c>
      <c r="B5236" t="s">
        <v>198</v>
      </c>
      <c r="C5236" t="s">
        <v>222</v>
      </c>
      <c r="D5236" t="s">
        <v>192</v>
      </c>
      <c r="E5236">
        <v>259533</v>
      </c>
      <c r="F5236">
        <v>15.4123</v>
      </c>
      <c r="G5236">
        <v>44847</v>
      </c>
      <c r="H5236">
        <v>44835</v>
      </c>
      <c r="I5236">
        <v>4000000.4558999999</v>
      </c>
      <c r="J5236" t="s">
        <v>193</v>
      </c>
      <c r="K5236">
        <v>3200.0003647200001</v>
      </c>
    </row>
    <row r="5237" spans="1:11" x14ac:dyDescent="0.2">
      <c r="A5237" t="s">
        <v>255</v>
      </c>
      <c r="B5237" t="s">
        <v>185</v>
      </c>
      <c r="C5237" t="s">
        <v>223</v>
      </c>
      <c r="D5237" t="s">
        <v>190</v>
      </c>
      <c r="E5237">
        <v>47558</v>
      </c>
      <c r="F5237">
        <v>88.313699999999997</v>
      </c>
      <c r="G5237">
        <v>44847</v>
      </c>
      <c r="H5237">
        <v>44835</v>
      </c>
      <c r="I5237">
        <v>4200022.9446</v>
      </c>
      <c r="J5237" t="s">
        <v>204</v>
      </c>
      <c r="K5237">
        <v>2940.0160612200002</v>
      </c>
    </row>
    <row r="5238" spans="1:11" x14ac:dyDescent="0.2">
      <c r="A5238" t="s">
        <v>255</v>
      </c>
      <c r="B5238" t="s">
        <v>185</v>
      </c>
      <c r="C5238" t="s">
        <v>221</v>
      </c>
      <c r="D5238" t="s">
        <v>190</v>
      </c>
      <c r="E5238">
        <v>49054</v>
      </c>
      <c r="F5238">
        <v>40.771099999999997</v>
      </c>
      <c r="G5238">
        <v>44847</v>
      </c>
      <c r="H5238">
        <v>44835</v>
      </c>
      <c r="I5238">
        <v>1999985.5393999999</v>
      </c>
      <c r="J5238" t="s">
        <v>207</v>
      </c>
      <c r="K5238">
        <v>1399.98987758</v>
      </c>
    </row>
    <row r="5239" spans="1:11" x14ac:dyDescent="0.2">
      <c r="A5239" t="s">
        <v>255</v>
      </c>
      <c r="B5239" t="s">
        <v>185</v>
      </c>
      <c r="C5239" t="s">
        <v>201</v>
      </c>
      <c r="D5239" t="s">
        <v>200</v>
      </c>
      <c r="E5239">
        <v>47360</v>
      </c>
      <c r="F5239">
        <v>40.118299999999998</v>
      </c>
      <c r="G5239">
        <v>44847</v>
      </c>
      <c r="H5239">
        <v>44835</v>
      </c>
      <c r="I5239">
        <v>1900002.6879999998</v>
      </c>
      <c r="J5239" t="s">
        <v>188</v>
      </c>
      <c r="K5239">
        <v>1330.0018815999999</v>
      </c>
    </row>
    <row r="5240" spans="1:11" x14ac:dyDescent="0.2">
      <c r="A5240" t="s">
        <v>255</v>
      </c>
      <c r="B5240" t="s">
        <v>185</v>
      </c>
      <c r="C5240" t="s">
        <v>210</v>
      </c>
      <c r="D5240" t="s">
        <v>190</v>
      </c>
      <c r="E5240">
        <v>73131</v>
      </c>
      <c r="F5240">
        <v>30.082899999999999</v>
      </c>
      <c r="G5240">
        <v>44847</v>
      </c>
      <c r="H5240">
        <v>44835</v>
      </c>
      <c r="I5240">
        <v>2199992.5598999998</v>
      </c>
      <c r="J5240" t="s">
        <v>204</v>
      </c>
      <c r="K5240">
        <v>1539.9947919299998</v>
      </c>
    </row>
    <row r="5241" spans="1:11" x14ac:dyDescent="0.2">
      <c r="A5241" t="s">
        <v>255</v>
      </c>
      <c r="B5241" t="s">
        <v>185</v>
      </c>
      <c r="C5241" t="s">
        <v>228</v>
      </c>
      <c r="D5241" t="s">
        <v>190</v>
      </c>
      <c r="E5241">
        <v>169850</v>
      </c>
      <c r="F5241">
        <v>28.260300000000001</v>
      </c>
      <c r="G5241">
        <v>44847</v>
      </c>
      <c r="H5241">
        <v>44835</v>
      </c>
      <c r="I5241">
        <v>4800011.9550000001</v>
      </c>
      <c r="J5241" t="s">
        <v>204</v>
      </c>
      <c r="K5241">
        <v>3360.0083685000004</v>
      </c>
    </row>
    <row r="5242" spans="1:11" x14ac:dyDescent="0.2">
      <c r="A5242" t="s">
        <v>255</v>
      </c>
      <c r="B5242" t="s">
        <v>185</v>
      </c>
      <c r="C5242" t="s">
        <v>230</v>
      </c>
      <c r="D5242" t="s">
        <v>212</v>
      </c>
      <c r="E5242">
        <v>53020</v>
      </c>
      <c r="F5242">
        <v>120.71</v>
      </c>
      <c r="G5242">
        <v>44848</v>
      </c>
      <c r="H5242">
        <v>44835</v>
      </c>
      <c r="I5242">
        <v>6400044.1999999993</v>
      </c>
      <c r="J5242" t="s">
        <v>188</v>
      </c>
      <c r="K5242">
        <v>4480.0309399999996</v>
      </c>
    </row>
    <row r="5243" spans="1:11" x14ac:dyDescent="0.2">
      <c r="A5243" t="s">
        <v>255</v>
      </c>
      <c r="B5243" t="s">
        <v>185</v>
      </c>
      <c r="C5243" t="s">
        <v>228</v>
      </c>
      <c r="D5243" t="s">
        <v>192</v>
      </c>
      <c r="E5243">
        <v>93749</v>
      </c>
      <c r="F5243">
        <v>29.867000000000001</v>
      </c>
      <c r="G5243">
        <v>44848</v>
      </c>
      <c r="H5243">
        <v>44835</v>
      </c>
      <c r="I5243">
        <v>2800001.3829999999</v>
      </c>
      <c r="J5243" t="s">
        <v>204</v>
      </c>
      <c r="K5243">
        <v>1960.0009680999999</v>
      </c>
    </row>
    <row r="5244" spans="1:11" x14ac:dyDescent="0.2">
      <c r="A5244" t="s">
        <v>255</v>
      </c>
      <c r="B5244" t="s">
        <v>185</v>
      </c>
      <c r="C5244" t="s">
        <v>231</v>
      </c>
      <c r="D5244" t="s">
        <v>190</v>
      </c>
      <c r="E5244">
        <v>36882</v>
      </c>
      <c r="F5244">
        <v>21.6907</v>
      </c>
      <c r="G5244">
        <v>44849</v>
      </c>
      <c r="H5244">
        <v>44835</v>
      </c>
      <c r="I5244">
        <v>799996.39740000002</v>
      </c>
      <c r="J5244" t="s">
        <v>188</v>
      </c>
      <c r="K5244">
        <v>559.99747818000003</v>
      </c>
    </row>
    <row r="5245" spans="1:11" x14ac:dyDescent="0.2">
      <c r="A5245" t="s">
        <v>255</v>
      </c>
      <c r="B5245" t="s">
        <v>198</v>
      </c>
      <c r="C5245" t="s">
        <v>242</v>
      </c>
      <c r="D5245" t="s">
        <v>190</v>
      </c>
      <c r="E5245">
        <v>35137</v>
      </c>
      <c r="F5245">
        <v>236.2192</v>
      </c>
      <c r="G5245">
        <v>44849</v>
      </c>
      <c r="H5245">
        <v>44835</v>
      </c>
      <c r="I5245">
        <v>8300034.0303999996</v>
      </c>
      <c r="J5245" t="s">
        <v>207</v>
      </c>
      <c r="K5245">
        <v>5810.0238212799995</v>
      </c>
    </row>
    <row r="5246" spans="1:11" x14ac:dyDescent="0.2">
      <c r="A5246" t="s">
        <v>255</v>
      </c>
      <c r="B5246" t="s">
        <v>198</v>
      </c>
      <c r="C5246" t="s">
        <v>201</v>
      </c>
      <c r="D5246" t="s">
        <v>190</v>
      </c>
      <c r="E5246">
        <v>125270</v>
      </c>
      <c r="F5246">
        <v>37.519100000000002</v>
      </c>
      <c r="G5246">
        <v>44850</v>
      </c>
      <c r="H5246">
        <v>44835</v>
      </c>
      <c r="I5246">
        <v>4700017.6570000006</v>
      </c>
      <c r="J5246" t="s">
        <v>188</v>
      </c>
      <c r="K5246">
        <v>3290.0123599000003</v>
      </c>
    </row>
    <row r="5247" spans="1:11" x14ac:dyDescent="0.2">
      <c r="A5247" t="s">
        <v>255</v>
      </c>
      <c r="B5247" t="s">
        <v>185</v>
      </c>
      <c r="C5247" t="s">
        <v>213</v>
      </c>
      <c r="D5247" t="s">
        <v>190</v>
      </c>
      <c r="E5247">
        <v>51657</v>
      </c>
      <c r="F5247">
        <v>65.8185</v>
      </c>
      <c r="G5247">
        <v>44857</v>
      </c>
      <c r="H5247">
        <v>44835</v>
      </c>
      <c r="I5247">
        <v>3399986.2544999998</v>
      </c>
      <c r="J5247" t="s">
        <v>188</v>
      </c>
      <c r="K5247">
        <v>2379.9903781499997</v>
      </c>
    </row>
    <row r="5248" spans="1:11" x14ac:dyDescent="0.2">
      <c r="A5248" t="s">
        <v>255</v>
      </c>
      <c r="B5248" t="s">
        <v>185</v>
      </c>
      <c r="C5248" t="s">
        <v>242</v>
      </c>
      <c r="D5248" t="s">
        <v>190</v>
      </c>
      <c r="E5248">
        <v>31459</v>
      </c>
      <c r="F5248">
        <v>238.40880000000001</v>
      </c>
      <c r="G5248">
        <v>44857</v>
      </c>
      <c r="H5248">
        <v>44835</v>
      </c>
      <c r="I5248">
        <v>7500102.4392000008</v>
      </c>
      <c r="J5248" t="s">
        <v>207</v>
      </c>
      <c r="K5248">
        <v>5250.0717074400009</v>
      </c>
    </row>
    <row r="5249" spans="1:11" x14ac:dyDescent="0.2">
      <c r="A5249" t="s">
        <v>255</v>
      </c>
      <c r="B5249" t="s">
        <v>185</v>
      </c>
      <c r="C5249" t="s">
        <v>232</v>
      </c>
      <c r="D5249" t="s">
        <v>190</v>
      </c>
      <c r="E5249">
        <v>37818</v>
      </c>
      <c r="F5249">
        <v>23.798200000000001</v>
      </c>
      <c r="G5249">
        <v>44858</v>
      </c>
      <c r="H5249">
        <v>44835</v>
      </c>
      <c r="I5249">
        <v>900000.32760000008</v>
      </c>
      <c r="J5249" t="s">
        <v>204</v>
      </c>
      <c r="K5249">
        <v>630.00022932000002</v>
      </c>
    </row>
    <row r="5250" spans="1:11" x14ac:dyDescent="0.2">
      <c r="A5250" t="s">
        <v>255</v>
      </c>
      <c r="B5250" t="s">
        <v>185</v>
      </c>
      <c r="C5250" t="s">
        <v>217</v>
      </c>
      <c r="D5250" t="s">
        <v>192</v>
      </c>
      <c r="E5250">
        <v>711893</v>
      </c>
      <c r="F5250">
        <v>9.5519999999999996</v>
      </c>
      <c r="G5250">
        <v>44861</v>
      </c>
      <c r="H5250">
        <v>44835</v>
      </c>
      <c r="I5250">
        <v>6800001.9359999998</v>
      </c>
      <c r="J5250" t="s">
        <v>215</v>
      </c>
      <c r="K5250">
        <v>6120.0017423999998</v>
      </c>
    </row>
    <row r="5251" spans="1:11" x14ac:dyDescent="0.2">
      <c r="A5251" t="s">
        <v>255</v>
      </c>
      <c r="B5251" t="s">
        <v>185</v>
      </c>
      <c r="C5251" t="s">
        <v>228</v>
      </c>
      <c r="D5251" t="s">
        <v>200</v>
      </c>
      <c r="E5251">
        <v>203502</v>
      </c>
      <c r="F5251">
        <v>30.4665</v>
      </c>
      <c r="G5251">
        <v>44862</v>
      </c>
      <c r="H5251">
        <v>44835</v>
      </c>
      <c r="I5251">
        <v>6199993.6830000002</v>
      </c>
      <c r="J5251" t="s">
        <v>204</v>
      </c>
      <c r="K5251">
        <v>4339.9955781000008</v>
      </c>
    </row>
    <row r="5252" spans="1:11" x14ac:dyDescent="0.2">
      <c r="A5252" t="s">
        <v>255</v>
      </c>
      <c r="B5252" t="s">
        <v>185</v>
      </c>
      <c r="C5252" t="s">
        <v>233</v>
      </c>
      <c r="D5252" t="s">
        <v>190</v>
      </c>
      <c r="E5252">
        <v>26987</v>
      </c>
      <c r="F5252">
        <v>88.932299999999998</v>
      </c>
      <c r="G5252">
        <v>44863</v>
      </c>
      <c r="H5252">
        <v>44835</v>
      </c>
      <c r="I5252">
        <v>2400015.9800999998</v>
      </c>
      <c r="J5252" t="s">
        <v>204</v>
      </c>
      <c r="K5252">
        <v>1680.0111860700001</v>
      </c>
    </row>
    <row r="5253" spans="1:11" x14ac:dyDescent="0.2">
      <c r="A5253" t="s">
        <v>255</v>
      </c>
      <c r="B5253" t="s">
        <v>185</v>
      </c>
      <c r="C5253" t="s">
        <v>209</v>
      </c>
      <c r="D5253" t="s">
        <v>190</v>
      </c>
      <c r="E5253">
        <v>30478</v>
      </c>
      <c r="F5253">
        <v>19.686199999999999</v>
      </c>
      <c r="G5253">
        <v>44864</v>
      </c>
      <c r="H5253">
        <v>44835</v>
      </c>
      <c r="I5253">
        <v>599996.00359999994</v>
      </c>
      <c r="J5253" t="s">
        <v>188</v>
      </c>
      <c r="K5253">
        <v>419.99720252000003</v>
      </c>
    </row>
    <row r="5254" spans="1:11" x14ac:dyDescent="0.2">
      <c r="A5254" t="s">
        <v>255</v>
      </c>
      <c r="B5254" t="s">
        <v>185</v>
      </c>
      <c r="C5254" t="s">
        <v>222</v>
      </c>
      <c r="D5254" t="s">
        <v>187</v>
      </c>
      <c r="E5254">
        <v>276580</v>
      </c>
      <c r="F5254">
        <v>15.185499999999999</v>
      </c>
      <c r="G5254">
        <v>44864</v>
      </c>
      <c r="H5254">
        <v>44835</v>
      </c>
      <c r="I5254">
        <v>4200005.59</v>
      </c>
      <c r="J5254" t="s">
        <v>193</v>
      </c>
      <c r="K5254">
        <v>3360.0044720000001</v>
      </c>
    </row>
    <row r="5255" spans="1:11" x14ac:dyDescent="0.2">
      <c r="A5255" t="s">
        <v>255</v>
      </c>
      <c r="B5255" t="s">
        <v>185</v>
      </c>
      <c r="C5255" t="s">
        <v>195</v>
      </c>
      <c r="D5255" t="s">
        <v>190</v>
      </c>
      <c r="E5255">
        <v>8808</v>
      </c>
      <c r="F5255">
        <v>113.5295</v>
      </c>
      <c r="G5255">
        <v>44865</v>
      </c>
      <c r="H5255">
        <v>44835</v>
      </c>
      <c r="I5255">
        <v>999967.83600000001</v>
      </c>
      <c r="J5255" t="s">
        <v>196</v>
      </c>
      <c r="K5255">
        <v>899.97105240000008</v>
      </c>
    </row>
    <row r="5256" spans="1:11" x14ac:dyDescent="0.2">
      <c r="A5256" t="s">
        <v>255</v>
      </c>
      <c r="B5256" t="s">
        <v>198</v>
      </c>
      <c r="C5256" t="s">
        <v>239</v>
      </c>
      <c r="D5256" t="s">
        <v>192</v>
      </c>
      <c r="E5256">
        <v>266038</v>
      </c>
      <c r="F5256">
        <v>16.1631</v>
      </c>
      <c r="G5256">
        <v>44865</v>
      </c>
      <c r="H5256">
        <v>44835</v>
      </c>
      <c r="I5256">
        <v>4299998.7977999998</v>
      </c>
      <c r="J5256" t="s">
        <v>188</v>
      </c>
      <c r="K5256">
        <v>3009.9991584599998</v>
      </c>
    </row>
    <row r="5257" spans="1:11" x14ac:dyDescent="0.2">
      <c r="A5257" t="s">
        <v>255</v>
      </c>
      <c r="B5257" t="s">
        <v>198</v>
      </c>
      <c r="C5257" t="s">
        <v>233</v>
      </c>
      <c r="D5257" t="s">
        <v>190</v>
      </c>
      <c r="E5257">
        <v>57325</v>
      </c>
      <c r="F5257">
        <v>83.733000000000004</v>
      </c>
      <c r="G5257">
        <v>44865</v>
      </c>
      <c r="H5257">
        <v>44835</v>
      </c>
      <c r="I5257">
        <v>4799994.2250000006</v>
      </c>
      <c r="J5257" t="s">
        <v>204</v>
      </c>
      <c r="K5257">
        <v>3359.9959575000003</v>
      </c>
    </row>
    <row r="5258" spans="1:11" x14ac:dyDescent="0.2">
      <c r="A5258" t="s">
        <v>255</v>
      </c>
      <c r="B5258" t="s">
        <v>185</v>
      </c>
      <c r="C5258" t="s">
        <v>214</v>
      </c>
      <c r="D5258" t="s">
        <v>200</v>
      </c>
      <c r="E5258">
        <v>77638</v>
      </c>
      <c r="F5258">
        <v>27.0487</v>
      </c>
      <c r="G5258">
        <v>44868</v>
      </c>
      <c r="H5258">
        <v>44866</v>
      </c>
      <c r="I5258">
        <v>2100006.9706000001</v>
      </c>
      <c r="J5258" t="s">
        <v>215</v>
      </c>
      <c r="K5258">
        <v>1890.0062735400004</v>
      </c>
    </row>
    <row r="5259" spans="1:11" x14ac:dyDescent="0.2">
      <c r="A5259" t="s">
        <v>255</v>
      </c>
      <c r="B5259" t="s">
        <v>198</v>
      </c>
      <c r="C5259" t="s">
        <v>229</v>
      </c>
      <c r="D5259" t="s">
        <v>190</v>
      </c>
      <c r="E5259">
        <v>28452</v>
      </c>
      <c r="F5259">
        <v>112.4718</v>
      </c>
      <c r="G5259">
        <v>44868</v>
      </c>
      <c r="H5259">
        <v>44866</v>
      </c>
      <c r="I5259">
        <v>3200047.6535999998</v>
      </c>
      <c r="J5259" t="s">
        <v>188</v>
      </c>
      <c r="K5259">
        <v>2240.0333575200002</v>
      </c>
    </row>
    <row r="5260" spans="1:11" x14ac:dyDescent="0.2">
      <c r="A5260" t="s">
        <v>255</v>
      </c>
      <c r="B5260" t="s">
        <v>185</v>
      </c>
      <c r="C5260" t="s">
        <v>227</v>
      </c>
      <c r="D5260" t="s">
        <v>192</v>
      </c>
      <c r="E5260">
        <v>10872</v>
      </c>
      <c r="F5260">
        <v>156.36189999999999</v>
      </c>
      <c r="G5260">
        <v>44868</v>
      </c>
      <c r="H5260">
        <v>44866</v>
      </c>
      <c r="I5260">
        <v>1699966.5767999999</v>
      </c>
      <c r="J5260" t="s">
        <v>204</v>
      </c>
      <c r="K5260">
        <v>1189.97660376</v>
      </c>
    </row>
    <row r="5261" spans="1:11" x14ac:dyDescent="0.2">
      <c r="A5261" t="s">
        <v>255</v>
      </c>
      <c r="B5261" t="s">
        <v>198</v>
      </c>
      <c r="C5261" t="s">
        <v>213</v>
      </c>
      <c r="D5261" t="s">
        <v>192</v>
      </c>
      <c r="E5261">
        <v>90811</v>
      </c>
      <c r="F5261">
        <v>71.576899999999995</v>
      </c>
      <c r="G5261">
        <v>44868</v>
      </c>
      <c r="H5261">
        <v>44866</v>
      </c>
      <c r="I5261">
        <v>6499969.8658999996</v>
      </c>
      <c r="J5261" t="s">
        <v>188</v>
      </c>
      <c r="K5261">
        <v>4549.9789061299998</v>
      </c>
    </row>
    <row r="5262" spans="1:11" x14ac:dyDescent="0.2">
      <c r="A5262" t="s">
        <v>255</v>
      </c>
      <c r="B5262" t="s">
        <v>198</v>
      </c>
      <c r="C5262" t="s">
        <v>202</v>
      </c>
      <c r="D5262" t="s">
        <v>190</v>
      </c>
      <c r="E5262">
        <v>1011441</v>
      </c>
      <c r="F5262">
        <v>4.4490999999999996</v>
      </c>
      <c r="G5262">
        <v>44869</v>
      </c>
      <c r="H5262">
        <v>44866</v>
      </c>
      <c r="I5262">
        <v>4500002.1530999998</v>
      </c>
      <c r="J5262" t="s">
        <v>193</v>
      </c>
      <c r="K5262">
        <v>3600.0017224799999</v>
      </c>
    </row>
    <row r="5263" spans="1:11" x14ac:dyDescent="0.2">
      <c r="A5263" t="s">
        <v>255</v>
      </c>
      <c r="B5263" t="s">
        <v>198</v>
      </c>
      <c r="C5263" t="s">
        <v>230</v>
      </c>
      <c r="D5263" t="s">
        <v>190</v>
      </c>
      <c r="E5263">
        <v>72536</v>
      </c>
      <c r="F5263">
        <v>108.9118</v>
      </c>
      <c r="G5263">
        <v>44870</v>
      </c>
      <c r="H5263">
        <v>44866</v>
      </c>
      <c r="I5263">
        <v>7900026.3247999996</v>
      </c>
      <c r="J5263" t="s">
        <v>188</v>
      </c>
      <c r="K5263">
        <v>5530.0184273599998</v>
      </c>
    </row>
    <row r="5264" spans="1:11" x14ac:dyDescent="0.2">
      <c r="A5264" t="s">
        <v>255</v>
      </c>
      <c r="B5264" t="s">
        <v>198</v>
      </c>
      <c r="C5264" t="s">
        <v>209</v>
      </c>
      <c r="D5264" t="s">
        <v>190</v>
      </c>
      <c r="E5264">
        <v>221480</v>
      </c>
      <c r="F5264">
        <v>20.769400000000001</v>
      </c>
      <c r="G5264">
        <v>44872</v>
      </c>
      <c r="H5264">
        <v>44866</v>
      </c>
      <c r="I5264">
        <v>4600006.7120000003</v>
      </c>
      <c r="J5264" t="s">
        <v>188</v>
      </c>
      <c r="K5264">
        <v>3220.0046984000001</v>
      </c>
    </row>
    <row r="5265" spans="1:11" x14ac:dyDescent="0.2">
      <c r="A5265" t="s">
        <v>255</v>
      </c>
      <c r="B5265" t="s">
        <v>185</v>
      </c>
      <c r="C5265" t="s">
        <v>210</v>
      </c>
      <c r="D5265" t="s">
        <v>192</v>
      </c>
      <c r="E5265">
        <v>78210</v>
      </c>
      <c r="F5265">
        <v>28.1295</v>
      </c>
      <c r="G5265">
        <v>44872</v>
      </c>
      <c r="H5265">
        <v>44866</v>
      </c>
      <c r="I5265">
        <v>2200008.1949999998</v>
      </c>
      <c r="J5265" t="s">
        <v>204</v>
      </c>
      <c r="K5265">
        <v>1540.0057365</v>
      </c>
    </row>
    <row r="5266" spans="1:11" x14ac:dyDescent="0.2">
      <c r="A5266" t="s">
        <v>255</v>
      </c>
      <c r="B5266" t="s">
        <v>185</v>
      </c>
      <c r="C5266" t="s">
        <v>112</v>
      </c>
      <c r="D5266" t="s">
        <v>190</v>
      </c>
      <c r="E5266">
        <v>82586</v>
      </c>
      <c r="F5266">
        <v>44.802</v>
      </c>
      <c r="G5266">
        <v>44872</v>
      </c>
      <c r="H5266">
        <v>44866</v>
      </c>
      <c r="I5266">
        <v>3700017.9720000001</v>
      </c>
      <c r="J5266" t="s">
        <v>188</v>
      </c>
      <c r="K5266">
        <v>2590.0125804000004</v>
      </c>
    </row>
    <row r="5267" spans="1:11" x14ac:dyDescent="0.2">
      <c r="A5267" t="s">
        <v>255</v>
      </c>
      <c r="B5267" t="s">
        <v>198</v>
      </c>
      <c r="C5267" t="s">
        <v>232</v>
      </c>
      <c r="D5267" t="s">
        <v>190</v>
      </c>
      <c r="E5267">
        <v>114249</v>
      </c>
      <c r="F5267">
        <v>24.5078</v>
      </c>
      <c r="G5267">
        <v>44875</v>
      </c>
      <c r="H5267">
        <v>44866</v>
      </c>
      <c r="I5267">
        <v>2799991.6422000001</v>
      </c>
      <c r="J5267" t="s">
        <v>204</v>
      </c>
      <c r="K5267">
        <v>1959.9941495400001</v>
      </c>
    </row>
    <row r="5268" spans="1:11" x14ac:dyDescent="0.2">
      <c r="A5268" t="s">
        <v>255</v>
      </c>
      <c r="B5268" t="s">
        <v>198</v>
      </c>
      <c r="C5268" t="s">
        <v>224</v>
      </c>
      <c r="D5268" t="s">
        <v>200</v>
      </c>
      <c r="E5268">
        <v>40260</v>
      </c>
      <c r="F5268">
        <v>176.35489999999999</v>
      </c>
      <c r="G5268">
        <v>44875</v>
      </c>
      <c r="H5268">
        <v>44866</v>
      </c>
      <c r="I5268">
        <v>7100048.2739999993</v>
      </c>
      <c r="J5268" t="s">
        <v>204</v>
      </c>
      <c r="K5268">
        <v>4970.0337917999996</v>
      </c>
    </row>
    <row r="5269" spans="1:11" x14ac:dyDescent="0.2">
      <c r="A5269" t="s">
        <v>255</v>
      </c>
      <c r="B5269" t="s">
        <v>198</v>
      </c>
      <c r="C5269" t="s">
        <v>233</v>
      </c>
      <c r="D5269" t="s">
        <v>190</v>
      </c>
      <c r="E5269">
        <v>107576</v>
      </c>
      <c r="F5269">
        <v>88.309399999999997</v>
      </c>
      <c r="G5269">
        <v>44875</v>
      </c>
      <c r="H5269">
        <v>44866</v>
      </c>
      <c r="I5269">
        <v>9499972.0143999998</v>
      </c>
      <c r="J5269" t="s">
        <v>204</v>
      </c>
      <c r="K5269">
        <v>6649.9804100800002</v>
      </c>
    </row>
    <row r="5270" spans="1:11" x14ac:dyDescent="0.2">
      <c r="A5270" t="s">
        <v>255</v>
      </c>
      <c r="B5270" t="s">
        <v>198</v>
      </c>
      <c r="C5270" t="s">
        <v>210</v>
      </c>
      <c r="D5270" t="s">
        <v>187</v>
      </c>
      <c r="E5270">
        <v>223458</v>
      </c>
      <c r="F5270">
        <v>27.298200000000001</v>
      </c>
      <c r="G5270">
        <v>44875</v>
      </c>
      <c r="H5270">
        <v>44866</v>
      </c>
      <c r="I5270">
        <v>6100001.1756000007</v>
      </c>
      <c r="J5270" t="s">
        <v>204</v>
      </c>
      <c r="K5270">
        <v>4270.0008229200012</v>
      </c>
    </row>
    <row r="5271" spans="1:11" x14ac:dyDescent="0.2">
      <c r="A5271" t="s">
        <v>255</v>
      </c>
      <c r="B5271" t="s">
        <v>198</v>
      </c>
      <c r="C5271" t="s">
        <v>195</v>
      </c>
      <c r="D5271" t="s">
        <v>192</v>
      </c>
      <c r="E5271">
        <v>88388</v>
      </c>
      <c r="F5271">
        <v>112.0059</v>
      </c>
      <c r="G5271">
        <v>44875</v>
      </c>
      <c r="H5271">
        <v>44866</v>
      </c>
      <c r="I5271">
        <v>9899977.4891999997</v>
      </c>
      <c r="J5271" t="s">
        <v>196</v>
      </c>
      <c r="K5271">
        <v>8909.9797402799995</v>
      </c>
    </row>
    <row r="5272" spans="1:11" x14ac:dyDescent="0.2">
      <c r="A5272" t="s">
        <v>255</v>
      </c>
      <c r="B5272" t="s">
        <v>198</v>
      </c>
      <c r="C5272" t="s">
        <v>199</v>
      </c>
      <c r="D5272" t="s">
        <v>192</v>
      </c>
      <c r="E5272">
        <v>1148625</v>
      </c>
      <c r="F5272">
        <v>2.8730000000000002</v>
      </c>
      <c r="G5272">
        <v>44875</v>
      </c>
      <c r="H5272">
        <v>44866</v>
      </c>
      <c r="I5272">
        <v>3299999.6250000005</v>
      </c>
      <c r="J5272" t="s">
        <v>193</v>
      </c>
      <c r="K5272">
        <v>2639.9997000000003</v>
      </c>
    </row>
    <row r="5273" spans="1:11" x14ac:dyDescent="0.2">
      <c r="A5273" t="s">
        <v>255</v>
      </c>
      <c r="B5273" t="s">
        <v>185</v>
      </c>
      <c r="C5273" t="s">
        <v>199</v>
      </c>
      <c r="D5273" t="s">
        <v>190</v>
      </c>
      <c r="E5273">
        <v>2813819</v>
      </c>
      <c r="F5273">
        <v>3.1985000000000001</v>
      </c>
      <c r="G5273">
        <v>44875</v>
      </c>
      <c r="H5273">
        <v>44866</v>
      </c>
      <c r="I5273">
        <v>9000000.0714999996</v>
      </c>
      <c r="J5273" t="s">
        <v>193</v>
      </c>
      <c r="K5273">
        <v>7200.0000571999999</v>
      </c>
    </row>
    <row r="5274" spans="1:11" x14ac:dyDescent="0.2">
      <c r="A5274" t="s">
        <v>255</v>
      </c>
      <c r="B5274" t="s">
        <v>185</v>
      </c>
      <c r="C5274" t="s">
        <v>211</v>
      </c>
      <c r="D5274" t="s">
        <v>200</v>
      </c>
      <c r="E5274">
        <v>117376</v>
      </c>
      <c r="F5274">
        <v>12.779400000000001</v>
      </c>
      <c r="G5274">
        <v>44876</v>
      </c>
      <c r="H5274">
        <v>44866</v>
      </c>
      <c r="I5274">
        <v>1499994.8544000001</v>
      </c>
      <c r="J5274" t="s">
        <v>207</v>
      </c>
      <c r="K5274">
        <v>1049.9963980800001</v>
      </c>
    </row>
    <row r="5275" spans="1:11" x14ac:dyDescent="0.2">
      <c r="A5275" t="s">
        <v>255</v>
      </c>
      <c r="B5275" t="s">
        <v>185</v>
      </c>
      <c r="C5275" t="s">
        <v>231</v>
      </c>
      <c r="D5275" t="s">
        <v>192</v>
      </c>
      <c r="E5275">
        <v>285348</v>
      </c>
      <c r="F5275">
        <v>22.779199999999999</v>
      </c>
      <c r="G5275">
        <v>44877</v>
      </c>
      <c r="H5275">
        <v>44866</v>
      </c>
      <c r="I5275">
        <v>6499999.1616000002</v>
      </c>
      <c r="J5275" t="s">
        <v>188</v>
      </c>
      <c r="K5275">
        <v>4549.9994131200001</v>
      </c>
    </row>
    <row r="5276" spans="1:11" x14ac:dyDescent="0.2">
      <c r="A5276" t="s">
        <v>255</v>
      </c>
      <c r="B5276" t="s">
        <v>185</v>
      </c>
      <c r="C5276" t="s">
        <v>220</v>
      </c>
      <c r="D5276" t="s">
        <v>187</v>
      </c>
      <c r="E5276">
        <v>8782</v>
      </c>
      <c r="F5276">
        <v>159.4091</v>
      </c>
      <c r="G5276">
        <v>44877</v>
      </c>
      <c r="H5276">
        <v>44866</v>
      </c>
      <c r="I5276">
        <v>1399930.7161999999</v>
      </c>
      <c r="J5276" t="s">
        <v>188</v>
      </c>
      <c r="K5276">
        <v>979.95150134000005</v>
      </c>
    </row>
    <row r="5277" spans="1:11" x14ac:dyDescent="0.2">
      <c r="A5277" t="s">
        <v>255</v>
      </c>
      <c r="B5277" t="s">
        <v>198</v>
      </c>
      <c r="C5277" t="s">
        <v>199</v>
      </c>
      <c r="D5277" t="s">
        <v>187</v>
      </c>
      <c r="E5277">
        <v>1381482</v>
      </c>
      <c r="F5277">
        <v>3.1126</v>
      </c>
      <c r="G5277">
        <v>44878</v>
      </c>
      <c r="H5277">
        <v>44866</v>
      </c>
      <c r="I5277">
        <v>4300000.8732000003</v>
      </c>
      <c r="J5277" t="s">
        <v>193</v>
      </c>
      <c r="K5277">
        <v>3440.0006985600003</v>
      </c>
    </row>
    <row r="5278" spans="1:11" x14ac:dyDescent="0.2">
      <c r="A5278" t="s">
        <v>255</v>
      </c>
      <c r="B5278" t="s">
        <v>185</v>
      </c>
      <c r="C5278" t="s">
        <v>208</v>
      </c>
      <c r="D5278" t="s">
        <v>187</v>
      </c>
      <c r="E5278">
        <v>73402</v>
      </c>
      <c r="F5278">
        <v>66.755399999999995</v>
      </c>
      <c r="G5278">
        <v>44882</v>
      </c>
      <c r="H5278">
        <v>44866</v>
      </c>
      <c r="I5278">
        <v>4899979.8707999997</v>
      </c>
      <c r="J5278" t="s">
        <v>188</v>
      </c>
      <c r="K5278">
        <v>3429.9859095599995</v>
      </c>
    </row>
    <row r="5279" spans="1:11" x14ac:dyDescent="0.2">
      <c r="A5279" t="s">
        <v>255</v>
      </c>
      <c r="B5279" t="s">
        <v>185</v>
      </c>
      <c r="C5279" t="s">
        <v>189</v>
      </c>
      <c r="D5279" t="s">
        <v>200</v>
      </c>
      <c r="E5279">
        <v>144742</v>
      </c>
      <c r="F5279">
        <v>28.3262</v>
      </c>
      <c r="G5279">
        <v>44882</v>
      </c>
      <c r="H5279">
        <v>44866</v>
      </c>
      <c r="I5279">
        <v>4099990.8404000001</v>
      </c>
      <c r="J5279" t="s">
        <v>188</v>
      </c>
      <c r="K5279">
        <v>2869.9935882800005</v>
      </c>
    </row>
    <row r="5280" spans="1:11" x14ac:dyDescent="0.2">
      <c r="A5280" t="s">
        <v>255</v>
      </c>
      <c r="B5280" t="s">
        <v>198</v>
      </c>
      <c r="C5280" t="s">
        <v>114</v>
      </c>
      <c r="D5280" t="s">
        <v>192</v>
      </c>
      <c r="E5280">
        <v>216121</v>
      </c>
      <c r="F5280">
        <v>14.3438</v>
      </c>
      <c r="G5280">
        <v>44882</v>
      </c>
      <c r="H5280">
        <v>44866</v>
      </c>
      <c r="I5280">
        <v>3099996.3997999998</v>
      </c>
      <c r="J5280" t="s">
        <v>215</v>
      </c>
      <c r="K5280">
        <v>2789.9967598199996</v>
      </c>
    </row>
    <row r="5281" spans="1:11" x14ac:dyDescent="0.2">
      <c r="A5281" t="s">
        <v>255</v>
      </c>
      <c r="B5281" t="s">
        <v>185</v>
      </c>
      <c r="C5281" t="s">
        <v>231</v>
      </c>
      <c r="D5281" t="s">
        <v>190</v>
      </c>
      <c r="E5281">
        <v>311744</v>
      </c>
      <c r="F5281">
        <v>21.812799999999999</v>
      </c>
      <c r="G5281">
        <v>44883</v>
      </c>
      <c r="H5281">
        <v>44866</v>
      </c>
      <c r="I5281">
        <v>6800009.5231999997</v>
      </c>
      <c r="J5281" t="s">
        <v>188</v>
      </c>
      <c r="K5281">
        <v>4760.0066662400004</v>
      </c>
    </row>
    <row r="5282" spans="1:11" x14ac:dyDescent="0.2">
      <c r="A5282" t="s">
        <v>255</v>
      </c>
      <c r="B5282" t="s">
        <v>185</v>
      </c>
      <c r="C5282" t="s">
        <v>219</v>
      </c>
      <c r="D5282" t="s">
        <v>190</v>
      </c>
      <c r="E5282">
        <v>46088</v>
      </c>
      <c r="F5282">
        <v>56.4133</v>
      </c>
      <c r="G5282">
        <v>44884</v>
      </c>
      <c r="H5282">
        <v>44866</v>
      </c>
      <c r="I5282">
        <v>2599976.1704000002</v>
      </c>
      <c r="J5282" t="s">
        <v>188</v>
      </c>
      <c r="K5282">
        <v>1819.9833192800002</v>
      </c>
    </row>
    <row r="5283" spans="1:11" x14ac:dyDescent="0.2">
      <c r="A5283" t="s">
        <v>255</v>
      </c>
      <c r="B5283" t="s">
        <v>198</v>
      </c>
      <c r="C5283" t="s">
        <v>202</v>
      </c>
      <c r="D5283" t="s">
        <v>187</v>
      </c>
      <c r="E5283">
        <v>2264744</v>
      </c>
      <c r="F5283">
        <v>4.3272000000000004</v>
      </c>
      <c r="G5283">
        <v>44885</v>
      </c>
      <c r="H5283">
        <v>44866</v>
      </c>
      <c r="I5283">
        <v>9800000.2368000001</v>
      </c>
      <c r="J5283" t="s">
        <v>193</v>
      </c>
      <c r="K5283">
        <v>7840.0001894400002</v>
      </c>
    </row>
    <row r="5284" spans="1:11" x14ac:dyDescent="0.2">
      <c r="A5284" t="s">
        <v>255</v>
      </c>
      <c r="B5284" t="s">
        <v>185</v>
      </c>
      <c r="C5284" t="s">
        <v>194</v>
      </c>
      <c r="D5284" t="s">
        <v>190</v>
      </c>
      <c r="E5284">
        <v>59669</v>
      </c>
      <c r="F5284">
        <v>45.249299999999998</v>
      </c>
      <c r="G5284">
        <v>44885</v>
      </c>
      <c r="H5284">
        <v>44866</v>
      </c>
      <c r="I5284">
        <v>2699980.4816999999</v>
      </c>
      <c r="J5284" t="s">
        <v>188</v>
      </c>
      <c r="K5284">
        <v>1889.9863371900001</v>
      </c>
    </row>
    <row r="5285" spans="1:11" x14ac:dyDescent="0.2">
      <c r="A5285" t="s">
        <v>255</v>
      </c>
      <c r="B5285" t="s">
        <v>185</v>
      </c>
      <c r="C5285" t="s">
        <v>221</v>
      </c>
      <c r="D5285" t="s">
        <v>190</v>
      </c>
      <c r="E5285">
        <v>243349</v>
      </c>
      <c r="F5285">
        <v>38.627699999999997</v>
      </c>
      <c r="G5285">
        <v>44889</v>
      </c>
      <c r="H5285">
        <v>44866</v>
      </c>
      <c r="I5285">
        <v>9400012.1672999989</v>
      </c>
      <c r="J5285" t="s">
        <v>207</v>
      </c>
      <c r="K5285">
        <v>6580.008517109999</v>
      </c>
    </row>
    <row r="5286" spans="1:11" x14ac:dyDescent="0.2">
      <c r="A5286" t="s">
        <v>255</v>
      </c>
      <c r="B5286" t="s">
        <v>185</v>
      </c>
      <c r="C5286" t="s">
        <v>222</v>
      </c>
      <c r="D5286" t="s">
        <v>190</v>
      </c>
      <c r="E5286">
        <v>140672</v>
      </c>
      <c r="F5286">
        <v>15.639200000000001</v>
      </c>
      <c r="G5286">
        <v>44889</v>
      </c>
      <c r="H5286">
        <v>44866</v>
      </c>
      <c r="I5286">
        <v>2199997.5424000002</v>
      </c>
      <c r="J5286" t="s">
        <v>193</v>
      </c>
      <c r="K5286">
        <v>1759.9980339200001</v>
      </c>
    </row>
    <row r="5287" spans="1:11" x14ac:dyDescent="0.2">
      <c r="A5287" t="s">
        <v>255</v>
      </c>
      <c r="B5287" t="s">
        <v>198</v>
      </c>
      <c r="C5287" t="s">
        <v>246</v>
      </c>
      <c r="D5287" t="s">
        <v>200</v>
      </c>
      <c r="E5287">
        <v>66403</v>
      </c>
      <c r="F5287">
        <v>135.5361</v>
      </c>
      <c r="G5287">
        <v>44889</v>
      </c>
      <c r="H5287">
        <v>44866</v>
      </c>
      <c r="I5287">
        <v>9000003.6482999995</v>
      </c>
      <c r="J5287" t="s">
        <v>204</v>
      </c>
      <c r="K5287">
        <v>6300.0025538099999</v>
      </c>
    </row>
    <row r="5288" spans="1:11" x14ac:dyDescent="0.2">
      <c r="A5288" t="s">
        <v>255</v>
      </c>
      <c r="B5288" t="s">
        <v>185</v>
      </c>
      <c r="C5288" t="s">
        <v>235</v>
      </c>
      <c r="D5288" t="s">
        <v>187</v>
      </c>
      <c r="E5288">
        <v>146374</v>
      </c>
      <c r="F5288">
        <v>14.3468</v>
      </c>
      <c r="G5288">
        <v>44890</v>
      </c>
      <c r="H5288">
        <v>44866</v>
      </c>
      <c r="I5288">
        <v>2099998.5032000002</v>
      </c>
      <c r="J5288" t="s">
        <v>204</v>
      </c>
      <c r="K5288">
        <v>1469.9989522400001</v>
      </c>
    </row>
    <row r="5289" spans="1:11" x14ac:dyDescent="0.2">
      <c r="A5289" t="s">
        <v>255</v>
      </c>
      <c r="B5289" t="s">
        <v>185</v>
      </c>
      <c r="C5289" t="s">
        <v>226</v>
      </c>
      <c r="D5289" t="s">
        <v>192</v>
      </c>
      <c r="E5289">
        <v>174115</v>
      </c>
      <c r="F5289">
        <v>53.4131</v>
      </c>
      <c r="G5289">
        <v>44890</v>
      </c>
      <c r="H5289">
        <v>44866</v>
      </c>
      <c r="I5289">
        <v>9300021.9065000005</v>
      </c>
      <c r="J5289" t="s">
        <v>188</v>
      </c>
      <c r="K5289">
        <v>6510.0153345500012</v>
      </c>
    </row>
    <row r="5290" spans="1:11" x14ac:dyDescent="0.2">
      <c r="A5290" t="s">
        <v>255</v>
      </c>
      <c r="B5290" t="s">
        <v>185</v>
      </c>
      <c r="C5290" t="s">
        <v>240</v>
      </c>
      <c r="D5290" t="s">
        <v>190</v>
      </c>
      <c r="E5290">
        <v>116252</v>
      </c>
      <c r="F5290">
        <v>7.7417999999999996</v>
      </c>
      <c r="G5290">
        <v>44891</v>
      </c>
      <c r="H5290">
        <v>44866</v>
      </c>
      <c r="I5290">
        <v>899999.73359999992</v>
      </c>
      <c r="J5290" t="s">
        <v>241</v>
      </c>
      <c r="K5290">
        <v>809.99976024</v>
      </c>
    </row>
    <row r="5291" spans="1:11" x14ac:dyDescent="0.2">
      <c r="A5291" t="s">
        <v>255</v>
      </c>
      <c r="B5291" t="s">
        <v>185</v>
      </c>
      <c r="C5291" t="s">
        <v>231</v>
      </c>
      <c r="D5291" t="s">
        <v>187</v>
      </c>
      <c r="E5291">
        <v>177975</v>
      </c>
      <c r="F5291">
        <v>21.9132</v>
      </c>
      <c r="G5291">
        <v>44891</v>
      </c>
      <c r="H5291">
        <v>44866</v>
      </c>
      <c r="I5291">
        <v>3900001.77</v>
      </c>
      <c r="J5291" t="s">
        <v>188</v>
      </c>
      <c r="K5291">
        <v>2730.0012390000002</v>
      </c>
    </row>
    <row r="5292" spans="1:11" x14ac:dyDescent="0.2">
      <c r="A5292" t="s">
        <v>255</v>
      </c>
      <c r="B5292" t="s">
        <v>185</v>
      </c>
      <c r="C5292" t="s">
        <v>195</v>
      </c>
      <c r="D5292" t="s">
        <v>190</v>
      </c>
      <c r="E5292">
        <v>24572</v>
      </c>
      <c r="F5292">
        <v>113.95010000000001</v>
      </c>
      <c r="G5292">
        <v>44892</v>
      </c>
      <c r="H5292">
        <v>44866</v>
      </c>
      <c r="I5292">
        <v>2799981.8572</v>
      </c>
      <c r="J5292" t="s">
        <v>196</v>
      </c>
      <c r="K5292">
        <v>2519.9836714800003</v>
      </c>
    </row>
    <row r="5293" spans="1:11" x14ac:dyDescent="0.2">
      <c r="A5293" t="s">
        <v>255</v>
      </c>
      <c r="B5293" t="s">
        <v>198</v>
      </c>
      <c r="C5293" t="s">
        <v>186</v>
      </c>
      <c r="D5293" t="s">
        <v>212</v>
      </c>
      <c r="E5293">
        <v>368596</v>
      </c>
      <c r="F5293">
        <v>21.975300000000001</v>
      </c>
      <c r="G5293">
        <v>44892</v>
      </c>
      <c r="H5293">
        <v>44866</v>
      </c>
      <c r="I5293">
        <v>8100007.6787999999</v>
      </c>
      <c r="J5293" t="s">
        <v>188</v>
      </c>
      <c r="K5293">
        <v>5670.0053751599999</v>
      </c>
    </row>
    <row r="5294" spans="1:11" x14ac:dyDescent="0.2">
      <c r="A5294" t="s">
        <v>255</v>
      </c>
      <c r="B5294" t="s">
        <v>185</v>
      </c>
      <c r="C5294" t="s">
        <v>235</v>
      </c>
      <c r="D5294" t="s">
        <v>190</v>
      </c>
      <c r="E5294">
        <v>208636</v>
      </c>
      <c r="F5294">
        <v>15.3377</v>
      </c>
      <c r="G5294">
        <v>44893</v>
      </c>
      <c r="H5294">
        <v>44866</v>
      </c>
      <c r="I5294">
        <v>3199996.3772</v>
      </c>
      <c r="J5294" t="s">
        <v>204</v>
      </c>
      <c r="K5294">
        <v>2239.9974640400001</v>
      </c>
    </row>
    <row r="5295" spans="1:11" x14ac:dyDescent="0.2">
      <c r="A5295" t="s">
        <v>255</v>
      </c>
      <c r="B5295" t="s">
        <v>198</v>
      </c>
      <c r="C5295" t="s">
        <v>211</v>
      </c>
      <c r="D5295" t="s">
        <v>187</v>
      </c>
      <c r="E5295">
        <v>205243</v>
      </c>
      <c r="F5295">
        <v>14.1296</v>
      </c>
      <c r="G5295">
        <v>44896</v>
      </c>
      <c r="H5295">
        <v>44896</v>
      </c>
      <c r="I5295">
        <v>2900001.4928000001</v>
      </c>
      <c r="J5295" t="s">
        <v>207</v>
      </c>
      <c r="K5295">
        <v>2030.0010449600002</v>
      </c>
    </row>
    <row r="5296" spans="1:11" x14ac:dyDescent="0.2">
      <c r="A5296" t="s">
        <v>255</v>
      </c>
      <c r="B5296" t="s">
        <v>185</v>
      </c>
      <c r="C5296" t="s">
        <v>208</v>
      </c>
      <c r="D5296" t="s">
        <v>187</v>
      </c>
      <c r="E5296">
        <v>144611</v>
      </c>
      <c r="F5296">
        <v>61.544600000000003</v>
      </c>
      <c r="G5296">
        <v>44896</v>
      </c>
      <c r="H5296">
        <v>44896</v>
      </c>
      <c r="I5296">
        <v>8900026.1506000012</v>
      </c>
      <c r="J5296" t="s">
        <v>188</v>
      </c>
      <c r="K5296">
        <v>6230.0183054200015</v>
      </c>
    </row>
    <row r="5297" spans="1:11" x14ac:dyDescent="0.2">
      <c r="A5297" t="s">
        <v>255</v>
      </c>
      <c r="B5297" t="s">
        <v>185</v>
      </c>
      <c r="C5297" t="s">
        <v>225</v>
      </c>
      <c r="D5297" t="s">
        <v>187</v>
      </c>
      <c r="E5297">
        <v>57452</v>
      </c>
      <c r="F5297">
        <v>92.251599999999996</v>
      </c>
      <c r="G5297">
        <v>44896</v>
      </c>
      <c r="H5297">
        <v>44896</v>
      </c>
      <c r="I5297">
        <v>5300038.9232000001</v>
      </c>
      <c r="J5297" t="s">
        <v>188</v>
      </c>
      <c r="K5297">
        <v>3710.0272462400007</v>
      </c>
    </row>
    <row r="5298" spans="1:11" x14ac:dyDescent="0.2">
      <c r="A5298" t="s">
        <v>255</v>
      </c>
      <c r="B5298" t="s">
        <v>185</v>
      </c>
      <c r="C5298" t="s">
        <v>229</v>
      </c>
      <c r="D5298" t="s">
        <v>200</v>
      </c>
      <c r="E5298">
        <v>6687</v>
      </c>
      <c r="F5298">
        <v>104.6798</v>
      </c>
      <c r="G5298">
        <v>44898</v>
      </c>
      <c r="H5298">
        <v>44896</v>
      </c>
      <c r="I5298">
        <v>699993.82259999996</v>
      </c>
      <c r="J5298" t="s">
        <v>188</v>
      </c>
      <c r="K5298">
        <v>489.99567582000003</v>
      </c>
    </row>
    <row r="5299" spans="1:11" x14ac:dyDescent="0.2">
      <c r="A5299" t="s">
        <v>255</v>
      </c>
      <c r="B5299" t="s">
        <v>185</v>
      </c>
      <c r="C5299" t="s">
        <v>191</v>
      </c>
      <c r="D5299" t="s">
        <v>190</v>
      </c>
      <c r="E5299">
        <v>677851</v>
      </c>
      <c r="F5299">
        <v>5.9009999999999998</v>
      </c>
      <c r="G5299">
        <v>44899</v>
      </c>
      <c r="H5299">
        <v>44896</v>
      </c>
      <c r="I5299">
        <v>3999998.7509999997</v>
      </c>
      <c r="J5299" t="s">
        <v>193</v>
      </c>
      <c r="K5299">
        <v>3199.9990008</v>
      </c>
    </row>
    <row r="5300" spans="1:11" x14ac:dyDescent="0.2">
      <c r="A5300" t="s">
        <v>255</v>
      </c>
      <c r="B5300" t="s">
        <v>198</v>
      </c>
      <c r="C5300" t="s">
        <v>213</v>
      </c>
      <c r="D5300" t="s">
        <v>190</v>
      </c>
      <c r="E5300">
        <v>19365</v>
      </c>
      <c r="F5300">
        <v>77.457700000000003</v>
      </c>
      <c r="G5300">
        <v>44899</v>
      </c>
      <c r="H5300">
        <v>44896</v>
      </c>
      <c r="I5300">
        <v>1499968.3605</v>
      </c>
      <c r="J5300" t="s">
        <v>188</v>
      </c>
      <c r="K5300">
        <v>1049.9778523499999</v>
      </c>
    </row>
    <row r="5301" spans="1:11" x14ac:dyDescent="0.2">
      <c r="A5301" t="s">
        <v>255</v>
      </c>
      <c r="B5301" t="s">
        <v>198</v>
      </c>
      <c r="C5301" t="s">
        <v>245</v>
      </c>
      <c r="D5301" t="s">
        <v>190</v>
      </c>
      <c r="E5301">
        <v>149868</v>
      </c>
      <c r="F5301">
        <v>56.049300000000002</v>
      </c>
      <c r="G5301">
        <v>44899</v>
      </c>
      <c r="H5301">
        <v>44896</v>
      </c>
      <c r="I5301">
        <v>8399996.4923999999</v>
      </c>
      <c r="J5301" t="s">
        <v>188</v>
      </c>
      <c r="K5301">
        <v>5879.9975446800008</v>
      </c>
    </row>
    <row r="5302" spans="1:11" x14ac:dyDescent="0.2">
      <c r="A5302" t="s">
        <v>255</v>
      </c>
      <c r="B5302" t="s">
        <v>198</v>
      </c>
      <c r="C5302" t="s">
        <v>236</v>
      </c>
      <c r="D5302" t="s">
        <v>190</v>
      </c>
      <c r="E5302">
        <v>700131</v>
      </c>
      <c r="F5302">
        <v>6.5701999999999998</v>
      </c>
      <c r="G5302">
        <v>44900</v>
      </c>
      <c r="H5302">
        <v>44896</v>
      </c>
      <c r="I5302">
        <v>4600000.6962000001</v>
      </c>
      <c r="J5302" t="s">
        <v>215</v>
      </c>
      <c r="K5302">
        <v>4140.0006265800002</v>
      </c>
    </row>
    <row r="5303" spans="1:11" x14ac:dyDescent="0.2">
      <c r="A5303" t="s">
        <v>255</v>
      </c>
      <c r="B5303" t="s">
        <v>185</v>
      </c>
      <c r="C5303" t="s">
        <v>208</v>
      </c>
      <c r="D5303" t="s">
        <v>190</v>
      </c>
      <c r="E5303">
        <v>19504</v>
      </c>
      <c r="F5303">
        <v>61.5259</v>
      </c>
      <c r="G5303">
        <v>44900</v>
      </c>
      <c r="H5303">
        <v>44896</v>
      </c>
      <c r="I5303">
        <v>1200001.1536000001</v>
      </c>
      <c r="J5303" t="s">
        <v>188</v>
      </c>
      <c r="K5303">
        <v>840.00080752000008</v>
      </c>
    </row>
    <row r="5304" spans="1:11" x14ac:dyDescent="0.2">
      <c r="A5304" t="s">
        <v>255</v>
      </c>
      <c r="B5304" t="s">
        <v>185</v>
      </c>
      <c r="C5304" t="s">
        <v>244</v>
      </c>
      <c r="D5304" t="s">
        <v>190</v>
      </c>
      <c r="E5304">
        <v>358919</v>
      </c>
      <c r="F5304">
        <v>25.353899999999999</v>
      </c>
      <c r="G5304">
        <v>44900</v>
      </c>
      <c r="H5304">
        <v>44896</v>
      </c>
      <c r="I5304">
        <v>9099996.4341000002</v>
      </c>
      <c r="J5304" t="s">
        <v>207</v>
      </c>
      <c r="K5304">
        <v>6369.9975038700004</v>
      </c>
    </row>
    <row r="5305" spans="1:11" x14ac:dyDescent="0.2">
      <c r="A5305" t="s">
        <v>255</v>
      </c>
      <c r="B5305" t="s">
        <v>198</v>
      </c>
      <c r="C5305" t="s">
        <v>208</v>
      </c>
      <c r="D5305" t="s">
        <v>212</v>
      </c>
      <c r="E5305">
        <v>85527</v>
      </c>
      <c r="F5305">
        <v>61.968499999999999</v>
      </c>
      <c r="G5305">
        <v>44903</v>
      </c>
      <c r="H5305">
        <v>44896</v>
      </c>
      <c r="I5305">
        <v>5299979.8995000003</v>
      </c>
      <c r="J5305" t="s">
        <v>188</v>
      </c>
      <c r="K5305">
        <v>3709.9859296500008</v>
      </c>
    </row>
    <row r="5306" spans="1:11" x14ac:dyDescent="0.2">
      <c r="A5306" t="s">
        <v>255</v>
      </c>
      <c r="B5306" t="s">
        <v>185</v>
      </c>
      <c r="C5306" t="s">
        <v>243</v>
      </c>
      <c r="D5306" t="s">
        <v>190</v>
      </c>
      <c r="E5306">
        <v>548120</v>
      </c>
      <c r="F5306">
        <v>5.6557000000000004</v>
      </c>
      <c r="G5306">
        <v>44903</v>
      </c>
      <c r="H5306">
        <v>44896</v>
      </c>
      <c r="I5306">
        <v>3100002.284</v>
      </c>
      <c r="J5306" t="s">
        <v>215</v>
      </c>
      <c r="K5306">
        <v>2790.0020556000004</v>
      </c>
    </row>
    <row r="5307" spans="1:11" x14ac:dyDescent="0.2">
      <c r="A5307" t="s">
        <v>255</v>
      </c>
      <c r="B5307" t="s">
        <v>185</v>
      </c>
      <c r="C5307" t="s">
        <v>214</v>
      </c>
      <c r="D5307" t="s">
        <v>200</v>
      </c>
      <c r="E5307">
        <v>93297</v>
      </c>
      <c r="F5307">
        <v>30.011600000000001</v>
      </c>
      <c r="G5307">
        <v>44903</v>
      </c>
      <c r="H5307">
        <v>44896</v>
      </c>
      <c r="I5307">
        <v>2799992.2452000002</v>
      </c>
      <c r="J5307" t="s">
        <v>215</v>
      </c>
      <c r="K5307">
        <v>2519.9930206800004</v>
      </c>
    </row>
    <row r="5308" spans="1:11" x14ac:dyDescent="0.2">
      <c r="A5308" t="s">
        <v>255</v>
      </c>
      <c r="B5308" t="s">
        <v>185</v>
      </c>
      <c r="C5308" t="s">
        <v>236</v>
      </c>
      <c r="D5308" t="s">
        <v>192</v>
      </c>
      <c r="E5308">
        <v>891112</v>
      </c>
      <c r="F5308">
        <v>6.3964999999999996</v>
      </c>
      <c r="G5308">
        <v>44903</v>
      </c>
      <c r="H5308">
        <v>44896</v>
      </c>
      <c r="I5308">
        <v>5699997.9079999998</v>
      </c>
      <c r="J5308" t="s">
        <v>215</v>
      </c>
      <c r="K5308">
        <v>5129.9981171999998</v>
      </c>
    </row>
    <row r="5309" spans="1:11" x14ac:dyDescent="0.2">
      <c r="A5309" t="s">
        <v>255</v>
      </c>
      <c r="B5309" t="s">
        <v>198</v>
      </c>
      <c r="C5309" t="s">
        <v>219</v>
      </c>
      <c r="D5309" t="s">
        <v>187</v>
      </c>
      <c r="E5309">
        <v>58897</v>
      </c>
      <c r="F5309">
        <v>57.728200000000001</v>
      </c>
      <c r="G5309">
        <v>44903</v>
      </c>
      <c r="H5309">
        <v>44896</v>
      </c>
      <c r="I5309">
        <v>3400017.7954000002</v>
      </c>
      <c r="J5309" t="s">
        <v>188</v>
      </c>
      <c r="K5309">
        <v>2380.0124567800003</v>
      </c>
    </row>
    <row r="5310" spans="1:11" x14ac:dyDescent="0.2">
      <c r="A5310" t="s">
        <v>255</v>
      </c>
      <c r="B5310" t="s">
        <v>185</v>
      </c>
      <c r="C5310" t="s">
        <v>222</v>
      </c>
      <c r="D5310" t="s">
        <v>187</v>
      </c>
      <c r="E5310">
        <v>561358</v>
      </c>
      <c r="F5310">
        <v>17.6358</v>
      </c>
      <c r="G5310">
        <v>44904</v>
      </c>
      <c r="H5310">
        <v>44896</v>
      </c>
      <c r="I5310">
        <v>9899997.4164000005</v>
      </c>
      <c r="J5310" t="s">
        <v>193</v>
      </c>
      <c r="K5310">
        <v>7919.9979331200011</v>
      </c>
    </row>
    <row r="5311" spans="1:11" x14ac:dyDescent="0.2">
      <c r="A5311" t="s">
        <v>255</v>
      </c>
      <c r="B5311" t="s">
        <v>198</v>
      </c>
      <c r="C5311" t="s">
        <v>217</v>
      </c>
      <c r="D5311" t="s">
        <v>187</v>
      </c>
      <c r="E5311">
        <v>954539</v>
      </c>
      <c r="F5311">
        <v>8.6952999999999996</v>
      </c>
      <c r="G5311">
        <v>44904</v>
      </c>
      <c r="H5311">
        <v>44896</v>
      </c>
      <c r="I5311">
        <v>8300002.9666999998</v>
      </c>
      <c r="J5311" t="s">
        <v>215</v>
      </c>
      <c r="K5311">
        <v>7470.0026700299995</v>
      </c>
    </row>
    <row r="5312" spans="1:11" x14ac:dyDescent="0.2">
      <c r="A5312" t="s">
        <v>255</v>
      </c>
      <c r="B5312" t="s">
        <v>185</v>
      </c>
      <c r="C5312" t="s">
        <v>238</v>
      </c>
      <c r="D5312" t="s">
        <v>200</v>
      </c>
      <c r="E5312">
        <v>13880</v>
      </c>
      <c r="F5312">
        <v>223.33519999999999</v>
      </c>
      <c r="G5312">
        <v>44905</v>
      </c>
      <c r="H5312">
        <v>44896</v>
      </c>
      <c r="I5312">
        <v>3099892.5759999999</v>
      </c>
      <c r="J5312" t="s">
        <v>204</v>
      </c>
      <c r="K5312">
        <v>2169.9248032</v>
      </c>
    </row>
    <row r="5313" spans="1:11" x14ac:dyDescent="0.2">
      <c r="A5313" t="s">
        <v>255</v>
      </c>
      <c r="B5313" t="s">
        <v>185</v>
      </c>
      <c r="C5313" t="s">
        <v>220</v>
      </c>
      <c r="D5313" t="s">
        <v>190</v>
      </c>
      <c r="E5313">
        <v>34808</v>
      </c>
      <c r="F5313">
        <v>160.88419999999999</v>
      </c>
      <c r="G5313">
        <v>44905</v>
      </c>
      <c r="H5313">
        <v>44896</v>
      </c>
      <c r="I5313">
        <v>5600057.2335999999</v>
      </c>
      <c r="J5313" t="s">
        <v>188</v>
      </c>
      <c r="K5313">
        <v>3920.0400635200003</v>
      </c>
    </row>
    <row r="5314" spans="1:11" x14ac:dyDescent="0.2">
      <c r="A5314" t="s">
        <v>255</v>
      </c>
      <c r="B5314" t="s">
        <v>198</v>
      </c>
      <c r="C5314" t="s">
        <v>230</v>
      </c>
      <c r="D5314" t="s">
        <v>190</v>
      </c>
      <c r="E5314">
        <v>65252</v>
      </c>
      <c r="F5314">
        <v>124.1349</v>
      </c>
      <c r="G5314">
        <v>44907</v>
      </c>
      <c r="H5314">
        <v>44896</v>
      </c>
      <c r="I5314">
        <v>8100050.4948000005</v>
      </c>
      <c r="J5314" t="s">
        <v>188</v>
      </c>
      <c r="K5314">
        <v>5670.0353463600004</v>
      </c>
    </row>
    <row r="5315" spans="1:11" x14ac:dyDescent="0.2">
      <c r="A5315" t="s">
        <v>255</v>
      </c>
      <c r="B5315" t="s">
        <v>198</v>
      </c>
      <c r="C5315" t="s">
        <v>244</v>
      </c>
      <c r="D5315" t="s">
        <v>190</v>
      </c>
      <c r="E5315">
        <v>301079</v>
      </c>
      <c r="F5315">
        <v>27.899699999999999</v>
      </c>
      <c r="G5315">
        <v>44910</v>
      </c>
      <c r="H5315">
        <v>44896</v>
      </c>
      <c r="I5315">
        <v>8400013.7763</v>
      </c>
      <c r="J5315" t="s">
        <v>207</v>
      </c>
      <c r="K5315">
        <v>5880.0096434100005</v>
      </c>
    </row>
    <row r="5316" spans="1:11" x14ac:dyDescent="0.2">
      <c r="A5316" t="s">
        <v>255</v>
      </c>
      <c r="B5316" t="s">
        <v>185</v>
      </c>
      <c r="C5316" t="s">
        <v>206</v>
      </c>
      <c r="D5316" t="s">
        <v>190</v>
      </c>
      <c r="E5316">
        <v>55618</v>
      </c>
      <c r="F5316">
        <v>100.68689999999999</v>
      </c>
      <c r="G5316">
        <v>44910</v>
      </c>
      <c r="H5316">
        <v>44896</v>
      </c>
      <c r="I5316">
        <v>5600004.0041999994</v>
      </c>
      <c r="J5316" t="s">
        <v>207</v>
      </c>
      <c r="K5316">
        <v>3920.00280294</v>
      </c>
    </row>
    <row r="5317" spans="1:11" x14ac:dyDescent="0.2">
      <c r="A5317" t="s">
        <v>255</v>
      </c>
      <c r="B5317" t="s">
        <v>198</v>
      </c>
      <c r="C5317" t="s">
        <v>231</v>
      </c>
      <c r="D5317" t="s">
        <v>200</v>
      </c>
      <c r="E5317">
        <v>26518</v>
      </c>
      <c r="F5317">
        <v>22.6265</v>
      </c>
      <c r="G5317">
        <v>44910</v>
      </c>
      <c r="H5317">
        <v>44896</v>
      </c>
      <c r="I5317">
        <v>600009.527</v>
      </c>
      <c r="J5317" t="s">
        <v>188</v>
      </c>
      <c r="K5317">
        <v>420.00666890000002</v>
      </c>
    </row>
    <row r="5318" spans="1:11" x14ac:dyDescent="0.2">
      <c r="A5318" t="s">
        <v>255</v>
      </c>
      <c r="B5318" t="s">
        <v>185</v>
      </c>
      <c r="C5318" t="s">
        <v>201</v>
      </c>
      <c r="D5318" t="s">
        <v>187</v>
      </c>
      <c r="E5318">
        <v>70394</v>
      </c>
      <c r="F5318">
        <v>39.776299999999999</v>
      </c>
      <c r="G5318">
        <v>44911</v>
      </c>
      <c r="H5318">
        <v>44896</v>
      </c>
      <c r="I5318">
        <v>2800012.8621999999</v>
      </c>
      <c r="J5318" t="s">
        <v>188</v>
      </c>
      <c r="K5318">
        <v>1960.0090035400001</v>
      </c>
    </row>
    <row r="5319" spans="1:11" x14ac:dyDescent="0.2">
      <c r="A5319" t="s">
        <v>255</v>
      </c>
      <c r="B5319" t="s">
        <v>198</v>
      </c>
      <c r="C5319" t="s">
        <v>213</v>
      </c>
      <c r="D5319" t="s">
        <v>190</v>
      </c>
      <c r="E5319">
        <v>52854</v>
      </c>
      <c r="F5319">
        <v>75.6798</v>
      </c>
      <c r="G5319">
        <v>44911</v>
      </c>
      <c r="H5319">
        <v>44896</v>
      </c>
      <c r="I5319">
        <v>3999980.1491999999</v>
      </c>
      <c r="J5319" t="s">
        <v>188</v>
      </c>
      <c r="K5319">
        <v>2799.98610444</v>
      </c>
    </row>
    <row r="5320" spans="1:11" x14ac:dyDescent="0.2">
      <c r="A5320" t="s">
        <v>255</v>
      </c>
      <c r="B5320" t="s">
        <v>185</v>
      </c>
      <c r="C5320" t="s">
        <v>209</v>
      </c>
      <c r="D5320" t="s">
        <v>192</v>
      </c>
      <c r="E5320">
        <v>107062</v>
      </c>
      <c r="F5320">
        <v>20.5488</v>
      </c>
      <c r="G5320">
        <v>44911</v>
      </c>
      <c r="H5320">
        <v>44896</v>
      </c>
      <c r="I5320">
        <v>2199995.6255999999</v>
      </c>
      <c r="J5320" t="s">
        <v>188</v>
      </c>
      <c r="K5320">
        <v>1539.9969379200002</v>
      </c>
    </row>
    <row r="5321" spans="1:11" x14ac:dyDescent="0.2">
      <c r="A5321" t="s">
        <v>255</v>
      </c>
      <c r="B5321" t="s">
        <v>185</v>
      </c>
      <c r="C5321" t="s">
        <v>221</v>
      </c>
      <c r="D5321" t="s">
        <v>192</v>
      </c>
      <c r="E5321">
        <v>183071</v>
      </c>
      <c r="F5321">
        <v>37.690199999999997</v>
      </c>
      <c r="G5321">
        <v>44911</v>
      </c>
      <c r="H5321">
        <v>44896</v>
      </c>
      <c r="I5321">
        <v>6899982.6041999999</v>
      </c>
      <c r="J5321" t="s">
        <v>207</v>
      </c>
      <c r="K5321">
        <v>4829.9878229400001</v>
      </c>
    </row>
    <row r="5322" spans="1:11" x14ac:dyDescent="0.2">
      <c r="A5322" t="s">
        <v>255</v>
      </c>
      <c r="B5322" t="s">
        <v>198</v>
      </c>
      <c r="C5322" t="s">
        <v>233</v>
      </c>
      <c r="D5322" t="s">
        <v>200</v>
      </c>
      <c r="E5322">
        <v>56340</v>
      </c>
      <c r="F5322">
        <v>83.421599999999998</v>
      </c>
      <c r="G5322">
        <v>44912</v>
      </c>
      <c r="H5322">
        <v>44896</v>
      </c>
      <c r="I5322">
        <v>4699972.9440000001</v>
      </c>
      <c r="J5322" t="s">
        <v>204</v>
      </c>
      <c r="K5322">
        <v>3289.9810608000003</v>
      </c>
    </row>
    <row r="5323" spans="1:11" x14ac:dyDescent="0.2">
      <c r="A5323" t="s">
        <v>255</v>
      </c>
      <c r="B5323" t="s">
        <v>198</v>
      </c>
      <c r="C5323" t="s">
        <v>208</v>
      </c>
      <c r="D5323" t="s">
        <v>190</v>
      </c>
      <c r="E5323">
        <v>54599</v>
      </c>
      <c r="F5323">
        <v>58.608899999999998</v>
      </c>
      <c r="G5323">
        <v>44913</v>
      </c>
      <c r="H5323">
        <v>44896</v>
      </c>
      <c r="I5323">
        <v>3199987.3311000001</v>
      </c>
      <c r="J5323" t="s">
        <v>188</v>
      </c>
      <c r="K5323">
        <v>2239.9911317699998</v>
      </c>
    </row>
    <row r="5324" spans="1:11" x14ac:dyDescent="0.2">
      <c r="A5324" t="s">
        <v>255</v>
      </c>
      <c r="B5324" t="s">
        <v>198</v>
      </c>
      <c r="C5324" t="s">
        <v>202</v>
      </c>
      <c r="D5324" t="s">
        <v>212</v>
      </c>
      <c r="E5324">
        <v>1079629</v>
      </c>
      <c r="F5324">
        <v>3.7976000000000001</v>
      </c>
      <c r="G5324">
        <v>44917</v>
      </c>
      <c r="H5324">
        <v>44896</v>
      </c>
      <c r="I5324">
        <v>4099999.0904000001</v>
      </c>
      <c r="J5324" t="s">
        <v>193</v>
      </c>
      <c r="K5324">
        <v>3279.9992723200003</v>
      </c>
    </row>
    <row r="5325" spans="1:11" x14ac:dyDescent="0.2">
      <c r="A5325" t="s">
        <v>255</v>
      </c>
      <c r="B5325" t="s">
        <v>198</v>
      </c>
      <c r="C5325" t="s">
        <v>238</v>
      </c>
      <c r="D5325" t="s">
        <v>192</v>
      </c>
      <c r="E5325">
        <v>9746</v>
      </c>
      <c r="F5325">
        <v>235.98580000000001</v>
      </c>
      <c r="G5325">
        <v>44917</v>
      </c>
      <c r="H5325">
        <v>44896</v>
      </c>
      <c r="I5325">
        <v>2299917.6068000002</v>
      </c>
      <c r="J5325" t="s">
        <v>204</v>
      </c>
      <c r="K5325">
        <v>1609.94232476</v>
      </c>
    </row>
    <row r="5326" spans="1:11" x14ac:dyDescent="0.2">
      <c r="A5326" t="s">
        <v>255</v>
      </c>
      <c r="B5326" t="s">
        <v>185</v>
      </c>
      <c r="C5326" t="s">
        <v>205</v>
      </c>
      <c r="D5326" t="s">
        <v>187</v>
      </c>
      <c r="E5326">
        <v>98914</v>
      </c>
      <c r="F5326">
        <v>18.197600000000001</v>
      </c>
      <c r="G5326">
        <v>44917</v>
      </c>
      <c r="H5326">
        <v>44896</v>
      </c>
      <c r="I5326">
        <v>1799997.4064000002</v>
      </c>
      <c r="J5326" t="s">
        <v>193</v>
      </c>
      <c r="K5326">
        <v>1439.9979251200002</v>
      </c>
    </row>
    <row r="5327" spans="1:11" x14ac:dyDescent="0.2">
      <c r="A5327" t="s">
        <v>255</v>
      </c>
      <c r="B5327" t="s">
        <v>198</v>
      </c>
      <c r="C5327" t="s">
        <v>243</v>
      </c>
      <c r="D5327" t="s">
        <v>187</v>
      </c>
      <c r="E5327">
        <v>371453</v>
      </c>
      <c r="F5327">
        <v>6.1919000000000004</v>
      </c>
      <c r="G5327">
        <v>44917</v>
      </c>
      <c r="H5327">
        <v>44896</v>
      </c>
      <c r="I5327">
        <v>2299999.8307000003</v>
      </c>
      <c r="J5327" t="s">
        <v>215</v>
      </c>
      <c r="K5327">
        <v>2069.9998476300002</v>
      </c>
    </row>
    <row r="5328" spans="1:11" x14ac:dyDescent="0.2">
      <c r="A5328" t="s">
        <v>255</v>
      </c>
      <c r="B5328" t="s">
        <v>198</v>
      </c>
      <c r="C5328" t="s">
        <v>201</v>
      </c>
      <c r="D5328" t="s">
        <v>190</v>
      </c>
      <c r="E5328">
        <v>176659</v>
      </c>
      <c r="F5328">
        <v>41.8887</v>
      </c>
      <c r="G5328">
        <v>44918</v>
      </c>
      <c r="H5328">
        <v>44896</v>
      </c>
      <c r="I5328">
        <v>7400015.8532999996</v>
      </c>
      <c r="J5328" t="s">
        <v>188</v>
      </c>
      <c r="K5328">
        <v>5180.01109731</v>
      </c>
    </row>
    <row r="5329" spans="1:11" x14ac:dyDescent="0.2">
      <c r="A5329" t="s">
        <v>255</v>
      </c>
      <c r="B5329" t="s">
        <v>198</v>
      </c>
      <c r="C5329" t="s">
        <v>238</v>
      </c>
      <c r="D5329" t="s">
        <v>190</v>
      </c>
      <c r="E5329">
        <v>35676</v>
      </c>
      <c r="F5329">
        <v>232.64840000000001</v>
      </c>
      <c r="G5329">
        <v>44918</v>
      </c>
      <c r="H5329">
        <v>44896</v>
      </c>
      <c r="I5329">
        <v>8299964.3184000002</v>
      </c>
      <c r="J5329" t="s">
        <v>204</v>
      </c>
      <c r="K5329">
        <v>5809.9750228800003</v>
      </c>
    </row>
    <row r="5330" spans="1:11" x14ac:dyDescent="0.2">
      <c r="A5330" t="s">
        <v>255</v>
      </c>
      <c r="B5330" t="s">
        <v>185</v>
      </c>
      <c r="C5330" t="s">
        <v>226</v>
      </c>
      <c r="D5330" t="s">
        <v>200</v>
      </c>
      <c r="E5330">
        <v>179328</v>
      </c>
      <c r="F5330">
        <v>52.975499999999997</v>
      </c>
      <c r="G5330">
        <v>44920</v>
      </c>
      <c r="H5330">
        <v>44896</v>
      </c>
      <c r="I5330">
        <v>9499990.4639999997</v>
      </c>
      <c r="J5330" t="s">
        <v>188</v>
      </c>
      <c r="K5330">
        <v>6649.9933247999998</v>
      </c>
    </row>
    <row r="5331" spans="1:11" x14ac:dyDescent="0.2">
      <c r="A5331" t="s">
        <v>255</v>
      </c>
      <c r="B5331" t="s">
        <v>198</v>
      </c>
      <c r="C5331" t="s">
        <v>234</v>
      </c>
      <c r="D5331" t="s">
        <v>190</v>
      </c>
      <c r="E5331">
        <v>75566</v>
      </c>
      <c r="F5331">
        <v>108.51430000000001</v>
      </c>
      <c r="G5331">
        <v>44924</v>
      </c>
      <c r="H5331">
        <v>44896</v>
      </c>
      <c r="I5331">
        <v>8199991.5938000008</v>
      </c>
      <c r="J5331" t="s">
        <v>204</v>
      </c>
      <c r="K5331">
        <v>5739.9941156600007</v>
      </c>
    </row>
    <row r="5332" spans="1:11" x14ac:dyDescent="0.2">
      <c r="A5332" t="s">
        <v>255</v>
      </c>
      <c r="B5332" t="s">
        <v>185</v>
      </c>
      <c r="C5332" t="s">
        <v>244</v>
      </c>
      <c r="D5332" t="s">
        <v>212</v>
      </c>
      <c r="E5332">
        <v>198600</v>
      </c>
      <c r="F5332">
        <v>27.190300000000001</v>
      </c>
      <c r="G5332">
        <v>44924</v>
      </c>
      <c r="H5332">
        <v>44896</v>
      </c>
      <c r="I5332">
        <v>5399993.5800000001</v>
      </c>
      <c r="J5332" t="s">
        <v>207</v>
      </c>
      <c r="K5332">
        <v>3779.9955060000002</v>
      </c>
    </row>
    <row r="5333" spans="1:11" x14ac:dyDescent="0.2">
      <c r="A5333" t="s">
        <v>255</v>
      </c>
      <c r="B5333" t="s">
        <v>198</v>
      </c>
      <c r="C5333" t="s">
        <v>218</v>
      </c>
      <c r="D5333" t="s">
        <v>190</v>
      </c>
      <c r="E5333">
        <v>45493</v>
      </c>
      <c r="F5333">
        <v>65.944299999999998</v>
      </c>
      <c r="G5333">
        <v>44924</v>
      </c>
      <c r="H5333">
        <v>44896</v>
      </c>
      <c r="I5333">
        <v>3000004.0398999997</v>
      </c>
      <c r="J5333" t="s">
        <v>204</v>
      </c>
      <c r="K5333">
        <v>2100.00282793</v>
      </c>
    </row>
    <row r="5334" spans="1:11" x14ac:dyDescent="0.2">
      <c r="A5334" t="s">
        <v>255</v>
      </c>
      <c r="B5334" t="s">
        <v>198</v>
      </c>
      <c r="C5334" t="s">
        <v>225</v>
      </c>
      <c r="D5334" t="s">
        <v>200</v>
      </c>
      <c r="E5334">
        <v>75968</v>
      </c>
      <c r="F5334">
        <v>81.613600000000005</v>
      </c>
      <c r="G5334">
        <v>44924</v>
      </c>
      <c r="H5334">
        <v>44896</v>
      </c>
      <c r="I5334">
        <v>6200021.9648000002</v>
      </c>
      <c r="J5334" t="s">
        <v>188</v>
      </c>
      <c r="K5334">
        <v>4340.0153753600007</v>
      </c>
    </row>
    <row r="5335" spans="1:11" x14ac:dyDescent="0.2">
      <c r="A5335" t="s">
        <v>255</v>
      </c>
      <c r="B5335" t="s">
        <v>185</v>
      </c>
      <c r="C5335" t="s">
        <v>243</v>
      </c>
      <c r="D5335" t="s">
        <v>192</v>
      </c>
      <c r="E5335">
        <v>1663694</v>
      </c>
      <c r="F5335">
        <v>5.8304</v>
      </c>
      <c r="G5335">
        <v>44924</v>
      </c>
      <c r="H5335">
        <v>44896</v>
      </c>
      <c r="I5335">
        <v>9700001.4976000004</v>
      </c>
      <c r="J5335" t="s">
        <v>215</v>
      </c>
      <c r="K5335">
        <v>8730.0013478400015</v>
      </c>
    </row>
    <row r="5336" spans="1:11" x14ac:dyDescent="0.2">
      <c r="A5336" t="s">
        <v>255</v>
      </c>
      <c r="B5336" t="s">
        <v>185</v>
      </c>
      <c r="C5336" t="s">
        <v>220</v>
      </c>
      <c r="D5336" t="s">
        <v>192</v>
      </c>
      <c r="E5336">
        <v>35433</v>
      </c>
      <c r="F5336">
        <v>160.86789999999999</v>
      </c>
      <c r="G5336">
        <v>44926</v>
      </c>
      <c r="H5336">
        <v>44896</v>
      </c>
      <c r="I5336">
        <v>5700032.3006999996</v>
      </c>
      <c r="J5336" t="s">
        <v>188</v>
      </c>
      <c r="K5336">
        <v>3990.0226104899998</v>
      </c>
    </row>
    <row r="5337" spans="1:11" x14ac:dyDescent="0.2">
      <c r="A5337" t="s">
        <v>255</v>
      </c>
      <c r="B5337" t="s">
        <v>198</v>
      </c>
      <c r="C5337" t="s">
        <v>227</v>
      </c>
      <c r="D5337" t="s">
        <v>190</v>
      </c>
      <c r="E5337">
        <v>61008</v>
      </c>
      <c r="F5337">
        <v>144.24430000000001</v>
      </c>
      <c r="G5337">
        <v>44926</v>
      </c>
      <c r="H5337">
        <v>44896</v>
      </c>
      <c r="I5337">
        <v>8800056.2544</v>
      </c>
      <c r="J5337" t="s">
        <v>204</v>
      </c>
      <c r="K5337">
        <v>6160.0393780800005</v>
      </c>
    </row>
    <row r="5338" spans="1:11" x14ac:dyDescent="0.2">
      <c r="A5338" t="s">
        <v>255</v>
      </c>
      <c r="B5338" t="s">
        <v>185</v>
      </c>
      <c r="C5338" t="s">
        <v>202</v>
      </c>
      <c r="D5338" t="s">
        <v>200</v>
      </c>
      <c r="E5338">
        <v>142623</v>
      </c>
      <c r="F5338">
        <v>4.2069000000000001</v>
      </c>
      <c r="G5338">
        <v>44927</v>
      </c>
      <c r="H5338">
        <v>44927</v>
      </c>
      <c r="I5338">
        <v>600000.69870000007</v>
      </c>
      <c r="J5338" t="s">
        <v>193</v>
      </c>
      <c r="K5338">
        <v>480.00055896000009</v>
      </c>
    </row>
    <row r="5339" spans="1:11" x14ac:dyDescent="0.2">
      <c r="A5339" t="s">
        <v>255</v>
      </c>
      <c r="B5339" t="s">
        <v>185</v>
      </c>
      <c r="C5339" t="s">
        <v>232</v>
      </c>
      <c r="D5339" t="s">
        <v>190</v>
      </c>
      <c r="E5339">
        <v>375812</v>
      </c>
      <c r="F5339">
        <v>25.012499999999999</v>
      </c>
      <c r="G5339">
        <v>44927</v>
      </c>
      <c r="H5339">
        <v>44927</v>
      </c>
      <c r="I5339">
        <v>9399997.6500000004</v>
      </c>
      <c r="J5339" t="s">
        <v>204</v>
      </c>
      <c r="K5339">
        <v>6579.9983550000006</v>
      </c>
    </row>
    <row r="5340" spans="1:11" x14ac:dyDescent="0.2">
      <c r="A5340" t="s">
        <v>255</v>
      </c>
      <c r="B5340" t="s">
        <v>185</v>
      </c>
      <c r="C5340" t="s">
        <v>214</v>
      </c>
      <c r="D5340" t="s">
        <v>190</v>
      </c>
      <c r="E5340">
        <v>266528</v>
      </c>
      <c r="F5340">
        <v>30.390799999999999</v>
      </c>
      <c r="G5340">
        <v>44928</v>
      </c>
      <c r="H5340">
        <v>44927</v>
      </c>
      <c r="I5340">
        <v>8099999.1423999993</v>
      </c>
      <c r="J5340" t="s">
        <v>215</v>
      </c>
      <c r="K5340">
        <v>7289.9992281599998</v>
      </c>
    </row>
    <row r="5341" spans="1:11" x14ac:dyDescent="0.2">
      <c r="A5341" t="s">
        <v>255</v>
      </c>
      <c r="B5341" t="s">
        <v>185</v>
      </c>
      <c r="C5341" t="s">
        <v>232</v>
      </c>
      <c r="D5341" t="s">
        <v>190</v>
      </c>
      <c r="E5341">
        <v>306995</v>
      </c>
      <c r="F5341">
        <v>27.036300000000001</v>
      </c>
      <c r="G5341">
        <v>44928</v>
      </c>
      <c r="H5341">
        <v>44927</v>
      </c>
      <c r="I5341">
        <v>8300008.9185000006</v>
      </c>
      <c r="J5341" t="s">
        <v>204</v>
      </c>
      <c r="K5341">
        <v>5810.0062429500013</v>
      </c>
    </row>
    <row r="5342" spans="1:11" x14ac:dyDescent="0.2">
      <c r="A5342" t="s">
        <v>255</v>
      </c>
      <c r="B5342" t="s">
        <v>185</v>
      </c>
      <c r="C5342" t="s">
        <v>186</v>
      </c>
      <c r="D5342" t="s">
        <v>190</v>
      </c>
      <c r="E5342">
        <v>387468</v>
      </c>
      <c r="F5342">
        <v>22.195399999999999</v>
      </c>
      <c r="G5342">
        <v>44931</v>
      </c>
      <c r="H5342">
        <v>44927</v>
      </c>
      <c r="I5342">
        <v>8600007.2471999992</v>
      </c>
      <c r="J5342" t="s">
        <v>188</v>
      </c>
      <c r="K5342">
        <v>6020.0050730399998</v>
      </c>
    </row>
    <row r="5343" spans="1:11" x14ac:dyDescent="0.2">
      <c r="A5343" t="s">
        <v>255</v>
      </c>
      <c r="B5343" t="s">
        <v>198</v>
      </c>
      <c r="C5343" t="s">
        <v>230</v>
      </c>
      <c r="D5343" t="s">
        <v>190</v>
      </c>
      <c r="E5343">
        <v>47627</v>
      </c>
      <c r="F5343">
        <v>128.0795</v>
      </c>
      <c r="G5343">
        <v>44931</v>
      </c>
      <c r="H5343">
        <v>44927</v>
      </c>
      <c r="I5343">
        <v>6100042.3465</v>
      </c>
      <c r="J5343" t="s">
        <v>188</v>
      </c>
      <c r="K5343">
        <v>4270.0296425500001</v>
      </c>
    </row>
    <row r="5344" spans="1:11" x14ac:dyDescent="0.2">
      <c r="A5344" t="s">
        <v>255</v>
      </c>
      <c r="B5344" t="s">
        <v>185</v>
      </c>
      <c r="C5344" t="s">
        <v>189</v>
      </c>
      <c r="D5344" t="s">
        <v>192</v>
      </c>
      <c r="E5344">
        <v>148350</v>
      </c>
      <c r="F5344">
        <v>31.0078</v>
      </c>
      <c r="G5344">
        <v>44931</v>
      </c>
      <c r="H5344">
        <v>44927</v>
      </c>
      <c r="I5344">
        <v>4600007.13</v>
      </c>
      <c r="J5344" t="s">
        <v>188</v>
      </c>
      <c r="K5344">
        <v>3220.0049910000002</v>
      </c>
    </row>
    <row r="5345" spans="1:11" x14ac:dyDescent="0.2">
      <c r="A5345" t="s">
        <v>255</v>
      </c>
      <c r="B5345" t="s">
        <v>198</v>
      </c>
      <c r="C5345" t="s">
        <v>245</v>
      </c>
      <c r="D5345" t="s">
        <v>192</v>
      </c>
      <c r="E5345">
        <v>59579</v>
      </c>
      <c r="F5345">
        <v>57.067399999999999</v>
      </c>
      <c r="G5345">
        <v>44931</v>
      </c>
      <c r="H5345">
        <v>44927</v>
      </c>
      <c r="I5345">
        <v>3400018.6245999997</v>
      </c>
      <c r="J5345" t="s">
        <v>188</v>
      </c>
      <c r="K5345">
        <v>2380.0130372199997</v>
      </c>
    </row>
    <row r="5346" spans="1:11" x14ac:dyDescent="0.2">
      <c r="A5346" t="s">
        <v>255</v>
      </c>
      <c r="B5346" t="s">
        <v>198</v>
      </c>
      <c r="C5346" t="s">
        <v>209</v>
      </c>
      <c r="D5346" t="s">
        <v>187</v>
      </c>
      <c r="E5346">
        <v>282639</v>
      </c>
      <c r="F5346">
        <v>20.874700000000001</v>
      </c>
      <c r="G5346">
        <v>44931</v>
      </c>
      <c r="H5346">
        <v>44927</v>
      </c>
      <c r="I5346">
        <v>5900004.3333000001</v>
      </c>
      <c r="J5346" t="s">
        <v>188</v>
      </c>
      <c r="K5346">
        <v>4130.0030333100003</v>
      </c>
    </row>
    <row r="5347" spans="1:11" x14ac:dyDescent="0.2">
      <c r="A5347" t="s">
        <v>255</v>
      </c>
      <c r="B5347" t="s">
        <v>185</v>
      </c>
      <c r="C5347" t="s">
        <v>233</v>
      </c>
      <c r="D5347" t="s">
        <v>200</v>
      </c>
      <c r="E5347">
        <v>64922</v>
      </c>
      <c r="F5347">
        <v>93.958500000000001</v>
      </c>
      <c r="G5347">
        <v>44932</v>
      </c>
      <c r="H5347">
        <v>44927</v>
      </c>
      <c r="I5347">
        <v>6099973.7369999997</v>
      </c>
      <c r="J5347" t="s">
        <v>204</v>
      </c>
      <c r="K5347">
        <v>4269.9816158999993</v>
      </c>
    </row>
    <row r="5348" spans="1:11" x14ac:dyDescent="0.2">
      <c r="A5348" t="s">
        <v>255</v>
      </c>
      <c r="B5348" t="s">
        <v>185</v>
      </c>
      <c r="C5348" t="s">
        <v>186</v>
      </c>
      <c r="D5348" t="s">
        <v>187</v>
      </c>
      <c r="E5348">
        <v>244775</v>
      </c>
      <c r="F5348">
        <v>23.2867</v>
      </c>
      <c r="G5348">
        <v>44932</v>
      </c>
      <c r="H5348">
        <v>44927</v>
      </c>
      <c r="I5348">
        <v>5700001.9924999997</v>
      </c>
      <c r="J5348" t="s">
        <v>188</v>
      </c>
      <c r="K5348">
        <v>3990.0013947500001</v>
      </c>
    </row>
    <row r="5349" spans="1:11" x14ac:dyDescent="0.2">
      <c r="A5349" t="s">
        <v>255</v>
      </c>
      <c r="B5349" t="s">
        <v>185</v>
      </c>
      <c r="C5349" t="s">
        <v>191</v>
      </c>
      <c r="D5349" t="s">
        <v>190</v>
      </c>
      <c r="E5349">
        <v>588078</v>
      </c>
      <c r="F5349">
        <v>5.6115000000000004</v>
      </c>
      <c r="G5349">
        <v>44933</v>
      </c>
      <c r="H5349">
        <v>44927</v>
      </c>
      <c r="I5349">
        <v>3299999.6970000002</v>
      </c>
      <c r="J5349" t="s">
        <v>193</v>
      </c>
      <c r="K5349">
        <v>2639.9997576000001</v>
      </c>
    </row>
    <row r="5350" spans="1:11" x14ac:dyDescent="0.2">
      <c r="A5350" t="s">
        <v>255</v>
      </c>
      <c r="B5350" t="s">
        <v>198</v>
      </c>
      <c r="C5350" t="s">
        <v>225</v>
      </c>
      <c r="D5350" t="s">
        <v>190</v>
      </c>
      <c r="E5350">
        <v>23026</v>
      </c>
      <c r="F5350">
        <v>82.516900000000007</v>
      </c>
      <c r="G5350">
        <v>44934</v>
      </c>
      <c r="H5350">
        <v>44927</v>
      </c>
      <c r="I5350">
        <v>1900034.1394000002</v>
      </c>
      <c r="J5350" t="s">
        <v>188</v>
      </c>
      <c r="K5350">
        <v>1330.0238975800003</v>
      </c>
    </row>
    <row r="5351" spans="1:11" x14ac:dyDescent="0.2">
      <c r="A5351" t="s">
        <v>255</v>
      </c>
      <c r="B5351" t="s">
        <v>185</v>
      </c>
      <c r="C5351" t="s">
        <v>195</v>
      </c>
      <c r="D5351" t="s">
        <v>190</v>
      </c>
      <c r="E5351">
        <v>6271</v>
      </c>
      <c r="F5351">
        <v>111.6193</v>
      </c>
      <c r="G5351">
        <v>44934</v>
      </c>
      <c r="H5351">
        <v>44927</v>
      </c>
      <c r="I5351">
        <v>699964.63029999996</v>
      </c>
      <c r="J5351" t="s">
        <v>196</v>
      </c>
      <c r="K5351">
        <v>629.96816726999998</v>
      </c>
    </row>
    <row r="5352" spans="1:11" x14ac:dyDescent="0.2">
      <c r="A5352" t="s">
        <v>255</v>
      </c>
      <c r="B5352" t="s">
        <v>185</v>
      </c>
      <c r="C5352" t="s">
        <v>242</v>
      </c>
      <c r="D5352" t="s">
        <v>190</v>
      </c>
      <c r="E5352">
        <v>42361</v>
      </c>
      <c r="F5352">
        <v>236.06460000000001</v>
      </c>
      <c r="G5352">
        <v>44934</v>
      </c>
      <c r="H5352">
        <v>44927</v>
      </c>
      <c r="I5352">
        <v>9999932.5206000004</v>
      </c>
      <c r="J5352" t="s">
        <v>207</v>
      </c>
      <c r="K5352">
        <v>6999.9527644199998</v>
      </c>
    </row>
    <row r="5353" spans="1:11" x14ac:dyDescent="0.2">
      <c r="A5353" t="s">
        <v>255</v>
      </c>
      <c r="B5353" t="s">
        <v>198</v>
      </c>
      <c r="C5353" t="s">
        <v>213</v>
      </c>
      <c r="D5353" t="s">
        <v>190</v>
      </c>
      <c r="E5353">
        <v>45499</v>
      </c>
      <c r="F5353">
        <v>76.924999999999997</v>
      </c>
      <c r="G5353">
        <v>44938</v>
      </c>
      <c r="H5353">
        <v>44927</v>
      </c>
      <c r="I5353">
        <v>3500010.5749999997</v>
      </c>
      <c r="J5353" t="s">
        <v>188</v>
      </c>
      <c r="K5353">
        <v>2450.0074024999999</v>
      </c>
    </row>
    <row r="5354" spans="1:11" x14ac:dyDescent="0.2">
      <c r="A5354" t="s">
        <v>255</v>
      </c>
      <c r="B5354" t="s">
        <v>185</v>
      </c>
      <c r="C5354" t="s">
        <v>240</v>
      </c>
      <c r="D5354" t="s">
        <v>190</v>
      </c>
      <c r="E5354">
        <v>217191</v>
      </c>
      <c r="F5354">
        <v>7.3667999999999996</v>
      </c>
      <c r="G5354">
        <v>44938</v>
      </c>
      <c r="H5354">
        <v>44927</v>
      </c>
      <c r="I5354">
        <v>1600002.6587999999</v>
      </c>
      <c r="J5354" t="s">
        <v>241</v>
      </c>
      <c r="K5354">
        <v>1440.0023929199999</v>
      </c>
    </row>
    <row r="5355" spans="1:11" x14ac:dyDescent="0.2">
      <c r="A5355" t="s">
        <v>255</v>
      </c>
      <c r="B5355" t="s">
        <v>198</v>
      </c>
      <c r="C5355" t="s">
        <v>226</v>
      </c>
      <c r="D5355" t="s">
        <v>200</v>
      </c>
      <c r="E5355">
        <v>79143</v>
      </c>
      <c r="F5355">
        <v>55.595700000000001</v>
      </c>
      <c r="G5355">
        <v>44938</v>
      </c>
      <c r="H5355">
        <v>44927</v>
      </c>
      <c r="I5355">
        <v>4400010.4851000002</v>
      </c>
      <c r="J5355" t="s">
        <v>188</v>
      </c>
      <c r="K5355">
        <v>3080.0073395700001</v>
      </c>
    </row>
    <row r="5356" spans="1:11" x14ac:dyDescent="0.2">
      <c r="A5356" t="s">
        <v>255</v>
      </c>
      <c r="B5356" t="s">
        <v>185</v>
      </c>
      <c r="C5356" t="s">
        <v>197</v>
      </c>
      <c r="D5356" t="s">
        <v>187</v>
      </c>
      <c r="E5356">
        <v>46451</v>
      </c>
      <c r="F5356">
        <v>157.15539999999999</v>
      </c>
      <c r="G5356">
        <v>44940</v>
      </c>
      <c r="H5356">
        <v>44927</v>
      </c>
      <c r="I5356">
        <v>7300025.4853999997</v>
      </c>
      <c r="J5356" t="s">
        <v>188</v>
      </c>
      <c r="K5356">
        <v>5110.01783978</v>
      </c>
    </row>
    <row r="5357" spans="1:11" x14ac:dyDescent="0.2">
      <c r="A5357" t="s">
        <v>255</v>
      </c>
      <c r="B5357" t="s">
        <v>185</v>
      </c>
      <c r="C5357" t="s">
        <v>229</v>
      </c>
      <c r="D5357" t="s">
        <v>200</v>
      </c>
      <c r="E5357">
        <v>46689</v>
      </c>
      <c r="F5357">
        <v>113.5163</v>
      </c>
      <c r="G5357">
        <v>44940</v>
      </c>
      <c r="H5357">
        <v>44927</v>
      </c>
      <c r="I5357">
        <v>5299962.5307</v>
      </c>
      <c r="J5357" t="s">
        <v>188</v>
      </c>
      <c r="K5357">
        <v>3709.9737714900002</v>
      </c>
    </row>
    <row r="5358" spans="1:11" x14ac:dyDescent="0.2">
      <c r="A5358" t="s">
        <v>255</v>
      </c>
      <c r="B5358" t="s">
        <v>185</v>
      </c>
      <c r="C5358" t="s">
        <v>214</v>
      </c>
      <c r="D5358" t="s">
        <v>190</v>
      </c>
      <c r="E5358">
        <v>69440</v>
      </c>
      <c r="F5358">
        <v>30.241900000000001</v>
      </c>
      <c r="G5358">
        <v>44940</v>
      </c>
      <c r="H5358">
        <v>44927</v>
      </c>
      <c r="I5358">
        <v>2099997.5359999998</v>
      </c>
      <c r="J5358" t="s">
        <v>215</v>
      </c>
      <c r="K5358">
        <v>1889.9977823999998</v>
      </c>
    </row>
    <row r="5359" spans="1:11" x14ac:dyDescent="0.2">
      <c r="A5359" t="s">
        <v>255</v>
      </c>
      <c r="B5359" t="s">
        <v>185</v>
      </c>
      <c r="C5359" t="s">
        <v>114</v>
      </c>
      <c r="D5359" t="s">
        <v>200</v>
      </c>
      <c r="E5359">
        <v>116680</v>
      </c>
      <c r="F5359">
        <v>12.855700000000001</v>
      </c>
      <c r="G5359">
        <v>44941</v>
      </c>
      <c r="H5359">
        <v>44927</v>
      </c>
      <c r="I5359">
        <v>1500003.0760000001</v>
      </c>
      <c r="J5359" t="s">
        <v>215</v>
      </c>
      <c r="K5359">
        <v>1350.0027684000001</v>
      </c>
    </row>
    <row r="5360" spans="1:11" x14ac:dyDescent="0.2">
      <c r="A5360" t="s">
        <v>255</v>
      </c>
      <c r="B5360" t="s">
        <v>198</v>
      </c>
      <c r="C5360" t="s">
        <v>239</v>
      </c>
      <c r="D5360" t="s">
        <v>190</v>
      </c>
      <c r="E5360">
        <v>176718</v>
      </c>
      <c r="F5360">
        <v>17.542100000000001</v>
      </c>
      <c r="G5360">
        <v>44941</v>
      </c>
      <c r="H5360">
        <v>44927</v>
      </c>
      <c r="I5360">
        <v>3100004.8278000001</v>
      </c>
      <c r="J5360" t="s">
        <v>188</v>
      </c>
      <c r="K5360">
        <v>2170.0033794600004</v>
      </c>
    </row>
    <row r="5361" spans="1:11" x14ac:dyDescent="0.2">
      <c r="A5361" t="s">
        <v>255</v>
      </c>
      <c r="B5361" t="s">
        <v>185</v>
      </c>
      <c r="C5361" t="s">
        <v>216</v>
      </c>
      <c r="D5361" t="s">
        <v>192</v>
      </c>
      <c r="E5361">
        <v>433764</v>
      </c>
      <c r="F5361">
        <v>17.290500000000002</v>
      </c>
      <c r="G5361">
        <v>44941</v>
      </c>
      <c r="H5361">
        <v>44927</v>
      </c>
      <c r="I5361">
        <v>7499996.4420000007</v>
      </c>
      <c r="J5361" t="s">
        <v>215</v>
      </c>
      <c r="K5361">
        <v>6749.9967978000004</v>
      </c>
    </row>
    <row r="5362" spans="1:11" x14ac:dyDescent="0.2">
      <c r="A5362" t="s">
        <v>255</v>
      </c>
      <c r="B5362" t="s">
        <v>185</v>
      </c>
      <c r="C5362" t="s">
        <v>189</v>
      </c>
      <c r="D5362" t="s">
        <v>192</v>
      </c>
      <c r="E5362">
        <v>260156</v>
      </c>
      <c r="F5362">
        <v>28.444500000000001</v>
      </c>
      <c r="G5362">
        <v>44942</v>
      </c>
      <c r="H5362">
        <v>44927</v>
      </c>
      <c r="I5362">
        <v>7400007.3420000002</v>
      </c>
      <c r="J5362" t="s">
        <v>188</v>
      </c>
      <c r="K5362">
        <v>5180.0051394000002</v>
      </c>
    </row>
    <row r="5363" spans="1:11" x14ac:dyDescent="0.2">
      <c r="A5363" t="s">
        <v>255</v>
      </c>
      <c r="B5363" t="s">
        <v>185</v>
      </c>
      <c r="C5363" t="s">
        <v>218</v>
      </c>
      <c r="D5363" t="s">
        <v>200</v>
      </c>
      <c r="E5363">
        <v>15501</v>
      </c>
      <c r="F5363">
        <v>64.511499999999998</v>
      </c>
      <c r="G5363">
        <v>44945</v>
      </c>
      <c r="H5363">
        <v>44927</v>
      </c>
      <c r="I5363">
        <v>999992.76150000002</v>
      </c>
      <c r="J5363" t="s">
        <v>204</v>
      </c>
      <c r="K5363">
        <v>699.9949330500001</v>
      </c>
    </row>
    <row r="5364" spans="1:11" x14ac:dyDescent="0.2">
      <c r="A5364" t="s">
        <v>255</v>
      </c>
      <c r="B5364" t="s">
        <v>185</v>
      </c>
      <c r="C5364" t="s">
        <v>211</v>
      </c>
      <c r="D5364" t="s">
        <v>192</v>
      </c>
      <c r="E5364">
        <v>341261</v>
      </c>
      <c r="F5364">
        <v>14.0655</v>
      </c>
      <c r="G5364">
        <v>44945</v>
      </c>
      <c r="H5364">
        <v>44927</v>
      </c>
      <c r="I5364">
        <v>4800006.5954999998</v>
      </c>
      <c r="J5364" t="s">
        <v>207</v>
      </c>
      <c r="K5364">
        <v>3360.0046168499998</v>
      </c>
    </row>
    <row r="5365" spans="1:11" x14ac:dyDescent="0.2">
      <c r="A5365" t="s">
        <v>255</v>
      </c>
      <c r="B5365" t="s">
        <v>198</v>
      </c>
      <c r="C5365" t="s">
        <v>222</v>
      </c>
      <c r="D5365" t="s">
        <v>190</v>
      </c>
      <c r="E5365">
        <v>40006</v>
      </c>
      <c r="F5365">
        <v>17.497299999999999</v>
      </c>
      <c r="G5365">
        <v>44945</v>
      </c>
      <c r="H5365">
        <v>44927</v>
      </c>
      <c r="I5365">
        <v>699996.98379999993</v>
      </c>
      <c r="J5365" t="s">
        <v>193</v>
      </c>
      <c r="K5365">
        <v>559.99758703999998</v>
      </c>
    </row>
    <row r="5366" spans="1:11" x14ac:dyDescent="0.2">
      <c r="A5366" t="s">
        <v>255</v>
      </c>
      <c r="B5366" t="s">
        <v>198</v>
      </c>
      <c r="C5366" t="s">
        <v>226</v>
      </c>
      <c r="D5366" t="s">
        <v>187</v>
      </c>
      <c r="E5366">
        <v>22802</v>
      </c>
      <c r="F5366">
        <v>48.240499999999997</v>
      </c>
      <c r="G5366">
        <v>44945</v>
      </c>
      <c r="H5366">
        <v>44927</v>
      </c>
      <c r="I5366">
        <v>1099979.8810000001</v>
      </c>
      <c r="J5366" t="s">
        <v>188</v>
      </c>
      <c r="K5366">
        <v>769.98591670000008</v>
      </c>
    </row>
    <row r="5367" spans="1:11" x14ac:dyDescent="0.2">
      <c r="A5367" t="s">
        <v>255</v>
      </c>
      <c r="B5367" t="s">
        <v>185</v>
      </c>
      <c r="C5367" t="s">
        <v>233</v>
      </c>
      <c r="D5367" t="s">
        <v>192</v>
      </c>
      <c r="E5367">
        <v>100999</v>
      </c>
      <c r="F5367">
        <v>79.208600000000004</v>
      </c>
      <c r="G5367">
        <v>44945</v>
      </c>
      <c r="H5367">
        <v>44927</v>
      </c>
      <c r="I5367">
        <v>7999989.3914000001</v>
      </c>
      <c r="J5367" t="s">
        <v>204</v>
      </c>
      <c r="K5367">
        <v>5599.9925739800001</v>
      </c>
    </row>
    <row r="5368" spans="1:11" x14ac:dyDescent="0.2">
      <c r="A5368" t="s">
        <v>255</v>
      </c>
      <c r="B5368" t="s">
        <v>185</v>
      </c>
      <c r="C5368" t="s">
        <v>234</v>
      </c>
      <c r="D5368" t="s">
        <v>200</v>
      </c>
      <c r="E5368">
        <v>34567</v>
      </c>
      <c r="F5368">
        <v>92.573099999999997</v>
      </c>
      <c r="G5368">
        <v>44945</v>
      </c>
      <c r="H5368">
        <v>44927</v>
      </c>
      <c r="I5368">
        <v>3199974.3476999998</v>
      </c>
      <c r="J5368" t="s">
        <v>204</v>
      </c>
      <c r="K5368">
        <v>2239.9820433899999</v>
      </c>
    </row>
    <row r="5369" spans="1:11" x14ac:dyDescent="0.2">
      <c r="A5369" t="s">
        <v>255</v>
      </c>
      <c r="B5369" t="s">
        <v>198</v>
      </c>
      <c r="C5369" t="s">
        <v>244</v>
      </c>
      <c r="D5369" t="s">
        <v>187</v>
      </c>
      <c r="E5369">
        <v>251121</v>
      </c>
      <c r="F5369">
        <v>25.883900000000001</v>
      </c>
      <c r="G5369">
        <v>44947</v>
      </c>
      <c r="H5369">
        <v>44927</v>
      </c>
      <c r="I5369">
        <v>6499990.8519000001</v>
      </c>
      <c r="J5369" t="s">
        <v>207</v>
      </c>
      <c r="K5369">
        <v>4549.9935963300004</v>
      </c>
    </row>
    <row r="5370" spans="1:11" x14ac:dyDescent="0.2">
      <c r="A5370" t="s">
        <v>255</v>
      </c>
      <c r="B5370" t="s">
        <v>198</v>
      </c>
      <c r="C5370" t="s">
        <v>236</v>
      </c>
      <c r="D5370" t="s">
        <v>200</v>
      </c>
      <c r="E5370">
        <v>1149530</v>
      </c>
      <c r="F5370">
        <v>6.6113999999999997</v>
      </c>
      <c r="G5370">
        <v>44947</v>
      </c>
      <c r="H5370">
        <v>44927</v>
      </c>
      <c r="I5370">
        <v>7600002.642</v>
      </c>
      <c r="J5370" t="s">
        <v>215</v>
      </c>
      <c r="K5370">
        <v>6840.0023778000004</v>
      </c>
    </row>
    <row r="5371" spans="1:11" x14ac:dyDescent="0.2">
      <c r="A5371" t="s">
        <v>255</v>
      </c>
      <c r="B5371" t="s">
        <v>198</v>
      </c>
      <c r="C5371" t="s">
        <v>224</v>
      </c>
      <c r="D5371" t="s">
        <v>200</v>
      </c>
      <c r="E5371">
        <v>13607</v>
      </c>
      <c r="F5371">
        <v>198.42939999999999</v>
      </c>
      <c r="G5371">
        <v>44949</v>
      </c>
      <c r="H5371">
        <v>44927</v>
      </c>
      <c r="I5371">
        <v>2700028.8457999998</v>
      </c>
      <c r="J5371" t="s">
        <v>204</v>
      </c>
      <c r="K5371">
        <v>1890.0201920599998</v>
      </c>
    </row>
    <row r="5372" spans="1:11" x14ac:dyDescent="0.2">
      <c r="A5372" t="s">
        <v>255</v>
      </c>
      <c r="B5372" t="s">
        <v>185</v>
      </c>
      <c r="C5372" t="s">
        <v>203</v>
      </c>
      <c r="D5372" t="s">
        <v>190</v>
      </c>
      <c r="E5372">
        <v>81534</v>
      </c>
      <c r="F5372">
        <v>114.0622</v>
      </c>
      <c r="G5372">
        <v>44949</v>
      </c>
      <c r="H5372">
        <v>44927</v>
      </c>
      <c r="I5372">
        <v>9299947.4147999994</v>
      </c>
      <c r="J5372" t="s">
        <v>204</v>
      </c>
      <c r="K5372">
        <v>6509.9631903599993</v>
      </c>
    </row>
    <row r="5373" spans="1:11" x14ac:dyDescent="0.2">
      <c r="A5373" t="s">
        <v>255</v>
      </c>
      <c r="B5373" t="s">
        <v>198</v>
      </c>
      <c r="C5373" t="s">
        <v>246</v>
      </c>
      <c r="D5373" t="s">
        <v>190</v>
      </c>
      <c r="E5373">
        <v>52121</v>
      </c>
      <c r="F5373">
        <v>143.89490000000001</v>
      </c>
      <c r="G5373">
        <v>44949</v>
      </c>
      <c r="H5373">
        <v>44927</v>
      </c>
      <c r="I5373">
        <v>7499946.0829000007</v>
      </c>
      <c r="J5373" t="s">
        <v>204</v>
      </c>
      <c r="K5373">
        <v>5249.9622580300002</v>
      </c>
    </row>
    <row r="5374" spans="1:11" x14ac:dyDescent="0.2">
      <c r="A5374" t="s">
        <v>255</v>
      </c>
      <c r="B5374" t="s">
        <v>198</v>
      </c>
      <c r="C5374" t="s">
        <v>209</v>
      </c>
      <c r="D5374" t="s">
        <v>190</v>
      </c>
      <c r="E5374">
        <v>258986</v>
      </c>
      <c r="F5374">
        <v>19.6922</v>
      </c>
      <c r="G5374">
        <v>44949</v>
      </c>
      <c r="H5374">
        <v>44927</v>
      </c>
      <c r="I5374">
        <v>5100004.1091999998</v>
      </c>
      <c r="J5374" t="s">
        <v>188</v>
      </c>
      <c r="K5374">
        <v>3570.0028764399999</v>
      </c>
    </row>
    <row r="5375" spans="1:11" x14ac:dyDescent="0.2">
      <c r="A5375" t="s">
        <v>255</v>
      </c>
      <c r="B5375" t="s">
        <v>185</v>
      </c>
      <c r="C5375" t="s">
        <v>197</v>
      </c>
      <c r="D5375" t="s">
        <v>187</v>
      </c>
      <c r="E5375">
        <v>24202</v>
      </c>
      <c r="F5375">
        <v>148.7508</v>
      </c>
      <c r="G5375">
        <v>44952</v>
      </c>
      <c r="H5375">
        <v>44927</v>
      </c>
      <c r="I5375">
        <v>3600066.8615999999</v>
      </c>
      <c r="J5375" t="s">
        <v>188</v>
      </c>
      <c r="K5375">
        <v>2520.0468031199998</v>
      </c>
    </row>
    <row r="5376" spans="1:11" x14ac:dyDescent="0.2">
      <c r="A5376" t="s">
        <v>255</v>
      </c>
      <c r="B5376" t="s">
        <v>185</v>
      </c>
      <c r="C5376" t="s">
        <v>225</v>
      </c>
      <c r="D5376" t="s">
        <v>192</v>
      </c>
      <c r="E5376">
        <v>59711</v>
      </c>
      <c r="F5376">
        <v>88.761200000000002</v>
      </c>
      <c r="G5376">
        <v>44952</v>
      </c>
      <c r="H5376">
        <v>44927</v>
      </c>
      <c r="I5376">
        <v>5300020.0131999999</v>
      </c>
      <c r="J5376" t="s">
        <v>188</v>
      </c>
      <c r="K5376">
        <v>3710.0140092400002</v>
      </c>
    </row>
    <row r="5377" spans="1:11" x14ac:dyDescent="0.2">
      <c r="A5377" t="s">
        <v>255</v>
      </c>
      <c r="B5377" t="s">
        <v>185</v>
      </c>
      <c r="C5377" t="s">
        <v>223</v>
      </c>
      <c r="D5377" t="s">
        <v>190</v>
      </c>
      <c r="E5377">
        <v>34016</v>
      </c>
      <c r="F5377">
        <v>88.193799999999996</v>
      </c>
      <c r="G5377">
        <v>44953</v>
      </c>
      <c r="H5377">
        <v>44927</v>
      </c>
      <c r="I5377">
        <v>3000000.3007999999</v>
      </c>
      <c r="J5377" t="s">
        <v>204</v>
      </c>
      <c r="K5377">
        <v>2100.0002105600001</v>
      </c>
    </row>
    <row r="5378" spans="1:11" x14ac:dyDescent="0.2">
      <c r="A5378" t="s">
        <v>255</v>
      </c>
      <c r="B5378" t="s">
        <v>185</v>
      </c>
      <c r="C5378" t="s">
        <v>223</v>
      </c>
      <c r="D5378" t="s">
        <v>192</v>
      </c>
      <c r="E5378">
        <v>37146</v>
      </c>
      <c r="F5378">
        <v>78.069999999999993</v>
      </c>
      <c r="G5378">
        <v>44955</v>
      </c>
      <c r="H5378">
        <v>44927</v>
      </c>
      <c r="I5378">
        <v>2899988.2199999997</v>
      </c>
      <c r="J5378" t="s">
        <v>204</v>
      </c>
      <c r="K5378">
        <v>2029.9917539999999</v>
      </c>
    </row>
    <row r="5379" spans="1:11" x14ac:dyDescent="0.2">
      <c r="A5379" t="s">
        <v>255</v>
      </c>
      <c r="B5379" t="s">
        <v>198</v>
      </c>
      <c r="C5379" t="s">
        <v>202</v>
      </c>
      <c r="D5379" t="s">
        <v>192</v>
      </c>
      <c r="E5379">
        <v>2293052</v>
      </c>
      <c r="F5379">
        <v>4.3609999999999998</v>
      </c>
      <c r="G5379">
        <v>44955</v>
      </c>
      <c r="H5379">
        <v>44927</v>
      </c>
      <c r="I5379">
        <v>9999999.7719999999</v>
      </c>
      <c r="J5379" t="s">
        <v>193</v>
      </c>
      <c r="K5379">
        <v>7999.9998175999999</v>
      </c>
    </row>
    <row r="5380" spans="1:11" x14ac:dyDescent="0.2">
      <c r="A5380" t="s">
        <v>255</v>
      </c>
      <c r="B5380" t="s">
        <v>185</v>
      </c>
      <c r="C5380" t="s">
        <v>234</v>
      </c>
      <c r="D5380" t="s">
        <v>200</v>
      </c>
      <c r="E5380">
        <v>60281</v>
      </c>
      <c r="F5380">
        <v>96.216499999999996</v>
      </c>
      <c r="G5380">
        <v>44956</v>
      </c>
      <c r="H5380">
        <v>44927</v>
      </c>
      <c r="I5380">
        <v>5800026.8365000002</v>
      </c>
      <c r="J5380" t="s">
        <v>204</v>
      </c>
      <c r="K5380">
        <v>4060.0187855499998</v>
      </c>
    </row>
    <row r="5381" spans="1:11" x14ac:dyDescent="0.2">
      <c r="A5381" t="s">
        <v>255</v>
      </c>
      <c r="B5381" t="s">
        <v>185</v>
      </c>
      <c r="C5381" t="s">
        <v>235</v>
      </c>
      <c r="D5381" t="s">
        <v>190</v>
      </c>
      <c r="E5381">
        <v>696707</v>
      </c>
      <c r="F5381">
        <v>13.7791</v>
      </c>
      <c r="G5381">
        <v>44956</v>
      </c>
      <c r="H5381">
        <v>44927</v>
      </c>
      <c r="I5381">
        <v>9599995.4236999992</v>
      </c>
      <c r="J5381" t="s">
        <v>204</v>
      </c>
      <c r="K5381">
        <v>6719.9967965899996</v>
      </c>
    </row>
    <row r="5382" spans="1:11" x14ac:dyDescent="0.2">
      <c r="A5382" t="s">
        <v>255</v>
      </c>
      <c r="B5382" t="s">
        <v>198</v>
      </c>
      <c r="C5382" t="s">
        <v>243</v>
      </c>
      <c r="D5382" t="s">
        <v>190</v>
      </c>
      <c r="E5382">
        <v>1138304</v>
      </c>
      <c r="F5382">
        <v>6.5008999999999997</v>
      </c>
      <c r="G5382">
        <v>44956</v>
      </c>
      <c r="H5382">
        <v>44927</v>
      </c>
      <c r="I5382">
        <v>7400000.4735999992</v>
      </c>
      <c r="J5382" t="s">
        <v>215</v>
      </c>
      <c r="K5382">
        <v>6660.0004262399998</v>
      </c>
    </row>
    <row r="5383" spans="1:11" x14ac:dyDescent="0.2">
      <c r="A5383" t="s">
        <v>255</v>
      </c>
      <c r="B5383" t="s">
        <v>185</v>
      </c>
      <c r="C5383" t="s">
        <v>229</v>
      </c>
      <c r="D5383" t="s">
        <v>187</v>
      </c>
      <c r="E5383">
        <v>12499</v>
      </c>
      <c r="F5383">
        <v>104.01130000000001</v>
      </c>
      <c r="G5383">
        <v>44959</v>
      </c>
      <c r="H5383">
        <v>44958</v>
      </c>
      <c r="I5383">
        <v>1300037.2387000001</v>
      </c>
      <c r="J5383" t="s">
        <v>188</v>
      </c>
      <c r="K5383">
        <v>910.02606709000008</v>
      </c>
    </row>
    <row r="5384" spans="1:11" x14ac:dyDescent="0.2">
      <c r="A5384" t="s">
        <v>255</v>
      </c>
      <c r="B5384" t="s">
        <v>185</v>
      </c>
      <c r="C5384" t="s">
        <v>201</v>
      </c>
      <c r="D5384" t="s">
        <v>187</v>
      </c>
      <c r="E5384">
        <v>65716</v>
      </c>
      <c r="F5384">
        <v>38.042200000000001</v>
      </c>
      <c r="G5384">
        <v>44959</v>
      </c>
      <c r="H5384">
        <v>44958</v>
      </c>
      <c r="I5384">
        <v>2499981.2152</v>
      </c>
      <c r="J5384" t="s">
        <v>188</v>
      </c>
      <c r="K5384">
        <v>1749.9868506400001</v>
      </c>
    </row>
    <row r="5385" spans="1:11" x14ac:dyDescent="0.2">
      <c r="A5385" t="s">
        <v>255</v>
      </c>
      <c r="B5385" t="s">
        <v>198</v>
      </c>
      <c r="C5385" t="s">
        <v>201</v>
      </c>
      <c r="D5385" t="s">
        <v>192</v>
      </c>
      <c r="E5385">
        <v>19465</v>
      </c>
      <c r="F5385">
        <v>41.100099999999998</v>
      </c>
      <c r="G5385">
        <v>44959</v>
      </c>
      <c r="H5385">
        <v>44958</v>
      </c>
      <c r="I5385">
        <v>800013.44649999996</v>
      </c>
      <c r="J5385" t="s">
        <v>188</v>
      </c>
      <c r="K5385">
        <v>560.00941254999998</v>
      </c>
    </row>
    <row r="5386" spans="1:11" x14ac:dyDescent="0.2">
      <c r="A5386" t="s">
        <v>255</v>
      </c>
      <c r="B5386" t="s">
        <v>185</v>
      </c>
      <c r="C5386" t="s">
        <v>234</v>
      </c>
      <c r="D5386" t="s">
        <v>200</v>
      </c>
      <c r="E5386">
        <v>18205</v>
      </c>
      <c r="F5386">
        <v>93.381600000000006</v>
      </c>
      <c r="G5386">
        <v>44959</v>
      </c>
      <c r="H5386">
        <v>44958</v>
      </c>
      <c r="I5386">
        <v>1700012.0280000002</v>
      </c>
      <c r="J5386" t="s">
        <v>204</v>
      </c>
      <c r="K5386">
        <v>1190.0084196</v>
      </c>
    </row>
    <row r="5387" spans="1:11" x14ac:dyDescent="0.2">
      <c r="A5387" t="s">
        <v>255</v>
      </c>
      <c r="B5387" t="s">
        <v>185</v>
      </c>
      <c r="C5387" t="s">
        <v>233</v>
      </c>
      <c r="D5387" t="s">
        <v>190</v>
      </c>
      <c r="E5387">
        <v>105587</v>
      </c>
      <c r="F5387">
        <v>81.449200000000005</v>
      </c>
      <c r="G5387">
        <v>44960</v>
      </c>
      <c r="H5387">
        <v>44958</v>
      </c>
      <c r="I5387">
        <v>8599976.6804000009</v>
      </c>
      <c r="J5387" t="s">
        <v>204</v>
      </c>
      <c r="K5387">
        <v>6019.9836762800014</v>
      </c>
    </row>
    <row r="5388" spans="1:11" x14ac:dyDescent="0.2">
      <c r="A5388" t="s">
        <v>255</v>
      </c>
      <c r="B5388" t="s">
        <v>185</v>
      </c>
      <c r="C5388" t="s">
        <v>226</v>
      </c>
      <c r="D5388" t="s">
        <v>192</v>
      </c>
      <c r="E5388">
        <v>54078</v>
      </c>
      <c r="F5388">
        <v>49.9283</v>
      </c>
      <c r="G5388">
        <v>44961</v>
      </c>
      <c r="H5388">
        <v>44958</v>
      </c>
      <c r="I5388">
        <v>2700022.6074000001</v>
      </c>
      <c r="J5388" t="s">
        <v>188</v>
      </c>
      <c r="K5388">
        <v>1890.0158251800001</v>
      </c>
    </row>
    <row r="5389" spans="1:11" x14ac:dyDescent="0.2">
      <c r="A5389" t="s">
        <v>255</v>
      </c>
      <c r="B5389" t="s">
        <v>198</v>
      </c>
      <c r="C5389" t="s">
        <v>199</v>
      </c>
      <c r="D5389" t="s">
        <v>200</v>
      </c>
      <c r="E5389">
        <v>2137444</v>
      </c>
      <c r="F5389">
        <v>3.0878000000000001</v>
      </c>
      <c r="G5389">
        <v>44961</v>
      </c>
      <c r="H5389">
        <v>44958</v>
      </c>
      <c r="I5389">
        <v>6599999.5832000002</v>
      </c>
      <c r="J5389" t="s">
        <v>193</v>
      </c>
      <c r="K5389">
        <v>5279.9996665600002</v>
      </c>
    </row>
    <row r="5390" spans="1:11" x14ac:dyDescent="0.2">
      <c r="A5390" t="s">
        <v>255</v>
      </c>
      <c r="B5390" t="s">
        <v>185</v>
      </c>
      <c r="C5390" t="s">
        <v>228</v>
      </c>
      <c r="D5390" t="s">
        <v>212</v>
      </c>
      <c r="E5390">
        <v>164802</v>
      </c>
      <c r="F5390">
        <v>28.518999999999998</v>
      </c>
      <c r="G5390">
        <v>44963</v>
      </c>
      <c r="H5390">
        <v>44958</v>
      </c>
      <c r="I5390">
        <v>4699988.2379999999</v>
      </c>
      <c r="J5390" t="s">
        <v>204</v>
      </c>
      <c r="K5390">
        <v>3289.9917666000001</v>
      </c>
    </row>
    <row r="5391" spans="1:11" x14ac:dyDescent="0.2">
      <c r="A5391" t="s">
        <v>255</v>
      </c>
      <c r="B5391" t="s">
        <v>198</v>
      </c>
      <c r="C5391" t="s">
        <v>219</v>
      </c>
      <c r="D5391" t="s">
        <v>200</v>
      </c>
      <c r="E5391">
        <v>155794</v>
      </c>
      <c r="F5391">
        <v>51.349899999999998</v>
      </c>
      <c r="G5391">
        <v>44966</v>
      </c>
      <c r="H5391">
        <v>44958</v>
      </c>
      <c r="I5391">
        <v>8000006.3205999993</v>
      </c>
      <c r="J5391" t="s">
        <v>188</v>
      </c>
      <c r="K5391">
        <v>5600.0044244199989</v>
      </c>
    </row>
    <row r="5392" spans="1:11" x14ac:dyDescent="0.2">
      <c r="A5392" t="s">
        <v>255</v>
      </c>
      <c r="B5392" t="s">
        <v>185</v>
      </c>
      <c r="C5392" t="s">
        <v>244</v>
      </c>
      <c r="D5392" t="s">
        <v>190</v>
      </c>
      <c r="E5392">
        <v>89228</v>
      </c>
      <c r="F5392">
        <v>25.776800000000001</v>
      </c>
      <c r="G5392">
        <v>44966</v>
      </c>
      <c r="H5392">
        <v>44958</v>
      </c>
      <c r="I5392">
        <v>2300012.3104000003</v>
      </c>
      <c r="J5392" t="s">
        <v>207</v>
      </c>
      <c r="K5392">
        <v>1610.0086172800004</v>
      </c>
    </row>
    <row r="5393" spans="1:11" x14ac:dyDescent="0.2">
      <c r="A5393" t="s">
        <v>255</v>
      </c>
      <c r="B5393" t="s">
        <v>185</v>
      </c>
      <c r="C5393" t="s">
        <v>216</v>
      </c>
      <c r="D5393" t="s">
        <v>190</v>
      </c>
      <c r="E5393">
        <v>214350</v>
      </c>
      <c r="F5393">
        <v>15.8619</v>
      </c>
      <c r="G5393">
        <v>44966</v>
      </c>
      <c r="H5393">
        <v>44958</v>
      </c>
      <c r="I5393">
        <v>3399998.2650000001</v>
      </c>
      <c r="J5393" t="s">
        <v>215</v>
      </c>
      <c r="K5393">
        <v>3059.9984385000002</v>
      </c>
    </row>
    <row r="5394" spans="1:11" x14ac:dyDescent="0.2">
      <c r="A5394" t="s">
        <v>255</v>
      </c>
      <c r="B5394" t="s">
        <v>198</v>
      </c>
      <c r="C5394" t="s">
        <v>223</v>
      </c>
      <c r="D5394" t="s">
        <v>192</v>
      </c>
      <c r="E5394">
        <v>40442</v>
      </c>
      <c r="F5394">
        <v>89.016000000000005</v>
      </c>
      <c r="G5394">
        <v>44966</v>
      </c>
      <c r="H5394">
        <v>44958</v>
      </c>
      <c r="I5394">
        <v>3599985.0720000002</v>
      </c>
      <c r="J5394" t="s">
        <v>204</v>
      </c>
      <c r="K5394">
        <v>2519.9895504000001</v>
      </c>
    </row>
    <row r="5395" spans="1:11" x14ac:dyDescent="0.2">
      <c r="A5395" t="s">
        <v>255</v>
      </c>
      <c r="B5395" t="s">
        <v>185</v>
      </c>
      <c r="C5395" t="s">
        <v>194</v>
      </c>
      <c r="D5395" t="s">
        <v>190</v>
      </c>
      <c r="E5395">
        <v>18474</v>
      </c>
      <c r="F5395">
        <v>48.717399999999998</v>
      </c>
      <c r="G5395">
        <v>44966</v>
      </c>
      <c r="H5395">
        <v>44958</v>
      </c>
      <c r="I5395">
        <v>900005.2476</v>
      </c>
      <c r="J5395" t="s">
        <v>188</v>
      </c>
      <c r="K5395">
        <v>630.00367331999996</v>
      </c>
    </row>
    <row r="5396" spans="1:11" x14ac:dyDescent="0.2">
      <c r="A5396" t="s">
        <v>255</v>
      </c>
      <c r="B5396" t="s">
        <v>198</v>
      </c>
      <c r="C5396" t="s">
        <v>236</v>
      </c>
      <c r="D5396" t="s">
        <v>190</v>
      </c>
      <c r="E5396">
        <v>567447</v>
      </c>
      <c r="F5396">
        <v>6.3441999999999998</v>
      </c>
      <c r="G5396">
        <v>44967</v>
      </c>
      <c r="H5396">
        <v>44958</v>
      </c>
      <c r="I5396">
        <v>3599997.2574</v>
      </c>
      <c r="J5396" t="s">
        <v>215</v>
      </c>
      <c r="K5396">
        <v>3239.9975316599998</v>
      </c>
    </row>
    <row r="5397" spans="1:11" x14ac:dyDescent="0.2">
      <c r="A5397" t="s">
        <v>255</v>
      </c>
      <c r="B5397" t="s">
        <v>198</v>
      </c>
      <c r="C5397" t="s">
        <v>219</v>
      </c>
      <c r="D5397" t="s">
        <v>190</v>
      </c>
      <c r="E5397">
        <v>146888</v>
      </c>
      <c r="F5397">
        <v>55.824800000000003</v>
      </c>
      <c r="G5397">
        <v>44968</v>
      </c>
      <c r="H5397">
        <v>44958</v>
      </c>
      <c r="I5397">
        <v>8199993.2224000003</v>
      </c>
      <c r="J5397" t="s">
        <v>188</v>
      </c>
      <c r="K5397">
        <v>5739.9952556799999</v>
      </c>
    </row>
    <row r="5398" spans="1:11" x14ac:dyDescent="0.2">
      <c r="A5398" t="s">
        <v>255</v>
      </c>
      <c r="B5398" t="s">
        <v>185</v>
      </c>
      <c r="C5398" t="s">
        <v>216</v>
      </c>
      <c r="D5398" t="s">
        <v>192</v>
      </c>
      <c r="E5398">
        <v>418920</v>
      </c>
      <c r="F5398">
        <v>18.380600000000001</v>
      </c>
      <c r="G5398">
        <v>44968</v>
      </c>
      <c r="H5398">
        <v>44958</v>
      </c>
      <c r="I5398">
        <v>7700000.9520000005</v>
      </c>
      <c r="J5398" t="s">
        <v>215</v>
      </c>
      <c r="K5398">
        <v>6930.0008568000003</v>
      </c>
    </row>
    <row r="5399" spans="1:11" x14ac:dyDescent="0.2">
      <c r="A5399" t="s">
        <v>255</v>
      </c>
      <c r="B5399" t="s">
        <v>185</v>
      </c>
      <c r="C5399" t="s">
        <v>223</v>
      </c>
      <c r="D5399" t="s">
        <v>200</v>
      </c>
      <c r="E5399">
        <v>22869</v>
      </c>
      <c r="F5399">
        <v>83.080500000000001</v>
      </c>
      <c r="G5399">
        <v>44970</v>
      </c>
      <c r="H5399">
        <v>44958</v>
      </c>
      <c r="I5399">
        <v>1899967.9545</v>
      </c>
      <c r="J5399" t="s">
        <v>204</v>
      </c>
      <c r="K5399">
        <v>1329.97756815</v>
      </c>
    </row>
    <row r="5400" spans="1:11" x14ac:dyDescent="0.2">
      <c r="A5400" t="s">
        <v>255</v>
      </c>
      <c r="B5400" t="s">
        <v>198</v>
      </c>
      <c r="C5400" t="s">
        <v>233</v>
      </c>
      <c r="D5400" t="s">
        <v>190</v>
      </c>
      <c r="E5400">
        <v>45680</v>
      </c>
      <c r="F5400">
        <v>87.565399999999997</v>
      </c>
      <c r="G5400">
        <v>44973</v>
      </c>
      <c r="H5400">
        <v>44958</v>
      </c>
      <c r="I5400">
        <v>3999987.4720000001</v>
      </c>
      <c r="J5400" t="s">
        <v>204</v>
      </c>
      <c r="K5400">
        <v>2799.9912304000004</v>
      </c>
    </row>
    <row r="5401" spans="1:11" x14ac:dyDescent="0.2">
      <c r="A5401" t="s">
        <v>255</v>
      </c>
      <c r="B5401" t="s">
        <v>185</v>
      </c>
      <c r="C5401" t="s">
        <v>219</v>
      </c>
      <c r="D5401" t="s">
        <v>190</v>
      </c>
      <c r="E5401">
        <v>30033</v>
      </c>
      <c r="F5401">
        <v>56.604199999999999</v>
      </c>
      <c r="G5401">
        <v>44973</v>
      </c>
      <c r="H5401">
        <v>44958</v>
      </c>
      <c r="I5401">
        <v>1699993.9386</v>
      </c>
      <c r="J5401" t="s">
        <v>188</v>
      </c>
      <c r="K5401">
        <v>1189.9957570200002</v>
      </c>
    </row>
    <row r="5402" spans="1:11" x14ac:dyDescent="0.2">
      <c r="A5402" t="s">
        <v>255</v>
      </c>
      <c r="B5402" t="s">
        <v>185</v>
      </c>
      <c r="C5402" t="s">
        <v>202</v>
      </c>
      <c r="D5402" t="s">
        <v>190</v>
      </c>
      <c r="E5402">
        <v>2203988</v>
      </c>
      <c r="F5402">
        <v>3.7658999999999998</v>
      </c>
      <c r="G5402">
        <v>44973</v>
      </c>
      <c r="H5402">
        <v>44958</v>
      </c>
      <c r="I5402">
        <v>8299998.4091999996</v>
      </c>
      <c r="J5402" t="s">
        <v>193</v>
      </c>
      <c r="K5402">
        <v>6639.99872736</v>
      </c>
    </row>
    <row r="5403" spans="1:11" x14ac:dyDescent="0.2">
      <c r="A5403" t="s">
        <v>255</v>
      </c>
      <c r="B5403" t="s">
        <v>198</v>
      </c>
      <c r="C5403" t="s">
        <v>236</v>
      </c>
      <c r="D5403" t="s">
        <v>190</v>
      </c>
      <c r="E5403">
        <v>1117622</v>
      </c>
      <c r="F5403">
        <v>6.6212</v>
      </c>
      <c r="G5403">
        <v>44973</v>
      </c>
      <c r="H5403">
        <v>44958</v>
      </c>
      <c r="I5403">
        <v>7399998.7863999996</v>
      </c>
      <c r="J5403" t="s">
        <v>215</v>
      </c>
      <c r="K5403">
        <v>6659.9989077599994</v>
      </c>
    </row>
    <row r="5404" spans="1:11" x14ac:dyDescent="0.2">
      <c r="A5404" t="s">
        <v>255</v>
      </c>
      <c r="B5404" t="s">
        <v>198</v>
      </c>
      <c r="C5404" t="s">
        <v>225</v>
      </c>
      <c r="D5404" t="s">
        <v>190</v>
      </c>
      <c r="E5404">
        <v>68111</v>
      </c>
      <c r="F5404">
        <v>82.218800000000002</v>
      </c>
      <c r="G5404">
        <v>44973</v>
      </c>
      <c r="H5404">
        <v>44958</v>
      </c>
      <c r="I5404">
        <v>5600004.6868000003</v>
      </c>
      <c r="J5404" t="s">
        <v>188</v>
      </c>
      <c r="K5404">
        <v>3920.0032807600001</v>
      </c>
    </row>
    <row r="5405" spans="1:11" x14ac:dyDescent="0.2">
      <c r="A5405" t="s">
        <v>255</v>
      </c>
      <c r="B5405" t="s">
        <v>185</v>
      </c>
      <c r="C5405" t="s">
        <v>235</v>
      </c>
      <c r="D5405" t="s">
        <v>187</v>
      </c>
      <c r="E5405">
        <v>641065</v>
      </c>
      <c r="F5405">
        <v>14.507099999999999</v>
      </c>
      <c r="G5405">
        <v>44975</v>
      </c>
      <c r="H5405">
        <v>44958</v>
      </c>
      <c r="I5405">
        <v>9299994.0614999998</v>
      </c>
      <c r="J5405" t="s">
        <v>204</v>
      </c>
      <c r="K5405">
        <v>6509.9958430500001</v>
      </c>
    </row>
    <row r="5406" spans="1:11" x14ac:dyDescent="0.2">
      <c r="A5406" t="s">
        <v>255</v>
      </c>
      <c r="B5406" t="s">
        <v>185</v>
      </c>
      <c r="C5406" t="s">
        <v>225</v>
      </c>
      <c r="D5406" t="s">
        <v>187</v>
      </c>
      <c r="E5406">
        <v>30252</v>
      </c>
      <c r="F5406">
        <v>85.945999999999998</v>
      </c>
      <c r="G5406">
        <v>44977</v>
      </c>
      <c r="H5406">
        <v>44958</v>
      </c>
      <c r="I5406">
        <v>2600038.392</v>
      </c>
      <c r="J5406" t="s">
        <v>188</v>
      </c>
      <c r="K5406">
        <v>1820.0268744</v>
      </c>
    </row>
    <row r="5407" spans="1:11" x14ac:dyDescent="0.2">
      <c r="A5407" t="s">
        <v>255</v>
      </c>
      <c r="B5407" t="s">
        <v>198</v>
      </c>
      <c r="C5407" t="s">
        <v>194</v>
      </c>
      <c r="D5407" t="s">
        <v>200</v>
      </c>
      <c r="E5407">
        <v>163320</v>
      </c>
      <c r="F5407">
        <v>50.820399999999999</v>
      </c>
      <c r="G5407">
        <v>44977</v>
      </c>
      <c r="H5407">
        <v>44958</v>
      </c>
      <c r="I5407">
        <v>8299987.7280000001</v>
      </c>
      <c r="J5407" t="s">
        <v>188</v>
      </c>
      <c r="K5407">
        <v>5809.9914096000002</v>
      </c>
    </row>
    <row r="5408" spans="1:11" x14ac:dyDescent="0.2">
      <c r="A5408" t="s">
        <v>255</v>
      </c>
      <c r="B5408" t="s">
        <v>185</v>
      </c>
      <c r="C5408" t="s">
        <v>213</v>
      </c>
      <c r="D5408" t="s">
        <v>190</v>
      </c>
      <c r="E5408">
        <v>113851</v>
      </c>
      <c r="F5408">
        <v>67.632400000000004</v>
      </c>
      <c r="G5408">
        <v>44980</v>
      </c>
      <c r="H5408">
        <v>44958</v>
      </c>
      <c r="I5408">
        <v>7700016.3724000007</v>
      </c>
      <c r="J5408" t="s">
        <v>188</v>
      </c>
      <c r="K5408">
        <v>5390.0114606800007</v>
      </c>
    </row>
    <row r="5409" spans="1:11" x14ac:dyDescent="0.2">
      <c r="A5409" t="s">
        <v>255</v>
      </c>
      <c r="B5409" t="s">
        <v>198</v>
      </c>
      <c r="C5409" t="s">
        <v>197</v>
      </c>
      <c r="D5409" t="s">
        <v>190</v>
      </c>
      <c r="E5409">
        <v>55519</v>
      </c>
      <c r="F5409">
        <v>147.6962</v>
      </c>
      <c r="G5409">
        <v>44980</v>
      </c>
      <c r="H5409">
        <v>44958</v>
      </c>
      <c r="I5409">
        <v>8199945.3278000001</v>
      </c>
      <c r="J5409" t="s">
        <v>188</v>
      </c>
      <c r="K5409">
        <v>5739.9617294600002</v>
      </c>
    </row>
    <row r="5410" spans="1:11" x14ac:dyDescent="0.2">
      <c r="A5410" t="s">
        <v>255</v>
      </c>
      <c r="B5410" t="s">
        <v>185</v>
      </c>
      <c r="C5410" t="s">
        <v>219</v>
      </c>
      <c r="D5410" t="s">
        <v>190</v>
      </c>
      <c r="E5410">
        <v>120837</v>
      </c>
      <c r="F5410">
        <v>48.826099999999997</v>
      </c>
      <c r="G5410">
        <v>44980</v>
      </c>
      <c r="H5410">
        <v>44958</v>
      </c>
      <c r="I5410">
        <v>5899999.4457</v>
      </c>
      <c r="J5410" t="s">
        <v>188</v>
      </c>
      <c r="K5410">
        <v>4129.9996119900006</v>
      </c>
    </row>
    <row r="5411" spans="1:11" x14ac:dyDescent="0.2">
      <c r="A5411" t="s">
        <v>255</v>
      </c>
      <c r="B5411" t="s">
        <v>185</v>
      </c>
      <c r="C5411" t="s">
        <v>186</v>
      </c>
      <c r="D5411" t="s">
        <v>190</v>
      </c>
      <c r="E5411">
        <v>397278</v>
      </c>
      <c r="F5411">
        <v>23.409300000000002</v>
      </c>
      <c r="G5411">
        <v>44980</v>
      </c>
      <c r="H5411">
        <v>44958</v>
      </c>
      <c r="I5411">
        <v>9299999.885400001</v>
      </c>
      <c r="J5411" t="s">
        <v>188</v>
      </c>
      <c r="K5411">
        <v>6509.9999197800016</v>
      </c>
    </row>
    <row r="5412" spans="1:11" x14ac:dyDescent="0.2">
      <c r="A5412" t="s">
        <v>255</v>
      </c>
      <c r="B5412" t="s">
        <v>185</v>
      </c>
      <c r="C5412" t="s">
        <v>199</v>
      </c>
      <c r="D5412" t="s">
        <v>190</v>
      </c>
      <c r="E5412">
        <v>2125822</v>
      </c>
      <c r="F5412">
        <v>3.0106000000000002</v>
      </c>
      <c r="G5412">
        <v>44981</v>
      </c>
      <c r="H5412">
        <v>44958</v>
      </c>
      <c r="I5412">
        <v>6399999.7132000001</v>
      </c>
      <c r="J5412" t="s">
        <v>193</v>
      </c>
      <c r="K5412">
        <v>5119.9997705599999</v>
      </c>
    </row>
    <row r="5413" spans="1:11" x14ac:dyDescent="0.2">
      <c r="A5413" t="s">
        <v>255</v>
      </c>
      <c r="B5413" t="s">
        <v>185</v>
      </c>
      <c r="C5413" t="s">
        <v>232</v>
      </c>
      <c r="D5413" t="s">
        <v>200</v>
      </c>
      <c r="E5413">
        <v>116409</v>
      </c>
      <c r="F5413">
        <v>24.053100000000001</v>
      </c>
      <c r="G5413">
        <v>44981</v>
      </c>
      <c r="H5413">
        <v>44958</v>
      </c>
      <c r="I5413">
        <v>2799997.3179000001</v>
      </c>
      <c r="J5413" t="s">
        <v>204</v>
      </c>
      <c r="K5413">
        <v>1959.99812253</v>
      </c>
    </row>
    <row r="5414" spans="1:11" x14ac:dyDescent="0.2">
      <c r="A5414" t="s">
        <v>255</v>
      </c>
      <c r="B5414" t="s">
        <v>185</v>
      </c>
      <c r="C5414" t="s">
        <v>236</v>
      </c>
      <c r="D5414" t="s">
        <v>190</v>
      </c>
      <c r="E5414">
        <v>290757</v>
      </c>
      <c r="F5414">
        <v>6.8785999999999996</v>
      </c>
      <c r="G5414">
        <v>44981</v>
      </c>
      <c r="H5414">
        <v>44958</v>
      </c>
      <c r="I5414">
        <v>2000001.1002</v>
      </c>
      <c r="J5414" t="s">
        <v>215</v>
      </c>
      <c r="K5414">
        <v>1800.0009901799999</v>
      </c>
    </row>
    <row r="5415" spans="1:11" x14ac:dyDescent="0.2">
      <c r="A5415" t="s">
        <v>255</v>
      </c>
      <c r="B5415" t="s">
        <v>185</v>
      </c>
      <c r="C5415" t="s">
        <v>235</v>
      </c>
      <c r="D5415" t="s">
        <v>190</v>
      </c>
      <c r="E5415">
        <v>603843</v>
      </c>
      <c r="F5415">
        <v>13.579700000000001</v>
      </c>
      <c r="G5415">
        <v>44982</v>
      </c>
      <c r="H5415">
        <v>44958</v>
      </c>
      <c r="I5415">
        <v>8200006.7871000003</v>
      </c>
      <c r="J5415" t="s">
        <v>204</v>
      </c>
      <c r="K5415">
        <v>5740.0047509700007</v>
      </c>
    </row>
    <row r="5416" spans="1:11" x14ac:dyDescent="0.2">
      <c r="A5416" t="s">
        <v>255</v>
      </c>
      <c r="B5416" t="s">
        <v>185</v>
      </c>
      <c r="C5416" t="s">
        <v>201</v>
      </c>
      <c r="D5416" t="s">
        <v>190</v>
      </c>
      <c r="E5416">
        <v>57496</v>
      </c>
      <c r="F5416">
        <v>38.263500000000001</v>
      </c>
      <c r="G5416">
        <v>44983</v>
      </c>
      <c r="H5416">
        <v>44958</v>
      </c>
      <c r="I5416">
        <v>2199998.196</v>
      </c>
      <c r="J5416" t="s">
        <v>188</v>
      </c>
      <c r="K5416">
        <v>1539.9987372000001</v>
      </c>
    </row>
    <row r="5417" spans="1:11" x14ac:dyDescent="0.2">
      <c r="A5417" t="s">
        <v>255</v>
      </c>
      <c r="B5417" t="s">
        <v>185</v>
      </c>
      <c r="C5417" t="s">
        <v>191</v>
      </c>
      <c r="D5417" t="s">
        <v>190</v>
      </c>
      <c r="E5417">
        <v>1528081</v>
      </c>
      <c r="F5417">
        <v>5.8243</v>
      </c>
      <c r="G5417">
        <v>44984</v>
      </c>
      <c r="H5417">
        <v>44958</v>
      </c>
      <c r="I5417">
        <v>8900002.168300001</v>
      </c>
      <c r="J5417" t="s">
        <v>193</v>
      </c>
      <c r="K5417">
        <v>7120.0017346400009</v>
      </c>
    </row>
    <row r="5418" spans="1:11" x14ac:dyDescent="0.2">
      <c r="A5418" t="s">
        <v>256</v>
      </c>
      <c r="B5418" t="s">
        <v>198</v>
      </c>
      <c r="C5418" t="s">
        <v>189</v>
      </c>
      <c r="D5418" t="s">
        <v>190</v>
      </c>
      <c r="E5418">
        <v>68351</v>
      </c>
      <c r="F5418">
        <v>30.7239</v>
      </c>
      <c r="G5418">
        <v>44623</v>
      </c>
      <c r="H5418">
        <v>44621</v>
      </c>
      <c r="I5418">
        <v>2100009.2889</v>
      </c>
      <c r="J5418" t="s">
        <v>188</v>
      </c>
      <c r="K5418">
        <v>420.00185778000002</v>
      </c>
    </row>
    <row r="5419" spans="1:11" x14ac:dyDescent="0.2">
      <c r="A5419" t="s">
        <v>256</v>
      </c>
      <c r="B5419" t="s">
        <v>185</v>
      </c>
      <c r="C5419" t="s">
        <v>232</v>
      </c>
      <c r="D5419" t="s">
        <v>200</v>
      </c>
      <c r="E5419">
        <v>309051</v>
      </c>
      <c r="F5419">
        <v>26.856400000000001</v>
      </c>
      <c r="G5419">
        <v>44623</v>
      </c>
      <c r="H5419">
        <v>44621</v>
      </c>
      <c r="I5419">
        <v>8299997.2763999999</v>
      </c>
      <c r="J5419" t="s">
        <v>204</v>
      </c>
      <c r="K5419">
        <v>1659.9994552800001</v>
      </c>
    </row>
    <row r="5420" spans="1:11" x14ac:dyDescent="0.2">
      <c r="A5420" t="s">
        <v>256</v>
      </c>
      <c r="B5420" t="s">
        <v>185</v>
      </c>
      <c r="C5420" t="s">
        <v>245</v>
      </c>
      <c r="D5420" t="s">
        <v>200</v>
      </c>
      <c r="E5420">
        <v>73874</v>
      </c>
      <c r="F5420">
        <v>54.145899999999997</v>
      </c>
      <c r="G5420">
        <v>44623</v>
      </c>
      <c r="H5420">
        <v>44621</v>
      </c>
      <c r="I5420">
        <v>3999974.2165999999</v>
      </c>
      <c r="J5420" t="s">
        <v>188</v>
      </c>
      <c r="K5420">
        <v>799.99484331999997</v>
      </c>
    </row>
    <row r="5421" spans="1:11" x14ac:dyDescent="0.2">
      <c r="A5421" t="s">
        <v>256</v>
      </c>
      <c r="B5421" t="s">
        <v>185</v>
      </c>
      <c r="C5421" t="s">
        <v>186</v>
      </c>
      <c r="D5421" t="s">
        <v>190</v>
      </c>
      <c r="E5421">
        <v>339513</v>
      </c>
      <c r="F5421">
        <v>23.268599999999999</v>
      </c>
      <c r="G5421">
        <v>44623</v>
      </c>
      <c r="H5421">
        <v>44621</v>
      </c>
      <c r="I5421">
        <v>7899992.1918000001</v>
      </c>
      <c r="J5421" t="s">
        <v>188</v>
      </c>
      <c r="K5421">
        <v>1579.9984383600001</v>
      </c>
    </row>
    <row r="5422" spans="1:11" x14ac:dyDescent="0.2">
      <c r="A5422" t="s">
        <v>256</v>
      </c>
      <c r="B5422" t="s">
        <v>198</v>
      </c>
      <c r="C5422" t="s">
        <v>240</v>
      </c>
      <c r="D5422" t="s">
        <v>192</v>
      </c>
      <c r="E5422">
        <v>914316</v>
      </c>
      <c r="F5422">
        <v>6.8903999999999996</v>
      </c>
      <c r="G5422">
        <v>44623</v>
      </c>
      <c r="H5422">
        <v>44621</v>
      </c>
      <c r="I5422">
        <v>6300002.9663999993</v>
      </c>
      <c r="J5422" t="s">
        <v>241</v>
      </c>
      <c r="K5422">
        <v>1260.00059328</v>
      </c>
    </row>
    <row r="5423" spans="1:11" x14ac:dyDescent="0.2">
      <c r="A5423" t="s">
        <v>256</v>
      </c>
      <c r="B5423" t="s">
        <v>198</v>
      </c>
      <c r="C5423" t="s">
        <v>223</v>
      </c>
      <c r="D5423" t="s">
        <v>200</v>
      </c>
      <c r="E5423">
        <v>33880</v>
      </c>
      <c r="F5423">
        <v>91.499899999999997</v>
      </c>
      <c r="G5423">
        <v>44623</v>
      </c>
      <c r="H5423">
        <v>44621</v>
      </c>
      <c r="I5423">
        <v>3100016.6119999997</v>
      </c>
      <c r="J5423" t="s">
        <v>204</v>
      </c>
      <c r="K5423">
        <v>620.0033224</v>
      </c>
    </row>
    <row r="5424" spans="1:11" x14ac:dyDescent="0.2">
      <c r="A5424" t="s">
        <v>256</v>
      </c>
      <c r="B5424" t="s">
        <v>198</v>
      </c>
      <c r="C5424" t="s">
        <v>232</v>
      </c>
      <c r="D5424" t="s">
        <v>190</v>
      </c>
      <c r="E5424">
        <v>237381</v>
      </c>
      <c r="F5424">
        <v>25.697099999999999</v>
      </c>
      <c r="G5424">
        <v>44623</v>
      </c>
      <c r="H5424">
        <v>44621</v>
      </c>
      <c r="I5424">
        <v>6100003.2950999998</v>
      </c>
      <c r="J5424" t="s">
        <v>204</v>
      </c>
      <c r="K5424">
        <v>1220.0006590200001</v>
      </c>
    </row>
    <row r="5425" spans="1:11" x14ac:dyDescent="0.2">
      <c r="A5425" t="s">
        <v>256</v>
      </c>
      <c r="B5425" t="s">
        <v>198</v>
      </c>
      <c r="C5425" t="s">
        <v>112</v>
      </c>
      <c r="D5425" t="s">
        <v>192</v>
      </c>
      <c r="E5425">
        <v>150172</v>
      </c>
      <c r="F5425">
        <v>41.286099999999998</v>
      </c>
      <c r="G5425">
        <v>44623</v>
      </c>
      <c r="H5425">
        <v>44621</v>
      </c>
      <c r="I5425">
        <v>6200016.2091999995</v>
      </c>
      <c r="J5425" t="s">
        <v>188</v>
      </c>
      <c r="K5425">
        <v>1240.0032418399999</v>
      </c>
    </row>
    <row r="5426" spans="1:11" x14ac:dyDescent="0.2">
      <c r="A5426" t="s">
        <v>256</v>
      </c>
      <c r="B5426" t="s">
        <v>185</v>
      </c>
      <c r="C5426" t="s">
        <v>230</v>
      </c>
      <c r="D5426" t="s">
        <v>190</v>
      </c>
      <c r="E5426">
        <v>26210</v>
      </c>
      <c r="F5426">
        <v>125.9064</v>
      </c>
      <c r="G5426">
        <v>44624</v>
      </c>
      <c r="H5426">
        <v>44621</v>
      </c>
      <c r="I5426">
        <v>3300006.7439999999</v>
      </c>
      <c r="J5426" t="s">
        <v>188</v>
      </c>
      <c r="K5426">
        <v>660.00134880000007</v>
      </c>
    </row>
    <row r="5427" spans="1:11" x14ac:dyDescent="0.2">
      <c r="A5427" t="s">
        <v>256</v>
      </c>
      <c r="B5427" t="s">
        <v>185</v>
      </c>
      <c r="C5427" t="s">
        <v>234</v>
      </c>
      <c r="D5427" t="s">
        <v>190</v>
      </c>
      <c r="E5427">
        <v>15790</v>
      </c>
      <c r="F5427">
        <v>107.66589999999999</v>
      </c>
      <c r="G5427">
        <v>44624</v>
      </c>
      <c r="H5427">
        <v>44621</v>
      </c>
      <c r="I5427">
        <v>1700044.561</v>
      </c>
      <c r="J5427" t="s">
        <v>204</v>
      </c>
      <c r="K5427">
        <v>340.0089122</v>
      </c>
    </row>
    <row r="5428" spans="1:11" x14ac:dyDescent="0.2">
      <c r="A5428" t="s">
        <v>256</v>
      </c>
      <c r="B5428" t="s">
        <v>198</v>
      </c>
      <c r="C5428" t="s">
        <v>211</v>
      </c>
      <c r="D5428" t="s">
        <v>200</v>
      </c>
      <c r="E5428">
        <v>280683</v>
      </c>
      <c r="F5428">
        <v>12.4696</v>
      </c>
      <c r="G5428">
        <v>44624</v>
      </c>
      <c r="H5428">
        <v>44621</v>
      </c>
      <c r="I5428">
        <v>3500004.7368000001</v>
      </c>
      <c r="J5428" t="s">
        <v>207</v>
      </c>
      <c r="K5428">
        <v>700.00094736000005</v>
      </c>
    </row>
    <row r="5429" spans="1:11" x14ac:dyDescent="0.2">
      <c r="A5429" t="s">
        <v>256</v>
      </c>
      <c r="B5429" t="s">
        <v>185</v>
      </c>
      <c r="C5429" t="s">
        <v>219</v>
      </c>
      <c r="D5429" t="s">
        <v>190</v>
      </c>
      <c r="E5429">
        <v>140222</v>
      </c>
      <c r="F5429">
        <v>52.060299999999998</v>
      </c>
      <c r="G5429">
        <v>44624</v>
      </c>
      <c r="H5429">
        <v>44621</v>
      </c>
      <c r="I5429">
        <v>7299999.3865999999</v>
      </c>
      <c r="J5429" t="s">
        <v>188</v>
      </c>
      <c r="K5429">
        <v>1459.99987732</v>
      </c>
    </row>
    <row r="5430" spans="1:11" x14ac:dyDescent="0.2">
      <c r="A5430" t="s">
        <v>256</v>
      </c>
      <c r="B5430" t="s">
        <v>198</v>
      </c>
      <c r="C5430" t="s">
        <v>233</v>
      </c>
      <c r="D5430" t="s">
        <v>200</v>
      </c>
      <c r="E5430">
        <v>34157</v>
      </c>
      <c r="F5430">
        <v>90.757599999999996</v>
      </c>
      <c r="G5430">
        <v>44624</v>
      </c>
      <c r="H5430">
        <v>44621</v>
      </c>
      <c r="I5430">
        <v>3100007.3432</v>
      </c>
      <c r="J5430" t="s">
        <v>204</v>
      </c>
      <c r="K5430">
        <v>620.00146863999998</v>
      </c>
    </row>
    <row r="5431" spans="1:11" x14ac:dyDescent="0.2">
      <c r="A5431" t="s">
        <v>256</v>
      </c>
      <c r="B5431" t="s">
        <v>198</v>
      </c>
      <c r="C5431" t="s">
        <v>214</v>
      </c>
      <c r="D5431" t="s">
        <v>190</v>
      </c>
      <c r="E5431">
        <v>112076</v>
      </c>
      <c r="F5431">
        <v>29.444299999999998</v>
      </c>
      <c r="G5431">
        <v>44625</v>
      </c>
      <c r="H5431">
        <v>44621</v>
      </c>
      <c r="I5431">
        <v>3299999.3668</v>
      </c>
      <c r="J5431" t="s">
        <v>215</v>
      </c>
      <c r="K5431">
        <v>659.99987336000004</v>
      </c>
    </row>
    <row r="5432" spans="1:11" x14ac:dyDescent="0.2">
      <c r="A5432" t="s">
        <v>256</v>
      </c>
      <c r="B5432" t="s">
        <v>198</v>
      </c>
      <c r="C5432" t="s">
        <v>232</v>
      </c>
      <c r="D5432" t="s">
        <v>190</v>
      </c>
      <c r="E5432">
        <v>196033</v>
      </c>
      <c r="F5432">
        <v>23.9756</v>
      </c>
      <c r="G5432">
        <v>44625</v>
      </c>
      <c r="H5432">
        <v>44621</v>
      </c>
      <c r="I5432">
        <v>4700008.7948000003</v>
      </c>
      <c r="J5432" t="s">
        <v>204</v>
      </c>
      <c r="K5432">
        <v>940.00175896000007</v>
      </c>
    </row>
    <row r="5433" spans="1:11" x14ac:dyDescent="0.2">
      <c r="A5433" t="s">
        <v>256</v>
      </c>
      <c r="B5433" t="s">
        <v>185</v>
      </c>
      <c r="C5433" t="s">
        <v>214</v>
      </c>
      <c r="D5433" t="s">
        <v>190</v>
      </c>
      <c r="E5433">
        <v>273578</v>
      </c>
      <c r="F5433">
        <v>29.242100000000001</v>
      </c>
      <c r="G5433">
        <v>44625</v>
      </c>
      <c r="H5433">
        <v>44621</v>
      </c>
      <c r="I5433">
        <v>7999995.2338000005</v>
      </c>
      <c r="J5433" t="s">
        <v>215</v>
      </c>
      <c r="K5433">
        <v>1599.9990467600003</v>
      </c>
    </row>
    <row r="5434" spans="1:11" x14ac:dyDescent="0.2">
      <c r="A5434" t="s">
        <v>256</v>
      </c>
      <c r="B5434" t="s">
        <v>198</v>
      </c>
      <c r="C5434" t="s">
        <v>214</v>
      </c>
      <c r="D5434" t="s">
        <v>200</v>
      </c>
      <c r="E5434">
        <v>125841</v>
      </c>
      <c r="F5434">
        <v>29.402200000000001</v>
      </c>
      <c r="G5434">
        <v>44626</v>
      </c>
      <c r="H5434">
        <v>44621</v>
      </c>
      <c r="I5434">
        <v>3700002.2502000001</v>
      </c>
      <c r="J5434" t="s">
        <v>215</v>
      </c>
      <c r="K5434">
        <v>740.00045004000003</v>
      </c>
    </row>
    <row r="5435" spans="1:11" x14ac:dyDescent="0.2">
      <c r="A5435" t="s">
        <v>256</v>
      </c>
      <c r="B5435" t="s">
        <v>198</v>
      </c>
      <c r="C5435" t="s">
        <v>202</v>
      </c>
      <c r="D5435" t="s">
        <v>190</v>
      </c>
      <c r="E5435">
        <v>1192787</v>
      </c>
      <c r="F5435">
        <v>4.2756999999999996</v>
      </c>
      <c r="G5435">
        <v>44627</v>
      </c>
      <c r="H5435">
        <v>44621</v>
      </c>
      <c r="I5435">
        <v>5099999.3758999994</v>
      </c>
      <c r="J5435" t="s">
        <v>193</v>
      </c>
      <c r="K5435">
        <v>1019.9998751799999</v>
      </c>
    </row>
    <row r="5436" spans="1:11" x14ac:dyDescent="0.2">
      <c r="A5436" t="s">
        <v>256</v>
      </c>
      <c r="B5436" t="s">
        <v>185</v>
      </c>
      <c r="C5436" t="s">
        <v>186</v>
      </c>
      <c r="D5436" t="s">
        <v>200</v>
      </c>
      <c r="E5436">
        <v>133633</v>
      </c>
      <c r="F5436">
        <v>22.4495</v>
      </c>
      <c r="G5436">
        <v>44627</v>
      </c>
      <c r="H5436">
        <v>44621</v>
      </c>
      <c r="I5436">
        <v>2999994.0334999999</v>
      </c>
      <c r="J5436" t="s">
        <v>188</v>
      </c>
      <c r="K5436">
        <v>599.99880670000005</v>
      </c>
    </row>
    <row r="5437" spans="1:11" x14ac:dyDescent="0.2">
      <c r="A5437" t="s">
        <v>256</v>
      </c>
      <c r="B5437" t="s">
        <v>198</v>
      </c>
      <c r="C5437" t="s">
        <v>226</v>
      </c>
      <c r="D5437" t="s">
        <v>200</v>
      </c>
      <c r="E5437">
        <v>119063</v>
      </c>
      <c r="F5437">
        <v>56.272799999999997</v>
      </c>
      <c r="G5437">
        <v>44630</v>
      </c>
      <c r="H5437">
        <v>44621</v>
      </c>
      <c r="I5437">
        <v>6700008.3863999993</v>
      </c>
      <c r="J5437" t="s">
        <v>188</v>
      </c>
      <c r="K5437">
        <v>1340.00167728</v>
      </c>
    </row>
    <row r="5438" spans="1:11" x14ac:dyDescent="0.2">
      <c r="A5438" t="s">
        <v>256</v>
      </c>
      <c r="B5438" t="s">
        <v>198</v>
      </c>
      <c r="C5438" t="s">
        <v>237</v>
      </c>
      <c r="D5438" t="s">
        <v>190</v>
      </c>
      <c r="E5438">
        <v>286732</v>
      </c>
      <c r="F5438">
        <v>16.3916</v>
      </c>
      <c r="G5438">
        <v>44630</v>
      </c>
      <c r="H5438">
        <v>44621</v>
      </c>
      <c r="I5438">
        <v>4699996.2511999998</v>
      </c>
      <c r="J5438" t="s">
        <v>204</v>
      </c>
      <c r="K5438">
        <v>939.99925024000004</v>
      </c>
    </row>
    <row r="5439" spans="1:11" x14ac:dyDescent="0.2">
      <c r="A5439" t="s">
        <v>256</v>
      </c>
      <c r="B5439" t="s">
        <v>185</v>
      </c>
      <c r="C5439" t="s">
        <v>199</v>
      </c>
      <c r="D5439" t="s">
        <v>192</v>
      </c>
      <c r="E5439">
        <v>759511</v>
      </c>
      <c r="F5439">
        <v>2.8965999999999998</v>
      </c>
      <c r="G5439">
        <v>44630</v>
      </c>
      <c r="H5439">
        <v>44621</v>
      </c>
      <c r="I5439">
        <v>2199999.5625999998</v>
      </c>
      <c r="J5439" t="s">
        <v>193</v>
      </c>
      <c r="K5439">
        <v>439.99991252000001</v>
      </c>
    </row>
    <row r="5440" spans="1:11" x14ac:dyDescent="0.2">
      <c r="A5440" t="s">
        <v>256</v>
      </c>
      <c r="B5440" t="s">
        <v>185</v>
      </c>
      <c r="C5440" t="s">
        <v>202</v>
      </c>
      <c r="D5440" t="s">
        <v>200</v>
      </c>
      <c r="E5440">
        <v>1862643</v>
      </c>
      <c r="F5440">
        <v>3.7581000000000002</v>
      </c>
      <c r="G5440">
        <v>44630</v>
      </c>
      <c r="H5440">
        <v>44621</v>
      </c>
      <c r="I5440">
        <v>6999998.6583000002</v>
      </c>
      <c r="J5440" t="s">
        <v>193</v>
      </c>
      <c r="K5440">
        <v>1399.9997316600002</v>
      </c>
    </row>
    <row r="5441" spans="1:11" x14ac:dyDescent="0.2">
      <c r="A5441" t="s">
        <v>256</v>
      </c>
      <c r="B5441" t="s">
        <v>185</v>
      </c>
      <c r="C5441" t="s">
        <v>224</v>
      </c>
      <c r="D5441" t="s">
        <v>190</v>
      </c>
      <c r="E5441">
        <v>27175</v>
      </c>
      <c r="F5441">
        <v>195.03469999999999</v>
      </c>
      <c r="G5441">
        <v>44630</v>
      </c>
      <c r="H5441">
        <v>44621</v>
      </c>
      <c r="I5441">
        <v>5300067.9724999992</v>
      </c>
      <c r="J5441" t="s">
        <v>204</v>
      </c>
      <c r="K5441">
        <v>1060.0135945</v>
      </c>
    </row>
    <row r="5442" spans="1:11" x14ac:dyDescent="0.2">
      <c r="A5442" t="s">
        <v>256</v>
      </c>
      <c r="B5442" t="s">
        <v>185</v>
      </c>
      <c r="C5442" t="s">
        <v>205</v>
      </c>
      <c r="D5442" t="s">
        <v>190</v>
      </c>
      <c r="E5442">
        <v>541048</v>
      </c>
      <c r="F5442">
        <v>18.113</v>
      </c>
      <c r="G5442">
        <v>44630</v>
      </c>
      <c r="H5442">
        <v>44621</v>
      </c>
      <c r="I5442">
        <v>9800002.4240000006</v>
      </c>
      <c r="J5442" t="s">
        <v>193</v>
      </c>
      <c r="K5442">
        <v>1960.0004848000003</v>
      </c>
    </row>
    <row r="5443" spans="1:11" x14ac:dyDescent="0.2">
      <c r="A5443" t="s">
        <v>256</v>
      </c>
      <c r="B5443" t="s">
        <v>198</v>
      </c>
      <c r="C5443" t="s">
        <v>194</v>
      </c>
      <c r="D5443" t="s">
        <v>200</v>
      </c>
      <c r="E5443">
        <v>85787</v>
      </c>
      <c r="F5443">
        <v>52.455599999999997</v>
      </c>
      <c r="G5443">
        <v>44630</v>
      </c>
      <c r="H5443">
        <v>44621</v>
      </c>
      <c r="I5443">
        <v>4500008.5571999997</v>
      </c>
      <c r="J5443" t="s">
        <v>188</v>
      </c>
      <c r="K5443">
        <v>900.00171144000001</v>
      </c>
    </row>
    <row r="5444" spans="1:11" x14ac:dyDescent="0.2">
      <c r="A5444" t="s">
        <v>256</v>
      </c>
      <c r="B5444" t="s">
        <v>198</v>
      </c>
      <c r="C5444" t="s">
        <v>224</v>
      </c>
      <c r="D5444" t="s">
        <v>192</v>
      </c>
      <c r="E5444">
        <v>5281</v>
      </c>
      <c r="F5444">
        <v>170.4374</v>
      </c>
      <c r="G5444">
        <v>44630</v>
      </c>
      <c r="H5444">
        <v>44621</v>
      </c>
      <c r="I5444">
        <v>900079.9094</v>
      </c>
      <c r="J5444" t="s">
        <v>204</v>
      </c>
      <c r="K5444">
        <v>180.01598188</v>
      </c>
    </row>
    <row r="5445" spans="1:11" x14ac:dyDescent="0.2">
      <c r="A5445" t="s">
        <v>256</v>
      </c>
      <c r="B5445" t="s">
        <v>198</v>
      </c>
      <c r="C5445" t="s">
        <v>224</v>
      </c>
      <c r="D5445" t="s">
        <v>200</v>
      </c>
      <c r="E5445">
        <v>47375</v>
      </c>
      <c r="F5445">
        <v>192.08529999999999</v>
      </c>
      <c r="G5445">
        <v>44630</v>
      </c>
      <c r="H5445">
        <v>44621</v>
      </c>
      <c r="I5445">
        <v>9100041.0875000004</v>
      </c>
      <c r="J5445" t="s">
        <v>204</v>
      </c>
      <c r="K5445">
        <v>1820.0082175000002</v>
      </c>
    </row>
    <row r="5446" spans="1:11" x14ac:dyDescent="0.2">
      <c r="A5446" t="s">
        <v>256</v>
      </c>
      <c r="B5446" t="s">
        <v>198</v>
      </c>
      <c r="C5446" t="s">
        <v>237</v>
      </c>
      <c r="D5446" t="s">
        <v>192</v>
      </c>
      <c r="E5446">
        <v>526310</v>
      </c>
      <c r="F5446">
        <v>17.4802</v>
      </c>
      <c r="G5446">
        <v>44630</v>
      </c>
      <c r="H5446">
        <v>44621</v>
      </c>
      <c r="I5446">
        <v>9200004.0620000008</v>
      </c>
      <c r="J5446" t="s">
        <v>204</v>
      </c>
      <c r="K5446">
        <v>1840.0008124000003</v>
      </c>
    </row>
    <row r="5447" spans="1:11" x14ac:dyDescent="0.2">
      <c r="A5447" t="s">
        <v>256</v>
      </c>
      <c r="B5447" t="s">
        <v>198</v>
      </c>
      <c r="C5447" t="s">
        <v>242</v>
      </c>
      <c r="D5447" t="s">
        <v>190</v>
      </c>
      <c r="E5447">
        <v>36449</v>
      </c>
      <c r="F5447">
        <v>238.69220000000001</v>
      </c>
      <c r="G5447">
        <v>44630</v>
      </c>
      <c r="H5447">
        <v>44621</v>
      </c>
      <c r="I5447">
        <v>8700091.9978</v>
      </c>
      <c r="J5447" t="s">
        <v>207</v>
      </c>
      <c r="K5447">
        <v>1740.01839956</v>
      </c>
    </row>
    <row r="5448" spans="1:11" x14ac:dyDescent="0.2">
      <c r="A5448" t="s">
        <v>256</v>
      </c>
      <c r="B5448" t="s">
        <v>198</v>
      </c>
      <c r="C5448" t="s">
        <v>214</v>
      </c>
      <c r="D5448" t="s">
        <v>190</v>
      </c>
      <c r="E5448">
        <v>307076</v>
      </c>
      <c r="F5448">
        <v>27.354800000000001</v>
      </c>
      <c r="G5448">
        <v>44631</v>
      </c>
      <c r="H5448">
        <v>44621</v>
      </c>
      <c r="I5448">
        <v>8400002.5647999998</v>
      </c>
      <c r="J5448" t="s">
        <v>215</v>
      </c>
      <c r="K5448">
        <v>1680.0005129600002</v>
      </c>
    </row>
    <row r="5449" spans="1:11" x14ac:dyDescent="0.2">
      <c r="A5449" t="s">
        <v>256</v>
      </c>
      <c r="B5449" t="s">
        <v>198</v>
      </c>
      <c r="C5449" t="s">
        <v>240</v>
      </c>
      <c r="D5449" t="s">
        <v>190</v>
      </c>
      <c r="E5449">
        <v>1043276</v>
      </c>
      <c r="F5449">
        <v>7.5723000000000003</v>
      </c>
      <c r="G5449">
        <v>44631</v>
      </c>
      <c r="H5449">
        <v>44621</v>
      </c>
      <c r="I5449">
        <v>7899998.8547999999</v>
      </c>
      <c r="J5449" t="s">
        <v>241</v>
      </c>
      <c r="K5449">
        <v>1579.99977096</v>
      </c>
    </row>
    <row r="5450" spans="1:11" x14ac:dyDescent="0.2">
      <c r="A5450" t="s">
        <v>256</v>
      </c>
      <c r="B5450" t="s">
        <v>198</v>
      </c>
      <c r="C5450" t="s">
        <v>209</v>
      </c>
      <c r="D5450" t="s">
        <v>200</v>
      </c>
      <c r="E5450">
        <v>303232</v>
      </c>
      <c r="F5450">
        <v>18.137899999999998</v>
      </c>
      <c r="G5450">
        <v>44631</v>
      </c>
      <c r="H5450">
        <v>44621</v>
      </c>
      <c r="I5450">
        <v>5499991.6927999994</v>
      </c>
      <c r="J5450" t="s">
        <v>188</v>
      </c>
      <c r="K5450">
        <v>1099.9983385599999</v>
      </c>
    </row>
    <row r="5451" spans="1:11" x14ac:dyDescent="0.2">
      <c r="A5451" t="s">
        <v>256</v>
      </c>
      <c r="B5451" t="s">
        <v>185</v>
      </c>
      <c r="C5451" t="s">
        <v>203</v>
      </c>
      <c r="D5451" t="s">
        <v>200</v>
      </c>
      <c r="E5451">
        <v>27605</v>
      </c>
      <c r="F5451">
        <v>119.5427</v>
      </c>
      <c r="G5451">
        <v>44632</v>
      </c>
      <c r="H5451">
        <v>44621</v>
      </c>
      <c r="I5451">
        <v>3299976.2335000001</v>
      </c>
      <c r="J5451" t="s">
        <v>204</v>
      </c>
      <c r="K5451">
        <v>659.99524670000005</v>
      </c>
    </row>
    <row r="5452" spans="1:11" x14ac:dyDescent="0.2">
      <c r="A5452" t="s">
        <v>256</v>
      </c>
      <c r="B5452" t="s">
        <v>198</v>
      </c>
      <c r="C5452" t="s">
        <v>214</v>
      </c>
      <c r="D5452" t="s">
        <v>192</v>
      </c>
      <c r="E5452">
        <v>139212</v>
      </c>
      <c r="F5452">
        <v>28.014800000000001</v>
      </c>
      <c r="G5452">
        <v>44632</v>
      </c>
      <c r="H5452">
        <v>44621</v>
      </c>
      <c r="I5452">
        <v>3899996.3376000002</v>
      </c>
      <c r="J5452" t="s">
        <v>215</v>
      </c>
      <c r="K5452">
        <v>779.9992675200001</v>
      </c>
    </row>
    <row r="5453" spans="1:11" x14ac:dyDescent="0.2">
      <c r="A5453" t="s">
        <v>256</v>
      </c>
      <c r="B5453" t="s">
        <v>198</v>
      </c>
      <c r="C5453" t="s">
        <v>246</v>
      </c>
      <c r="D5453" t="s">
        <v>212</v>
      </c>
      <c r="E5453">
        <v>17413</v>
      </c>
      <c r="F5453">
        <v>120.60129999999999</v>
      </c>
      <c r="G5453">
        <v>44632</v>
      </c>
      <c r="H5453">
        <v>44621</v>
      </c>
      <c r="I5453">
        <v>2100030.4369000001</v>
      </c>
      <c r="J5453" t="s">
        <v>204</v>
      </c>
      <c r="K5453">
        <v>420.00608738000005</v>
      </c>
    </row>
    <row r="5454" spans="1:11" x14ac:dyDescent="0.2">
      <c r="A5454" t="s">
        <v>256</v>
      </c>
      <c r="B5454" t="s">
        <v>185</v>
      </c>
      <c r="C5454" t="s">
        <v>237</v>
      </c>
      <c r="D5454" t="s">
        <v>190</v>
      </c>
      <c r="E5454">
        <v>159136</v>
      </c>
      <c r="F5454">
        <v>15.7098</v>
      </c>
      <c r="G5454">
        <v>44632</v>
      </c>
      <c r="H5454">
        <v>44621</v>
      </c>
      <c r="I5454">
        <v>2499994.7327999999</v>
      </c>
      <c r="J5454" t="s">
        <v>204</v>
      </c>
      <c r="K5454">
        <v>499.99894655999998</v>
      </c>
    </row>
    <row r="5455" spans="1:11" x14ac:dyDescent="0.2">
      <c r="A5455" t="s">
        <v>256</v>
      </c>
      <c r="B5455" t="s">
        <v>198</v>
      </c>
      <c r="C5455" t="s">
        <v>224</v>
      </c>
      <c r="D5455" t="s">
        <v>190</v>
      </c>
      <c r="E5455">
        <v>27773</v>
      </c>
      <c r="F5455">
        <v>176.42910000000001</v>
      </c>
      <c r="G5455">
        <v>44632</v>
      </c>
      <c r="H5455">
        <v>44621</v>
      </c>
      <c r="I5455">
        <v>4899965.3942999998</v>
      </c>
      <c r="J5455" t="s">
        <v>204</v>
      </c>
      <c r="K5455">
        <v>979.99307885999997</v>
      </c>
    </row>
    <row r="5456" spans="1:11" x14ac:dyDescent="0.2">
      <c r="A5456" t="s">
        <v>256</v>
      </c>
      <c r="B5456" t="s">
        <v>198</v>
      </c>
      <c r="C5456" t="s">
        <v>217</v>
      </c>
      <c r="D5456" t="s">
        <v>192</v>
      </c>
      <c r="E5456">
        <v>412210</v>
      </c>
      <c r="F5456">
        <v>9.7037999999999993</v>
      </c>
      <c r="G5456">
        <v>44632</v>
      </c>
      <c r="H5456">
        <v>44621</v>
      </c>
      <c r="I5456">
        <v>4000003.3979999996</v>
      </c>
      <c r="J5456" t="s">
        <v>215</v>
      </c>
      <c r="K5456">
        <v>800.0006795999999</v>
      </c>
    </row>
    <row r="5457" spans="1:11" x14ac:dyDescent="0.2">
      <c r="A5457" t="s">
        <v>256</v>
      </c>
      <c r="B5457" t="s">
        <v>198</v>
      </c>
      <c r="C5457" t="s">
        <v>213</v>
      </c>
      <c r="D5457" t="s">
        <v>190</v>
      </c>
      <c r="E5457">
        <v>8986</v>
      </c>
      <c r="F5457">
        <v>66.768600000000006</v>
      </c>
      <c r="G5457">
        <v>44632</v>
      </c>
      <c r="H5457">
        <v>44621</v>
      </c>
      <c r="I5457">
        <v>599982.63960000011</v>
      </c>
      <c r="J5457" t="s">
        <v>188</v>
      </c>
      <c r="K5457">
        <v>119.99652792000003</v>
      </c>
    </row>
    <row r="5458" spans="1:11" x14ac:dyDescent="0.2">
      <c r="A5458" t="s">
        <v>256</v>
      </c>
      <c r="B5458" t="s">
        <v>198</v>
      </c>
      <c r="C5458" t="s">
        <v>191</v>
      </c>
      <c r="D5458" t="s">
        <v>190</v>
      </c>
      <c r="E5458">
        <v>176926</v>
      </c>
      <c r="F5458">
        <v>6.2172999999999998</v>
      </c>
      <c r="G5458">
        <v>44632</v>
      </c>
      <c r="H5458">
        <v>44621</v>
      </c>
      <c r="I5458">
        <v>1100002.0197999999</v>
      </c>
      <c r="J5458" t="s">
        <v>193</v>
      </c>
      <c r="K5458">
        <v>220.00040396</v>
      </c>
    </row>
    <row r="5459" spans="1:11" x14ac:dyDescent="0.2">
      <c r="A5459" t="s">
        <v>256</v>
      </c>
      <c r="B5459" t="s">
        <v>198</v>
      </c>
      <c r="C5459" t="s">
        <v>243</v>
      </c>
      <c r="D5459" t="s">
        <v>192</v>
      </c>
      <c r="E5459">
        <v>1023625</v>
      </c>
      <c r="F5459">
        <v>6.1546000000000003</v>
      </c>
      <c r="G5459">
        <v>44633</v>
      </c>
      <c r="H5459">
        <v>44621</v>
      </c>
      <c r="I5459">
        <v>6300002.4250000007</v>
      </c>
      <c r="J5459" t="s">
        <v>215</v>
      </c>
      <c r="K5459">
        <v>1260.0004850000003</v>
      </c>
    </row>
    <row r="5460" spans="1:11" x14ac:dyDescent="0.2">
      <c r="A5460" t="s">
        <v>256</v>
      </c>
      <c r="B5460" t="s">
        <v>185</v>
      </c>
      <c r="C5460" t="s">
        <v>195</v>
      </c>
      <c r="D5460" t="s">
        <v>200</v>
      </c>
      <c r="E5460">
        <v>85828</v>
      </c>
      <c r="F5460">
        <v>108.3561</v>
      </c>
      <c r="G5460">
        <v>44634</v>
      </c>
      <c r="H5460">
        <v>44621</v>
      </c>
      <c r="I5460">
        <v>9299987.3508000001</v>
      </c>
      <c r="J5460" t="s">
        <v>196</v>
      </c>
      <c r="K5460">
        <v>1859.9974701600001</v>
      </c>
    </row>
    <row r="5461" spans="1:11" x14ac:dyDescent="0.2">
      <c r="A5461" t="s">
        <v>256</v>
      </c>
      <c r="B5461" t="s">
        <v>185</v>
      </c>
      <c r="C5461" t="s">
        <v>202</v>
      </c>
      <c r="D5461" t="s">
        <v>200</v>
      </c>
      <c r="E5461">
        <v>871536</v>
      </c>
      <c r="F5461">
        <v>4.0159000000000002</v>
      </c>
      <c r="G5461">
        <v>44634</v>
      </c>
      <c r="H5461">
        <v>44621</v>
      </c>
      <c r="I5461">
        <v>3500001.4224</v>
      </c>
      <c r="J5461" t="s">
        <v>193</v>
      </c>
      <c r="K5461">
        <v>700.00028448</v>
      </c>
    </row>
    <row r="5462" spans="1:11" x14ac:dyDescent="0.2">
      <c r="A5462" t="s">
        <v>256</v>
      </c>
      <c r="B5462" t="s">
        <v>185</v>
      </c>
      <c r="C5462" t="s">
        <v>211</v>
      </c>
      <c r="D5462" t="s">
        <v>192</v>
      </c>
      <c r="E5462">
        <v>49213</v>
      </c>
      <c r="F5462">
        <v>12.191800000000001</v>
      </c>
      <c r="G5462">
        <v>44637</v>
      </c>
      <c r="H5462">
        <v>44621</v>
      </c>
      <c r="I5462">
        <v>599995.05339999998</v>
      </c>
      <c r="J5462" t="s">
        <v>207</v>
      </c>
      <c r="K5462">
        <v>119.99901068</v>
      </c>
    </row>
    <row r="5463" spans="1:11" x14ac:dyDescent="0.2">
      <c r="A5463" t="s">
        <v>256</v>
      </c>
      <c r="B5463" t="s">
        <v>185</v>
      </c>
      <c r="C5463" t="s">
        <v>205</v>
      </c>
      <c r="D5463" t="s">
        <v>190</v>
      </c>
      <c r="E5463">
        <v>502745</v>
      </c>
      <c r="F5463">
        <v>19.492999999999999</v>
      </c>
      <c r="G5463">
        <v>44637</v>
      </c>
      <c r="H5463">
        <v>44621</v>
      </c>
      <c r="I5463">
        <v>9800008.2850000001</v>
      </c>
      <c r="J5463" t="s">
        <v>193</v>
      </c>
      <c r="K5463">
        <v>1960.001657</v>
      </c>
    </row>
    <row r="5464" spans="1:11" x14ac:dyDescent="0.2">
      <c r="A5464" t="s">
        <v>256</v>
      </c>
      <c r="B5464" t="s">
        <v>185</v>
      </c>
      <c r="C5464" t="s">
        <v>186</v>
      </c>
      <c r="D5464" t="s">
        <v>187</v>
      </c>
      <c r="E5464">
        <v>306924</v>
      </c>
      <c r="F5464">
        <v>20.8521</v>
      </c>
      <c r="G5464">
        <v>44637</v>
      </c>
      <c r="H5464">
        <v>44621</v>
      </c>
      <c r="I5464">
        <v>6400009.9403999997</v>
      </c>
      <c r="J5464" t="s">
        <v>188</v>
      </c>
      <c r="K5464">
        <v>1280.00198808</v>
      </c>
    </row>
    <row r="5465" spans="1:11" x14ac:dyDescent="0.2">
      <c r="A5465" t="s">
        <v>256</v>
      </c>
      <c r="B5465" t="s">
        <v>198</v>
      </c>
      <c r="C5465" t="s">
        <v>238</v>
      </c>
      <c r="D5465" t="s">
        <v>190</v>
      </c>
      <c r="E5465">
        <v>14488</v>
      </c>
      <c r="F5465">
        <v>227.77760000000001</v>
      </c>
      <c r="G5465">
        <v>44637</v>
      </c>
      <c r="H5465">
        <v>44621</v>
      </c>
      <c r="I5465">
        <v>3300041.8688000003</v>
      </c>
      <c r="J5465" t="s">
        <v>204</v>
      </c>
      <c r="K5465">
        <v>660.00837376000004</v>
      </c>
    </row>
    <row r="5466" spans="1:11" x14ac:dyDescent="0.2">
      <c r="A5466" t="s">
        <v>256</v>
      </c>
      <c r="B5466" t="s">
        <v>185</v>
      </c>
      <c r="C5466" t="s">
        <v>235</v>
      </c>
      <c r="D5466" t="s">
        <v>187</v>
      </c>
      <c r="E5466">
        <v>597990</v>
      </c>
      <c r="F5466">
        <v>13.7126</v>
      </c>
      <c r="G5466">
        <v>44637</v>
      </c>
      <c r="H5466">
        <v>44621</v>
      </c>
      <c r="I5466">
        <v>8199997.6739999996</v>
      </c>
      <c r="J5466" t="s">
        <v>204</v>
      </c>
      <c r="K5466">
        <v>1639.9995348</v>
      </c>
    </row>
    <row r="5467" spans="1:11" x14ac:dyDescent="0.2">
      <c r="A5467" t="s">
        <v>256</v>
      </c>
      <c r="B5467" t="s">
        <v>185</v>
      </c>
      <c r="C5467" t="s">
        <v>220</v>
      </c>
      <c r="D5467" t="s">
        <v>190</v>
      </c>
      <c r="E5467">
        <v>42023</v>
      </c>
      <c r="F5467">
        <v>149.91929999999999</v>
      </c>
      <c r="G5467">
        <v>44637</v>
      </c>
      <c r="H5467">
        <v>44621</v>
      </c>
      <c r="I5467">
        <v>6300058.7439000001</v>
      </c>
      <c r="J5467" t="s">
        <v>188</v>
      </c>
      <c r="K5467">
        <v>1260.0117487800001</v>
      </c>
    </row>
    <row r="5468" spans="1:11" x14ac:dyDescent="0.2">
      <c r="A5468" t="s">
        <v>256</v>
      </c>
      <c r="B5468" t="s">
        <v>185</v>
      </c>
      <c r="C5468" t="s">
        <v>202</v>
      </c>
      <c r="D5468" t="s">
        <v>192</v>
      </c>
      <c r="E5468">
        <v>1260225</v>
      </c>
      <c r="F5468">
        <v>4.3643000000000001</v>
      </c>
      <c r="G5468">
        <v>44637</v>
      </c>
      <c r="H5468">
        <v>44621</v>
      </c>
      <c r="I5468">
        <v>5499999.9675000003</v>
      </c>
      <c r="J5468" t="s">
        <v>193</v>
      </c>
      <c r="K5468">
        <v>1099.9999935000001</v>
      </c>
    </row>
    <row r="5469" spans="1:11" x14ac:dyDescent="0.2">
      <c r="A5469" t="s">
        <v>256</v>
      </c>
      <c r="B5469" t="s">
        <v>198</v>
      </c>
      <c r="C5469" t="s">
        <v>208</v>
      </c>
      <c r="D5469" t="s">
        <v>192</v>
      </c>
      <c r="E5469">
        <v>17923</v>
      </c>
      <c r="F5469">
        <v>66.954899999999995</v>
      </c>
      <c r="G5469">
        <v>44637</v>
      </c>
      <c r="H5469">
        <v>44621</v>
      </c>
      <c r="I5469">
        <v>1200032.6727</v>
      </c>
      <c r="J5469" t="s">
        <v>188</v>
      </c>
      <c r="K5469">
        <v>240.00653454000002</v>
      </c>
    </row>
    <row r="5470" spans="1:11" x14ac:dyDescent="0.2">
      <c r="A5470" t="s">
        <v>256</v>
      </c>
      <c r="B5470" t="s">
        <v>198</v>
      </c>
      <c r="C5470" t="s">
        <v>235</v>
      </c>
      <c r="D5470" t="s">
        <v>190</v>
      </c>
      <c r="E5470">
        <v>518174</v>
      </c>
      <c r="F5470">
        <v>14.4739</v>
      </c>
      <c r="G5470">
        <v>44637</v>
      </c>
      <c r="H5470">
        <v>44621</v>
      </c>
      <c r="I5470">
        <v>7499998.6586000007</v>
      </c>
      <c r="J5470" t="s">
        <v>204</v>
      </c>
      <c r="K5470">
        <v>1499.9997317200002</v>
      </c>
    </row>
    <row r="5471" spans="1:11" x14ac:dyDescent="0.2">
      <c r="A5471" t="s">
        <v>256</v>
      </c>
      <c r="B5471" t="s">
        <v>198</v>
      </c>
      <c r="C5471" t="s">
        <v>218</v>
      </c>
      <c r="D5471" t="s">
        <v>190</v>
      </c>
      <c r="E5471">
        <v>102490</v>
      </c>
      <c r="F5471">
        <v>65.372500000000002</v>
      </c>
      <c r="G5471">
        <v>44637</v>
      </c>
      <c r="H5471">
        <v>44621</v>
      </c>
      <c r="I5471">
        <v>6700027.5250000004</v>
      </c>
      <c r="J5471" t="s">
        <v>204</v>
      </c>
      <c r="K5471">
        <v>1340.0055050000001</v>
      </c>
    </row>
    <row r="5472" spans="1:11" x14ac:dyDescent="0.2">
      <c r="A5472" t="s">
        <v>256</v>
      </c>
      <c r="B5472" t="s">
        <v>198</v>
      </c>
      <c r="C5472" t="s">
        <v>194</v>
      </c>
      <c r="D5472" t="s">
        <v>190</v>
      </c>
      <c r="E5472">
        <v>35129</v>
      </c>
      <c r="F5472">
        <v>51.24</v>
      </c>
      <c r="G5472">
        <v>44637</v>
      </c>
      <c r="H5472">
        <v>44621</v>
      </c>
      <c r="I5472">
        <v>1800009.96</v>
      </c>
      <c r="J5472" t="s">
        <v>188</v>
      </c>
      <c r="K5472">
        <v>360.00199200000003</v>
      </c>
    </row>
    <row r="5473" spans="1:11" x14ac:dyDescent="0.2">
      <c r="A5473" t="s">
        <v>256</v>
      </c>
      <c r="B5473" t="s">
        <v>198</v>
      </c>
      <c r="C5473" t="s">
        <v>246</v>
      </c>
      <c r="D5473" t="s">
        <v>212</v>
      </c>
      <c r="E5473">
        <v>33737</v>
      </c>
      <c r="F5473">
        <v>127.4547</v>
      </c>
      <c r="G5473">
        <v>44638</v>
      </c>
      <c r="H5473">
        <v>44621</v>
      </c>
      <c r="I5473">
        <v>4299939.2138999999</v>
      </c>
      <c r="J5473" t="s">
        <v>204</v>
      </c>
      <c r="K5473">
        <v>859.98784278000005</v>
      </c>
    </row>
    <row r="5474" spans="1:11" x14ac:dyDescent="0.2">
      <c r="A5474" t="s">
        <v>256</v>
      </c>
      <c r="B5474" t="s">
        <v>198</v>
      </c>
      <c r="C5474" t="s">
        <v>194</v>
      </c>
      <c r="D5474" t="s">
        <v>200</v>
      </c>
      <c r="E5474">
        <v>59641</v>
      </c>
      <c r="F5474">
        <v>51.978000000000002</v>
      </c>
      <c r="G5474">
        <v>44638</v>
      </c>
      <c r="H5474">
        <v>44621</v>
      </c>
      <c r="I5474">
        <v>3100019.898</v>
      </c>
      <c r="J5474" t="s">
        <v>188</v>
      </c>
      <c r="K5474">
        <v>620.00397960000009</v>
      </c>
    </row>
    <row r="5475" spans="1:11" x14ac:dyDescent="0.2">
      <c r="A5475" t="s">
        <v>256</v>
      </c>
      <c r="B5475" t="s">
        <v>185</v>
      </c>
      <c r="C5475" t="s">
        <v>238</v>
      </c>
      <c r="D5475" t="s">
        <v>190</v>
      </c>
      <c r="E5475">
        <v>40509</v>
      </c>
      <c r="F5475">
        <v>219.7047</v>
      </c>
      <c r="G5475">
        <v>44638</v>
      </c>
      <c r="H5475">
        <v>44621</v>
      </c>
      <c r="I5475">
        <v>8900017.6922999993</v>
      </c>
      <c r="J5475" t="s">
        <v>204</v>
      </c>
      <c r="K5475">
        <v>1780.0035384599998</v>
      </c>
    </row>
    <row r="5476" spans="1:11" x14ac:dyDescent="0.2">
      <c r="A5476" t="s">
        <v>256</v>
      </c>
      <c r="B5476" t="s">
        <v>198</v>
      </c>
      <c r="C5476" t="s">
        <v>209</v>
      </c>
      <c r="D5476" t="s">
        <v>187</v>
      </c>
      <c r="E5476">
        <v>313469</v>
      </c>
      <c r="F5476">
        <v>18.183599999999998</v>
      </c>
      <c r="G5476">
        <v>44639</v>
      </c>
      <c r="H5476">
        <v>44621</v>
      </c>
      <c r="I5476">
        <v>5699994.9083999991</v>
      </c>
      <c r="J5476" t="s">
        <v>188</v>
      </c>
      <c r="K5476">
        <v>1139.9989816799998</v>
      </c>
    </row>
    <row r="5477" spans="1:11" x14ac:dyDescent="0.2">
      <c r="A5477" t="s">
        <v>256</v>
      </c>
      <c r="B5477" t="s">
        <v>185</v>
      </c>
      <c r="C5477" t="s">
        <v>229</v>
      </c>
      <c r="D5477" t="s">
        <v>200</v>
      </c>
      <c r="E5477">
        <v>15685</v>
      </c>
      <c r="F5477">
        <v>95.634399999999999</v>
      </c>
      <c r="G5477">
        <v>44639</v>
      </c>
      <c r="H5477">
        <v>44621</v>
      </c>
      <c r="I5477">
        <v>1500025.564</v>
      </c>
      <c r="J5477" t="s">
        <v>188</v>
      </c>
      <c r="K5477">
        <v>300.00511280000001</v>
      </c>
    </row>
    <row r="5478" spans="1:11" x14ac:dyDescent="0.2">
      <c r="A5478" t="s">
        <v>256</v>
      </c>
      <c r="B5478" t="s">
        <v>185</v>
      </c>
      <c r="C5478" t="s">
        <v>209</v>
      </c>
      <c r="D5478" t="s">
        <v>190</v>
      </c>
      <c r="E5478">
        <v>218036</v>
      </c>
      <c r="F5478">
        <v>19.262899999999998</v>
      </c>
      <c r="G5478">
        <v>44640</v>
      </c>
      <c r="H5478">
        <v>44621</v>
      </c>
      <c r="I5478">
        <v>4200005.6643999992</v>
      </c>
      <c r="J5478" t="s">
        <v>188</v>
      </c>
      <c r="K5478">
        <v>840.00113287999989</v>
      </c>
    </row>
    <row r="5479" spans="1:11" x14ac:dyDescent="0.2">
      <c r="A5479" t="s">
        <v>256</v>
      </c>
      <c r="B5479" t="s">
        <v>185</v>
      </c>
      <c r="C5479" t="s">
        <v>231</v>
      </c>
      <c r="D5479" t="s">
        <v>200</v>
      </c>
      <c r="E5479">
        <v>375388</v>
      </c>
      <c r="F5479">
        <v>21.044899999999998</v>
      </c>
      <c r="G5479">
        <v>44640</v>
      </c>
      <c r="H5479">
        <v>44621</v>
      </c>
      <c r="I5479">
        <v>7900002.9211999997</v>
      </c>
      <c r="J5479" t="s">
        <v>188</v>
      </c>
      <c r="K5479">
        <v>1580.0005842400001</v>
      </c>
    </row>
    <row r="5480" spans="1:11" x14ac:dyDescent="0.2">
      <c r="A5480" t="s">
        <v>256</v>
      </c>
      <c r="B5480" t="s">
        <v>198</v>
      </c>
      <c r="C5480" t="s">
        <v>240</v>
      </c>
      <c r="D5480" t="s">
        <v>200</v>
      </c>
      <c r="E5480">
        <v>239802</v>
      </c>
      <c r="F5480">
        <v>7.5061999999999998</v>
      </c>
      <c r="G5480">
        <v>44641</v>
      </c>
      <c r="H5480">
        <v>44621</v>
      </c>
      <c r="I5480">
        <v>1800001.7723999999</v>
      </c>
      <c r="J5480" t="s">
        <v>241</v>
      </c>
      <c r="K5480">
        <v>360.00035448</v>
      </c>
    </row>
    <row r="5481" spans="1:11" x14ac:dyDescent="0.2">
      <c r="A5481" t="s">
        <v>256</v>
      </c>
      <c r="B5481" t="s">
        <v>198</v>
      </c>
      <c r="C5481" t="s">
        <v>189</v>
      </c>
      <c r="D5481" t="s">
        <v>200</v>
      </c>
      <c r="E5481">
        <v>175606</v>
      </c>
      <c r="F5481">
        <v>27.903400000000001</v>
      </c>
      <c r="G5481">
        <v>44644</v>
      </c>
      <c r="H5481">
        <v>44621</v>
      </c>
      <c r="I5481">
        <v>4900004.4604000002</v>
      </c>
      <c r="J5481" t="s">
        <v>188</v>
      </c>
      <c r="K5481">
        <v>980.00089208000009</v>
      </c>
    </row>
    <row r="5482" spans="1:11" x14ac:dyDescent="0.2">
      <c r="A5482" t="s">
        <v>256</v>
      </c>
      <c r="B5482" t="s">
        <v>198</v>
      </c>
      <c r="C5482" t="s">
        <v>244</v>
      </c>
      <c r="D5482" t="s">
        <v>190</v>
      </c>
      <c r="E5482">
        <v>109109</v>
      </c>
      <c r="F5482">
        <v>27.4955</v>
      </c>
      <c r="G5482">
        <v>44644</v>
      </c>
      <c r="H5482">
        <v>44621</v>
      </c>
      <c r="I5482">
        <v>3000006.5095000002</v>
      </c>
      <c r="J5482" t="s">
        <v>207</v>
      </c>
      <c r="K5482">
        <v>600.00130190000004</v>
      </c>
    </row>
    <row r="5483" spans="1:11" x14ac:dyDescent="0.2">
      <c r="A5483" t="s">
        <v>256</v>
      </c>
      <c r="B5483" t="s">
        <v>185</v>
      </c>
      <c r="C5483" t="s">
        <v>240</v>
      </c>
      <c r="D5483" t="s">
        <v>187</v>
      </c>
      <c r="E5483">
        <v>1039795</v>
      </c>
      <c r="F5483">
        <v>7.79</v>
      </c>
      <c r="G5483">
        <v>44644</v>
      </c>
      <c r="H5483">
        <v>44621</v>
      </c>
      <c r="I5483">
        <v>8100003.0499999998</v>
      </c>
      <c r="J5483" t="s">
        <v>241</v>
      </c>
      <c r="K5483">
        <v>1620.0006100000001</v>
      </c>
    </row>
    <row r="5484" spans="1:11" x14ac:dyDescent="0.2">
      <c r="A5484" t="s">
        <v>256</v>
      </c>
      <c r="B5484" t="s">
        <v>185</v>
      </c>
      <c r="C5484" t="s">
        <v>191</v>
      </c>
      <c r="D5484" t="s">
        <v>190</v>
      </c>
      <c r="E5484">
        <v>1120079</v>
      </c>
      <c r="F5484">
        <v>6.0709999999999997</v>
      </c>
      <c r="G5484">
        <v>44644</v>
      </c>
      <c r="H5484">
        <v>44621</v>
      </c>
      <c r="I5484">
        <v>6799999.6089999992</v>
      </c>
      <c r="J5484" t="s">
        <v>193</v>
      </c>
      <c r="K5484">
        <v>1359.9999217999998</v>
      </c>
    </row>
    <row r="5485" spans="1:11" x14ac:dyDescent="0.2">
      <c r="A5485" t="s">
        <v>256</v>
      </c>
      <c r="B5485" t="s">
        <v>198</v>
      </c>
      <c r="C5485" t="s">
        <v>234</v>
      </c>
      <c r="D5485" t="s">
        <v>190</v>
      </c>
      <c r="E5485">
        <v>46185</v>
      </c>
      <c r="F5485">
        <v>95.268199999999993</v>
      </c>
      <c r="G5485">
        <v>44644</v>
      </c>
      <c r="H5485">
        <v>44621</v>
      </c>
      <c r="I5485">
        <v>4399961.8169999998</v>
      </c>
      <c r="J5485" t="s">
        <v>204</v>
      </c>
      <c r="K5485">
        <v>879.99236340000004</v>
      </c>
    </row>
    <row r="5486" spans="1:11" x14ac:dyDescent="0.2">
      <c r="A5486" t="s">
        <v>256</v>
      </c>
      <c r="B5486" t="s">
        <v>185</v>
      </c>
      <c r="C5486" t="s">
        <v>220</v>
      </c>
      <c r="D5486" t="s">
        <v>192</v>
      </c>
      <c r="E5486">
        <v>36797</v>
      </c>
      <c r="F5486">
        <v>154.90190000000001</v>
      </c>
      <c r="G5486">
        <v>44644</v>
      </c>
      <c r="H5486">
        <v>44621</v>
      </c>
      <c r="I5486">
        <v>5699925.2143000001</v>
      </c>
      <c r="J5486" t="s">
        <v>188</v>
      </c>
      <c r="K5486">
        <v>1139.98504286</v>
      </c>
    </row>
    <row r="5487" spans="1:11" x14ac:dyDescent="0.2">
      <c r="A5487" t="s">
        <v>256</v>
      </c>
      <c r="B5487" t="s">
        <v>198</v>
      </c>
      <c r="C5487" t="s">
        <v>245</v>
      </c>
      <c r="D5487" t="s">
        <v>190</v>
      </c>
      <c r="E5487">
        <v>145367</v>
      </c>
      <c r="F5487">
        <v>54.345100000000002</v>
      </c>
      <c r="G5487">
        <v>44645</v>
      </c>
      <c r="H5487">
        <v>44621</v>
      </c>
      <c r="I5487">
        <v>7899984.1517000003</v>
      </c>
      <c r="J5487" t="s">
        <v>188</v>
      </c>
      <c r="K5487">
        <v>1579.9968303400001</v>
      </c>
    </row>
    <row r="5488" spans="1:11" x14ac:dyDescent="0.2">
      <c r="A5488" t="s">
        <v>256</v>
      </c>
      <c r="B5488" t="s">
        <v>198</v>
      </c>
      <c r="C5488" t="s">
        <v>238</v>
      </c>
      <c r="D5488" t="s">
        <v>190</v>
      </c>
      <c r="E5488">
        <v>33914</v>
      </c>
      <c r="F5488">
        <v>209.35419999999999</v>
      </c>
      <c r="G5488">
        <v>44646</v>
      </c>
      <c r="H5488">
        <v>44621</v>
      </c>
      <c r="I5488">
        <v>7100038.3388</v>
      </c>
      <c r="J5488" t="s">
        <v>204</v>
      </c>
      <c r="K5488">
        <v>1420.00766776</v>
      </c>
    </row>
    <row r="5489" spans="1:11" x14ac:dyDescent="0.2">
      <c r="A5489" t="s">
        <v>256</v>
      </c>
      <c r="B5489" t="s">
        <v>185</v>
      </c>
      <c r="C5489" t="s">
        <v>240</v>
      </c>
      <c r="D5489" t="s">
        <v>200</v>
      </c>
      <c r="E5489">
        <v>1043053</v>
      </c>
      <c r="F5489">
        <v>7.2862999999999998</v>
      </c>
      <c r="G5489">
        <v>44647</v>
      </c>
      <c r="H5489">
        <v>44621</v>
      </c>
      <c r="I5489">
        <v>7599997.0739000002</v>
      </c>
      <c r="J5489" t="s">
        <v>241</v>
      </c>
      <c r="K5489">
        <v>1519.9994147800001</v>
      </c>
    </row>
    <row r="5490" spans="1:11" x14ac:dyDescent="0.2">
      <c r="A5490" t="s">
        <v>256</v>
      </c>
      <c r="B5490" t="s">
        <v>198</v>
      </c>
      <c r="C5490" t="s">
        <v>210</v>
      </c>
      <c r="D5490" t="s">
        <v>190</v>
      </c>
      <c r="E5490">
        <v>58706</v>
      </c>
      <c r="F5490">
        <v>28.957899999999999</v>
      </c>
      <c r="G5490">
        <v>44648</v>
      </c>
      <c r="H5490">
        <v>44621</v>
      </c>
      <c r="I5490">
        <v>1700002.4774</v>
      </c>
      <c r="J5490" t="s">
        <v>204</v>
      </c>
      <c r="K5490">
        <v>340.00049547999998</v>
      </c>
    </row>
    <row r="5491" spans="1:11" x14ac:dyDescent="0.2">
      <c r="A5491" t="s">
        <v>256</v>
      </c>
      <c r="B5491" t="s">
        <v>198</v>
      </c>
      <c r="C5491" t="s">
        <v>226</v>
      </c>
      <c r="D5491" t="s">
        <v>190</v>
      </c>
      <c r="E5491">
        <v>113595</v>
      </c>
      <c r="F5491">
        <v>50.1783</v>
      </c>
      <c r="G5491">
        <v>44648</v>
      </c>
      <c r="H5491">
        <v>44621</v>
      </c>
      <c r="I5491">
        <v>5700003.9885</v>
      </c>
      <c r="J5491" t="s">
        <v>188</v>
      </c>
      <c r="K5491">
        <v>1140.0007977</v>
      </c>
    </row>
    <row r="5492" spans="1:11" x14ac:dyDescent="0.2">
      <c r="A5492" t="s">
        <v>256</v>
      </c>
      <c r="B5492" t="s">
        <v>198</v>
      </c>
      <c r="C5492" t="s">
        <v>245</v>
      </c>
      <c r="D5492" t="s">
        <v>190</v>
      </c>
      <c r="E5492">
        <v>36579</v>
      </c>
      <c r="F5492">
        <v>60.143700000000003</v>
      </c>
      <c r="G5492">
        <v>44648</v>
      </c>
      <c r="H5492">
        <v>44621</v>
      </c>
      <c r="I5492">
        <v>2199996.4023000002</v>
      </c>
      <c r="J5492" t="s">
        <v>188</v>
      </c>
      <c r="K5492">
        <v>439.99928046000008</v>
      </c>
    </row>
    <row r="5493" spans="1:11" x14ac:dyDescent="0.2">
      <c r="A5493" t="s">
        <v>256</v>
      </c>
      <c r="B5493" t="s">
        <v>185</v>
      </c>
      <c r="C5493" t="s">
        <v>186</v>
      </c>
      <c r="D5493" t="s">
        <v>187</v>
      </c>
      <c r="E5493">
        <v>400364</v>
      </c>
      <c r="F5493">
        <v>21.7302</v>
      </c>
      <c r="G5493">
        <v>44651</v>
      </c>
      <c r="H5493">
        <v>44621</v>
      </c>
      <c r="I5493">
        <v>8699989.7927999999</v>
      </c>
      <c r="J5493" t="s">
        <v>188</v>
      </c>
      <c r="K5493">
        <v>1739.9979585600001</v>
      </c>
    </row>
    <row r="5494" spans="1:11" x14ac:dyDescent="0.2">
      <c r="A5494" t="s">
        <v>256</v>
      </c>
      <c r="B5494" t="s">
        <v>198</v>
      </c>
      <c r="C5494" t="s">
        <v>220</v>
      </c>
      <c r="D5494" t="s">
        <v>190</v>
      </c>
      <c r="E5494">
        <v>25026</v>
      </c>
      <c r="F5494">
        <v>175.81549999999999</v>
      </c>
      <c r="G5494">
        <v>44651</v>
      </c>
      <c r="H5494">
        <v>44621</v>
      </c>
      <c r="I5494">
        <v>4399958.7029999997</v>
      </c>
      <c r="J5494" t="s">
        <v>188</v>
      </c>
      <c r="K5494">
        <v>879.99174059999996</v>
      </c>
    </row>
    <row r="5495" spans="1:11" x14ac:dyDescent="0.2">
      <c r="A5495" t="s">
        <v>256</v>
      </c>
      <c r="B5495" t="s">
        <v>185</v>
      </c>
      <c r="C5495" t="s">
        <v>234</v>
      </c>
      <c r="D5495" t="s">
        <v>190</v>
      </c>
      <c r="E5495">
        <v>36472</v>
      </c>
      <c r="F5495">
        <v>101.44710000000001</v>
      </c>
      <c r="G5495">
        <v>44651</v>
      </c>
      <c r="H5495">
        <v>44621</v>
      </c>
      <c r="I5495">
        <v>3699978.6312000002</v>
      </c>
      <c r="J5495" t="s">
        <v>204</v>
      </c>
      <c r="K5495">
        <v>739.99572624000007</v>
      </c>
    </row>
    <row r="5496" spans="1:11" x14ac:dyDescent="0.2">
      <c r="A5496" t="s">
        <v>256</v>
      </c>
      <c r="B5496" t="s">
        <v>185</v>
      </c>
      <c r="C5496" t="s">
        <v>233</v>
      </c>
      <c r="D5496" t="s">
        <v>190</v>
      </c>
      <c r="E5496">
        <v>104764</v>
      </c>
      <c r="F5496">
        <v>90.6798</v>
      </c>
      <c r="G5496">
        <v>44651</v>
      </c>
      <c r="H5496">
        <v>44621</v>
      </c>
      <c r="I5496">
        <v>9499978.5671999995</v>
      </c>
      <c r="J5496" t="s">
        <v>204</v>
      </c>
      <c r="K5496">
        <v>1899.9957134399999</v>
      </c>
    </row>
    <row r="5497" spans="1:11" x14ac:dyDescent="0.2">
      <c r="A5497" t="s">
        <v>256</v>
      </c>
      <c r="B5497" t="s">
        <v>185</v>
      </c>
      <c r="C5497" t="s">
        <v>238</v>
      </c>
      <c r="D5497" t="s">
        <v>200</v>
      </c>
      <c r="E5497">
        <v>18379</v>
      </c>
      <c r="F5497">
        <v>228.52170000000001</v>
      </c>
      <c r="G5497">
        <v>44651</v>
      </c>
      <c r="H5497">
        <v>44621</v>
      </c>
      <c r="I5497">
        <v>4200000.3243000004</v>
      </c>
      <c r="J5497" t="s">
        <v>204</v>
      </c>
      <c r="K5497">
        <v>840.00006486000018</v>
      </c>
    </row>
    <row r="5498" spans="1:11" x14ac:dyDescent="0.2">
      <c r="A5498" t="s">
        <v>256</v>
      </c>
      <c r="B5498" t="s">
        <v>185</v>
      </c>
      <c r="C5498" t="s">
        <v>191</v>
      </c>
      <c r="D5498" t="s">
        <v>192</v>
      </c>
      <c r="E5498">
        <v>856616</v>
      </c>
      <c r="F5498">
        <v>6.0704000000000002</v>
      </c>
      <c r="G5498">
        <v>44651</v>
      </c>
      <c r="H5498">
        <v>44621</v>
      </c>
      <c r="I5498">
        <v>5200001.7664000001</v>
      </c>
      <c r="J5498" t="s">
        <v>193</v>
      </c>
      <c r="K5498">
        <v>1040.0003532800001</v>
      </c>
    </row>
    <row r="5499" spans="1:11" x14ac:dyDescent="0.2">
      <c r="A5499" t="s">
        <v>256</v>
      </c>
      <c r="B5499" t="s">
        <v>198</v>
      </c>
      <c r="C5499" t="s">
        <v>229</v>
      </c>
      <c r="D5499" t="s">
        <v>192</v>
      </c>
      <c r="E5499">
        <v>33587</v>
      </c>
      <c r="F5499">
        <v>113.14019999999999</v>
      </c>
      <c r="G5499">
        <v>44651</v>
      </c>
      <c r="H5499">
        <v>44621</v>
      </c>
      <c r="I5499">
        <v>3800039.8973999997</v>
      </c>
      <c r="J5499" t="s">
        <v>188</v>
      </c>
      <c r="K5499">
        <v>760.00797948000002</v>
      </c>
    </row>
    <row r="5500" spans="1:11" x14ac:dyDescent="0.2">
      <c r="A5500" t="s">
        <v>256</v>
      </c>
      <c r="B5500" t="s">
        <v>185</v>
      </c>
      <c r="C5500" t="s">
        <v>229</v>
      </c>
      <c r="D5500" t="s">
        <v>190</v>
      </c>
      <c r="E5500">
        <v>15364</v>
      </c>
      <c r="F5500">
        <v>97.629400000000004</v>
      </c>
      <c r="G5500">
        <v>44651</v>
      </c>
      <c r="H5500">
        <v>44621</v>
      </c>
      <c r="I5500">
        <v>1499978.1016000002</v>
      </c>
      <c r="J5500" t="s">
        <v>188</v>
      </c>
      <c r="K5500">
        <v>299.99562032000006</v>
      </c>
    </row>
    <row r="5501" spans="1:11" x14ac:dyDescent="0.2">
      <c r="A5501" t="s">
        <v>256</v>
      </c>
      <c r="B5501" t="s">
        <v>185</v>
      </c>
      <c r="C5501" t="s">
        <v>191</v>
      </c>
      <c r="D5501" t="s">
        <v>192</v>
      </c>
      <c r="E5501">
        <v>1203522</v>
      </c>
      <c r="F5501">
        <v>6.3148</v>
      </c>
      <c r="G5501">
        <v>44651</v>
      </c>
      <c r="H5501">
        <v>44621</v>
      </c>
      <c r="I5501">
        <v>7600000.7255999995</v>
      </c>
      <c r="J5501" t="s">
        <v>193</v>
      </c>
      <c r="K5501">
        <v>1520.0001451200001</v>
      </c>
    </row>
    <row r="5502" spans="1:11" x14ac:dyDescent="0.2">
      <c r="A5502" t="s">
        <v>256</v>
      </c>
      <c r="B5502" t="s">
        <v>198</v>
      </c>
      <c r="C5502" t="s">
        <v>225</v>
      </c>
      <c r="D5502" t="s">
        <v>190</v>
      </c>
      <c r="E5502">
        <v>80430</v>
      </c>
      <c r="F5502">
        <v>80.815600000000003</v>
      </c>
      <c r="G5502">
        <v>44652</v>
      </c>
      <c r="H5502">
        <v>44652</v>
      </c>
      <c r="I5502">
        <v>6499998.7080000006</v>
      </c>
      <c r="J5502" t="s">
        <v>188</v>
      </c>
      <c r="K5502">
        <v>1299.9997416000001</v>
      </c>
    </row>
    <row r="5503" spans="1:11" x14ac:dyDescent="0.2">
      <c r="A5503" t="s">
        <v>256</v>
      </c>
      <c r="B5503" t="s">
        <v>198</v>
      </c>
      <c r="C5503" t="s">
        <v>238</v>
      </c>
      <c r="D5503" t="s">
        <v>200</v>
      </c>
      <c r="E5503">
        <v>20101</v>
      </c>
      <c r="F5503">
        <v>243.7655</v>
      </c>
      <c r="G5503">
        <v>44653</v>
      </c>
      <c r="H5503">
        <v>44652</v>
      </c>
      <c r="I5503">
        <v>4899930.3155000005</v>
      </c>
      <c r="J5503" t="s">
        <v>204</v>
      </c>
      <c r="K5503">
        <v>979.98606310000014</v>
      </c>
    </row>
    <row r="5504" spans="1:11" x14ac:dyDescent="0.2">
      <c r="A5504" t="s">
        <v>256</v>
      </c>
      <c r="B5504" t="s">
        <v>198</v>
      </c>
      <c r="C5504" t="s">
        <v>228</v>
      </c>
      <c r="D5504" t="s">
        <v>190</v>
      </c>
      <c r="E5504">
        <v>65823</v>
      </c>
      <c r="F5504">
        <v>30.384399999999999</v>
      </c>
      <c r="G5504">
        <v>44654</v>
      </c>
      <c r="H5504">
        <v>44652</v>
      </c>
      <c r="I5504">
        <v>1999992.3611999999</v>
      </c>
      <c r="J5504" t="s">
        <v>204</v>
      </c>
      <c r="K5504">
        <v>399.99847224000001</v>
      </c>
    </row>
    <row r="5505" spans="1:11" x14ac:dyDescent="0.2">
      <c r="A5505" t="s">
        <v>256</v>
      </c>
      <c r="B5505" t="s">
        <v>185</v>
      </c>
      <c r="C5505" t="s">
        <v>191</v>
      </c>
      <c r="D5505" t="s">
        <v>192</v>
      </c>
      <c r="E5505">
        <v>1039010</v>
      </c>
      <c r="F5505">
        <v>6.3521999999999998</v>
      </c>
      <c r="G5505">
        <v>44654</v>
      </c>
      <c r="H5505">
        <v>44652</v>
      </c>
      <c r="I5505">
        <v>6599999.3219999997</v>
      </c>
      <c r="J5505" t="s">
        <v>193</v>
      </c>
      <c r="K5505">
        <v>1319.9998644</v>
      </c>
    </row>
    <row r="5506" spans="1:11" x14ac:dyDescent="0.2">
      <c r="A5506" t="s">
        <v>256</v>
      </c>
      <c r="B5506" t="s">
        <v>198</v>
      </c>
      <c r="C5506" t="s">
        <v>229</v>
      </c>
      <c r="D5506" t="s">
        <v>190</v>
      </c>
      <c r="E5506">
        <v>18376</v>
      </c>
      <c r="F5506">
        <v>97.953199999999995</v>
      </c>
      <c r="G5506">
        <v>44654</v>
      </c>
      <c r="H5506">
        <v>44652</v>
      </c>
      <c r="I5506">
        <v>1799988.0031999999</v>
      </c>
      <c r="J5506" t="s">
        <v>188</v>
      </c>
      <c r="K5506">
        <v>359.99760063999997</v>
      </c>
    </row>
    <row r="5507" spans="1:11" x14ac:dyDescent="0.2">
      <c r="A5507" t="s">
        <v>256</v>
      </c>
      <c r="B5507" t="s">
        <v>185</v>
      </c>
      <c r="C5507" t="s">
        <v>233</v>
      </c>
      <c r="D5507" t="s">
        <v>200</v>
      </c>
      <c r="E5507">
        <v>10706</v>
      </c>
      <c r="F5507">
        <v>93.404799999999994</v>
      </c>
      <c r="G5507">
        <v>44654</v>
      </c>
      <c r="H5507">
        <v>44652</v>
      </c>
      <c r="I5507">
        <v>999991.78879999998</v>
      </c>
      <c r="J5507" t="s">
        <v>204</v>
      </c>
      <c r="K5507">
        <v>199.99835776</v>
      </c>
    </row>
    <row r="5508" spans="1:11" x14ac:dyDescent="0.2">
      <c r="A5508" t="s">
        <v>256</v>
      </c>
      <c r="B5508" t="s">
        <v>198</v>
      </c>
      <c r="C5508" t="s">
        <v>236</v>
      </c>
      <c r="D5508" t="s">
        <v>190</v>
      </c>
      <c r="E5508">
        <v>925715</v>
      </c>
      <c r="F5508">
        <v>6.1574</v>
      </c>
      <c r="G5508">
        <v>44655</v>
      </c>
      <c r="H5508">
        <v>44652</v>
      </c>
      <c r="I5508">
        <v>5699997.5410000002</v>
      </c>
      <c r="J5508" t="s">
        <v>215</v>
      </c>
      <c r="K5508">
        <v>1139.9995082</v>
      </c>
    </row>
    <row r="5509" spans="1:11" x14ac:dyDescent="0.2">
      <c r="A5509" t="s">
        <v>256</v>
      </c>
      <c r="B5509" t="s">
        <v>185</v>
      </c>
      <c r="C5509" t="s">
        <v>239</v>
      </c>
      <c r="D5509" t="s">
        <v>187</v>
      </c>
      <c r="E5509">
        <v>285874</v>
      </c>
      <c r="F5509">
        <v>15.041600000000001</v>
      </c>
      <c r="G5509">
        <v>44655</v>
      </c>
      <c r="H5509">
        <v>44652</v>
      </c>
      <c r="I5509">
        <v>4300002.3584000003</v>
      </c>
      <c r="J5509" t="s">
        <v>188</v>
      </c>
      <c r="K5509">
        <v>860.00047168000015</v>
      </c>
    </row>
    <row r="5510" spans="1:11" x14ac:dyDescent="0.2">
      <c r="A5510" t="s">
        <v>256</v>
      </c>
      <c r="B5510" t="s">
        <v>185</v>
      </c>
      <c r="C5510" t="s">
        <v>243</v>
      </c>
      <c r="D5510" t="s">
        <v>200</v>
      </c>
      <c r="E5510">
        <v>126592</v>
      </c>
      <c r="F5510">
        <v>6.3194999999999997</v>
      </c>
      <c r="G5510">
        <v>44655</v>
      </c>
      <c r="H5510">
        <v>44652</v>
      </c>
      <c r="I5510">
        <v>799998.14399999997</v>
      </c>
      <c r="J5510" t="s">
        <v>215</v>
      </c>
      <c r="K5510">
        <v>159.99962880000001</v>
      </c>
    </row>
    <row r="5511" spans="1:11" x14ac:dyDescent="0.2">
      <c r="A5511" t="s">
        <v>256</v>
      </c>
      <c r="B5511" t="s">
        <v>185</v>
      </c>
      <c r="C5511" t="s">
        <v>216</v>
      </c>
      <c r="D5511" t="s">
        <v>200</v>
      </c>
      <c r="E5511">
        <v>425681</v>
      </c>
      <c r="F5511">
        <v>18.558499999999999</v>
      </c>
      <c r="G5511">
        <v>44655</v>
      </c>
      <c r="H5511">
        <v>44652</v>
      </c>
      <c r="I5511">
        <v>7900000.8384999996</v>
      </c>
      <c r="J5511" t="s">
        <v>215</v>
      </c>
      <c r="K5511">
        <v>1580.0001677</v>
      </c>
    </row>
    <row r="5512" spans="1:11" x14ac:dyDescent="0.2">
      <c r="A5512" t="s">
        <v>256</v>
      </c>
      <c r="B5512" t="s">
        <v>198</v>
      </c>
      <c r="C5512" t="s">
        <v>228</v>
      </c>
      <c r="D5512" t="s">
        <v>192</v>
      </c>
      <c r="E5512">
        <v>159371</v>
      </c>
      <c r="F5512">
        <v>28.236000000000001</v>
      </c>
      <c r="G5512">
        <v>44658</v>
      </c>
      <c r="H5512">
        <v>44652</v>
      </c>
      <c r="I5512">
        <v>4499999.5559999999</v>
      </c>
      <c r="J5512" t="s">
        <v>204</v>
      </c>
      <c r="K5512">
        <v>899.99991120000004</v>
      </c>
    </row>
    <row r="5513" spans="1:11" x14ac:dyDescent="0.2">
      <c r="A5513" t="s">
        <v>256</v>
      </c>
      <c r="B5513" t="s">
        <v>185</v>
      </c>
      <c r="C5513" t="s">
        <v>206</v>
      </c>
      <c r="D5513" t="s">
        <v>187</v>
      </c>
      <c r="E5513">
        <v>17626</v>
      </c>
      <c r="F5513">
        <v>90.774799999999999</v>
      </c>
      <c r="G5513">
        <v>44658</v>
      </c>
      <c r="H5513">
        <v>44652</v>
      </c>
      <c r="I5513">
        <v>1599996.6247999999</v>
      </c>
      <c r="J5513" t="s">
        <v>207</v>
      </c>
      <c r="K5513">
        <v>319.99932495999997</v>
      </c>
    </row>
    <row r="5514" spans="1:11" x14ac:dyDescent="0.2">
      <c r="A5514" t="s">
        <v>256</v>
      </c>
      <c r="B5514" t="s">
        <v>198</v>
      </c>
      <c r="C5514" t="s">
        <v>222</v>
      </c>
      <c r="D5514" t="s">
        <v>187</v>
      </c>
      <c r="E5514">
        <v>385473</v>
      </c>
      <c r="F5514">
        <v>18.159500000000001</v>
      </c>
      <c r="G5514">
        <v>44658</v>
      </c>
      <c r="H5514">
        <v>44652</v>
      </c>
      <c r="I5514">
        <v>6999996.9435000001</v>
      </c>
      <c r="J5514" t="s">
        <v>193</v>
      </c>
      <c r="K5514">
        <v>1399.9993887000001</v>
      </c>
    </row>
    <row r="5515" spans="1:11" x14ac:dyDescent="0.2">
      <c r="A5515" t="s">
        <v>256</v>
      </c>
      <c r="B5515" t="s">
        <v>185</v>
      </c>
      <c r="C5515" t="s">
        <v>244</v>
      </c>
      <c r="D5515" t="s">
        <v>200</v>
      </c>
      <c r="E5515">
        <v>278744</v>
      </c>
      <c r="F5515">
        <v>28.3414</v>
      </c>
      <c r="G5515">
        <v>44658</v>
      </c>
      <c r="H5515">
        <v>44652</v>
      </c>
      <c r="I5515">
        <v>7899995.2016000003</v>
      </c>
      <c r="J5515" t="s">
        <v>207</v>
      </c>
      <c r="K5515">
        <v>1579.9990403200002</v>
      </c>
    </row>
    <row r="5516" spans="1:11" x14ac:dyDescent="0.2">
      <c r="A5516" t="s">
        <v>256</v>
      </c>
      <c r="B5516" t="s">
        <v>185</v>
      </c>
      <c r="C5516" t="s">
        <v>194</v>
      </c>
      <c r="D5516" t="s">
        <v>190</v>
      </c>
      <c r="E5516">
        <v>82523</v>
      </c>
      <c r="F5516">
        <v>48.471400000000003</v>
      </c>
      <c r="G5516">
        <v>44659</v>
      </c>
      <c r="H5516">
        <v>44652</v>
      </c>
      <c r="I5516">
        <v>4000005.3422000003</v>
      </c>
      <c r="J5516" t="s">
        <v>188</v>
      </c>
      <c r="K5516">
        <v>800.00106844000015</v>
      </c>
    </row>
    <row r="5517" spans="1:11" x14ac:dyDescent="0.2">
      <c r="A5517" t="s">
        <v>256</v>
      </c>
      <c r="B5517" t="s">
        <v>198</v>
      </c>
      <c r="C5517" t="s">
        <v>213</v>
      </c>
      <c r="D5517" t="s">
        <v>190</v>
      </c>
      <c r="E5517">
        <v>67733</v>
      </c>
      <c r="F5517">
        <v>66.4375</v>
      </c>
      <c r="G5517">
        <v>44659</v>
      </c>
      <c r="H5517">
        <v>44652</v>
      </c>
      <c r="I5517">
        <v>4500011.1875</v>
      </c>
      <c r="J5517" t="s">
        <v>188</v>
      </c>
      <c r="K5517">
        <v>900.00223750000009</v>
      </c>
    </row>
    <row r="5518" spans="1:11" x14ac:dyDescent="0.2">
      <c r="A5518" t="s">
        <v>256</v>
      </c>
      <c r="B5518" t="s">
        <v>198</v>
      </c>
      <c r="C5518" t="s">
        <v>195</v>
      </c>
      <c r="D5518" t="s">
        <v>200</v>
      </c>
      <c r="E5518">
        <v>9307</v>
      </c>
      <c r="F5518">
        <v>118.19119999999999</v>
      </c>
      <c r="G5518">
        <v>44659</v>
      </c>
      <c r="H5518">
        <v>44652</v>
      </c>
      <c r="I5518">
        <v>1100005.4983999999</v>
      </c>
      <c r="J5518" t="s">
        <v>196</v>
      </c>
      <c r="K5518">
        <v>220.00109967999998</v>
      </c>
    </row>
    <row r="5519" spans="1:11" x14ac:dyDescent="0.2">
      <c r="A5519" t="s">
        <v>256</v>
      </c>
      <c r="B5519" t="s">
        <v>198</v>
      </c>
      <c r="C5519" t="s">
        <v>208</v>
      </c>
      <c r="D5519" t="s">
        <v>200</v>
      </c>
      <c r="E5519">
        <v>91779</v>
      </c>
      <c r="F5519">
        <v>67.553299999999993</v>
      </c>
      <c r="G5519">
        <v>44659</v>
      </c>
      <c r="H5519">
        <v>44652</v>
      </c>
      <c r="I5519">
        <v>6199974.3206999991</v>
      </c>
      <c r="J5519" t="s">
        <v>188</v>
      </c>
      <c r="K5519">
        <v>1239.9948641399999</v>
      </c>
    </row>
    <row r="5520" spans="1:11" x14ac:dyDescent="0.2">
      <c r="A5520" t="s">
        <v>256</v>
      </c>
      <c r="B5520" t="s">
        <v>185</v>
      </c>
      <c r="C5520" t="s">
        <v>216</v>
      </c>
      <c r="D5520" t="s">
        <v>200</v>
      </c>
      <c r="E5520">
        <v>442984</v>
      </c>
      <c r="F5520">
        <v>16.704899999999999</v>
      </c>
      <c r="G5520">
        <v>44659</v>
      </c>
      <c r="H5520">
        <v>44652</v>
      </c>
      <c r="I5520">
        <v>7400003.4215999991</v>
      </c>
      <c r="J5520" t="s">
        <v>215</v>
      </c>
      <c r="K5520">
        <v>1480.0006843199999</v>
      </c>
    </row>
    <row r="5521" spans="1:11" x14ac:dyDescent="0.2">
      <c r="A5521" t="s">
        <v>256</v>
      </c>
      <c r="B5521" t="s">
        <v>198</v>
      </c>
      <c r="C5521" t="s">
        <v>213</v>
      </c>
      <c r="D5521" t="s">
        <v>192</v>
      </c>
      <c r="E5521">
        <v>143270</v>
      </c>
      <c r="F5521">
        <v>67.006200000000007</v>
      </c>
      <c r="G5521">
        <v>44660</v>
      </c>
      <c r="H5521">
        <v>44652</v>
      </c>
      <c r="I5521">
        <v>9599978.2740000002</v>
      </c>
      <c r="J5521" t="s">
        <v>188</v>
      </c>
      <c r="K5521">
        <v>1919.9956548000002</v>
      </c>
    </row>
    <row r="5522" spans="1:11" x14ac:dyDescent="0.2">
      <c r="A5522" t="s">
        <v>256</v>
      </c>
      <c r="B5522" t="s">
        <v>185</v>
      </c>
      <c r="C5522" t="s">
        <v>216</v>
      </c>
      <c r="D5522" t="s">
        <v>192</v>
      </c>
      <c r="E5522">
        <v>396611</v>
      </c>
      <c r="F5522">
        <v>16.640999999999998</v>
      </c>
      <c r="G5522">
        <v>44660</v>
      </c>
      <c r="H5522">
        <v>44652</v>
      </c>
      <c r="I5522">
        <v>6600003.6509999996</v>
      </c>
      <c r="J5522" t="s">
        <v>215</v>
      </c>
      <c r="K5522">
        <v>1320.0007301999999</v>
      </c>
    </row>
    <row r="5523" spans="1:11" x14ac:dyDescent="0.2">
      <c r="A5523" t="s">
        <v>256</v>
      </c>
      <c r="B5523" t="s">
        <v>198</v>
      </c>
      <c r="C5523" t="s">
        <v>222</v>
      </c>
      <c r="D5523" t="s">
        <v>187</v>
      </c>
      <c r="E5523">
        <v>276335</v>
      </c>
      <c r="F5523">
        <v>15.5608</v>
      </c>
      <c r="G5523">
        <v>44660</v>
      </c>
      <c r="H5523">
        <v>44652</v>
      </c>
      <c r="I5523">
        <v>4299993.6680000005</v>
      </c>
      <c r="J5523" t="s">
        <v>193</v>
      </c>
      <c r="K5523">
        <v>859.99873360000015</v>
      </c>
    </row>
    <row r="5524" spans="1:11" x14ac:dyDescent="0.2">
      <c r="A5524" t="s">
        <v>256</v>
      </c>
      <c r="B5524" t="s">
        <v>185</v>
      </c>
      <c r="C5524" t="s">
        <v>229</v>
      </c>
      <c r="D5524" t="s">
        <v>200</v>
      </c>
      <c r="E5524">
        <v>39165</v>
      </c>
      <c r="F5524">
        <v>112.3464</v>
      </c>
      <c r="G5524">
        <v>44660</v>
      </c>
      <c r="H5524">
        <v>44652</v>
      </c>
      <c r="I5524">
        <v>4400046.7560000001</v>
      </c>
      <c r="J5524" t="s">
        <v>188</v>
      </c>
      <c r="K5524">
        <v>880.00935120000008</v>
      </c>
    </row>
    <row r="5525" spans="1:11" x14ac:dyDescent="0.2">
      <c r="A5525" t="s">
        <v>256</v>
      </c>
      <c r="B5525" t="s">
        <v>185</v>
      </c>
      <c r="C5525" t="s">
        <v>243</v>
      </c>
      <c r="D5525" t="s">
        <v>192</v>
      </c>
      <c r="E5525">
        <v>1700155</v>
      </c>
      <c r="F5525">
        <v>5.8230000000000004</v>
      </c>
      <c r="G5525">
        <v>44661</v>
      </c>
      <c r="H5525">
        <v>44652</v>
      </c>
      <c r="I5525">
        <v>9900002.5650000013</v>
      </c>
      <c r="J5525" t="s">
        <v>215</v>
      </c>
      <c r="K5525">
        <v>1980.0005130000004</v>
      </c>
    </row>
    <row r="5526" spans="1:11" x14ac:dyDescent="0.2">
      <c r="A5526" t="s">
        <v>256</v>
      </c>
      <c r="B5526" t="s">
        <v>185</v>
      </c>
      <c r="C5526" t="s">
        <v>195</v>
      </c>
      <c r="D5526" t="s">
        <v>192</v>
      </c>
      <c r="E5526">
        <v>59039</v>
      </c>
      <c r="F5526">
        <v>116.87220000000001</v>
      </c>
      <c r="G5526">
        <v>44662</v>
      </c>
      <c r="H5526">
        <v>44652</v>
      </c>
      <c r="I5526">
        <v>6900017.8158</v>
      </c>
      <c r="J5526" t="s">
        <v>196</v>
      </c>
      <c r="K5526">
        <v>1380.0035631600001</v>
      </c>
    </row>
    <row r="5527" spans="1:11" x14ac:dyDescent="0.2">
      <c r="A5527" t="s">
        <v>256</v>
      </c>
      <c r="B5527" t="s">
        <v>198</v>
      </c>
      <c r="C5527" t="s">
        <v>202</v>
      </c>
      <c r="D5527" t="s">
        <v>200</v>
      </c>
      <c r="E5527">
        <v>448491</v>
      </c>
      <c r="F5527">
        <v>4.4593999999999996</v>
      </c>
      <c r="G5527">
        <v>44662</v>
      </c>
      <c r="H5527">
        <v>44652</v>
      </c>
      <c r="I5527">
        <v>2000000.7653999999</v>
      </c>
      <c r="J5527" t="s">
        <v>193</v>
      </c>
      <c r="K5527">
        <v>400.00015308000002</v>
      </c>
    </row>
    <row r="5528" spans="1:11" x14ac:dyDescent="0.2">
      <c r="A5528" t="s">
        <v>256</v>
      </c>
      <c r="B5528" t="s">
        <v>198</v>
      </c>
      <c r="C5528" t="s">
        <v>228</v>
      </c>
      <c r="D5528" t="s">
        <v>212</v>
      </c>
      <c r="E5528">
        <v>234578</v>
      </c>
      <c r="F5528">
        <v>28.1356</v>
      </c>
      <c r="G5528">
        <v>44662</v>
      </c>
      <c r="H5528">
        <v>44652</v>
      </c>
      <c r="I5528">
        <v>6599992.7768000001</v>
      </c>
      <c r="J5528" t="s">
        <v>204</v>
      </c>
      <c r="K5528">
        <v>1319.9985553600002</v>
      </c>
    </row>
    <row r="5529" spans="1:11" x14ac:dyDescent="0.2">
      <c r="A5529" t="s">
        <v>256</v>
      </c>
      <c r="B5529" t="s">
        <v>198</v>
      </c>
      <c r="C5529" t="s">
        <v>197</v>
      </c>
      <c r="D5529" t="s">
        <v>190</v>
      </c>
      <c r="E5529">
        <v>35707</v>
      </c>
      <c r="F5529">
        <v>156.83090000000001</v>
      </c>
      <c r="G5529">
        <v>44662</v>
      </c>
      <c r="H5529">
        <v>44652</v>
      </c>
      <c r="I5529">
        <v>5599960.9463000009</v>
      </c>
      <c r="J5529" t="s">
        <v>188</v>
      </c>
      <c r="K5529">
        <v>1119.9921892600003</v>
      </c>
    </row>
    <row r="5530" spans="1:11" x14ac:dyDescent="0.2">
      <c r="A5530" t="s">
        <v>256</v>
      </c>
      <c r="B5530" t="s">
        <v>198</v>
      </c>
      <c r="C5530" t="s">
        <v>243</v>
      </c>
      <c r="D5530" t="s">
        <v>190</v>
      </c>
      <c r="E5530">
        <v>629981</v>
      </c>
      <c r="F5530">
        <v>6.3494000000000002</v>
      </c>
      <c r="G5530">
        <v>44662</v>
      </c>
      <c r="H5530">
        <v>44652</v>
      </c>
      <c r="I5530">
        <v>4000001.3614000003</v>
      </c>
      <c r="J5530" t="s">
        <v>215</v>
      </c>
      <c r="K5530">
        <v>800.0002722800001</v>
      </c>
    </row>
    <row r="5531" spans="1:11" x14ac:dyDescent="0.2">
      <c r="A5531" t="s">
        <v>256</v>
      </c>
      <c r="B5531" t="s">
        <v>185</v>
      </c>
      <c r="C5531" t="s">
        <v>218</v>
      </c>
      <c r="D5531" t="s">
        <v>192</v>
      </c>
      <c r="E5531">
        <v>11994</v>
      </c>
      <c r="F5531">
        <v>66.698400000000007</v>
      </c>
      <c r="G5531">
        <v>44665</v>
      </c>
      <c r="H5531">
        <v>44652</v>
      </c>
      <c r="I5531">
        <v>799980.60960000008</v>
      </c>
      <c r="J5531" t="s">
        <v>204</v>
      </c>
      <c r="K5531">
        <v>159.99612192000004</v>
      </c>
    </row>
    <row r="5532" spans="1:11" x14ac:dyDescent="0.2">
      <c r="A5532" t="s">
        <v>256</v>
      </c>
      <c r="B5532" t="s">
        <v>185</v>
      </c>
      <c r="C5532" t="s">
        <v>233</v>
      </c>
      <c r="D5532" t="s">
        <v>190</v>
      </c>
      <c r="E5532">
        <v>28639</v>
      </c>
      <c r="F5532">
        <v>83.802199999999999</v>
      </c>
      <c r="G5532">
        <v>44665</v>
      </c>
      <c r="H5532">
        <v>44652</v>
      </c>
      <c r="I5532">
        <v>2400011.2058000001</v>
      </c>
      <c r="J5532" t="s">
        <v>204</v>
      </c>
      <c r="K5532">
        <v>480.00224116000004</v>
      </c>
    </row>
    <row r="5533" spans="1:11" x14ac:dyDescent="0.2">
      <c r="A5533" t="s">
        <v>256</v>
      </c>
      <c r="B5533" t="s">
        <v>185</v>
      </c>
      <c r="C5533" t="s">
        <v>195</v>
      </c>
      <c r="D5533" t="s">
        <v>190</v>
      </c>
      <c r="E5533">
        <v>54176</v>
      </c>
      <c r="F5533">
        <v>123.67149999999999</v>
      </c>
      <c r="G5533">
        <v>44665</v>
      </c>
      <c r="H5533">
        <v>44652</v>
      </c>
      <c r="I5533">
        <v>6700027.1839999994</v>
      </c>
      <c r="J5533" t="s">
        <v>196</v>
      </c>
      <c r="K5533">
        <v>1340.0054367999999</v>
      </c>
    </row>
    <row r="5534" spans="1:11" x14ac:dyDescent="0.2">
      <c r="A5534" t="s">
        <v>256</v>
      </c>
      <c r="B5534" t="s">
        <v>198</v>
      </c>
      <c r="C5534" t="s">
        <v>235</v>
      </c>
      <c r="D5534" t="s">
        <v>212</v>
      </c>
      <c r="E5534">
        <v>103770</v>
      </c>
      <c r="F5534">
        <v>14.4551</v>
      </c>
      <c r="G5534">
        <v>44665</v>
      </c>
      <c r="H5534">
        <v>44652</v>
      </c>
      <c r="I5534">
        <v>1500005.727</v>
      </c>
      <c r="J5534" t="s">
        <v>204</v>
      </c>
      <c r="K5534">
        <v>300.00114539999998</v>
      </c>
    </row>
    <row r="5535" spans="1:11" x14ac:dyDescent="0.2">
      <c r="A5535" t="s">
        <v>256</v>
      </c>
      <c r="B5535" t="s">
        <v>185</v>
      </c>
      <c r="C5535" t="s">
        <v>112</v>
      </c>
      <c r="D5535" t="s">
        <v>187</v>
      </c>
      <c r="E5535">
        <v>20107</v>
      </c>
      <c r="F5535">
        <v>39.786299999999997</v>
      </c>
      <c r="G5535">
        <v>44665</v>
      </c>
      <c r="H5535">
        <v>44652</v>
      </c>
      <c r="I5535">
        <v>799983.13409999991</v>
      </c>
      <c r="J5535" t="s">
        <v>188</v>
      </c>
      <c r="K5535">
        <v>159.99662681999999</v>
      </c>
    </row>
    <row r="5536" spans="1:11" x14ac:dyDescent="0.2">
      <c r="A5536" t="s">
        <v>256</v>
      </c>
      <c r="B5536" t="s">
        <v>185</v>
      </c>
      <c r="C5536" t="s">
        <v>227</v>
      </c>
      <c r="D5536" t="s">
        <v>190</v>
      </c>
      <c r="E5536">
        <v>6023</v>
      </c>
      <c r="F5536">
        <v>149.43539999999999</v>
      </c>
      <c r="G5536">
        <v>44665</v>
      </c>
      <c r="H5536">
        <v>44652</v>
      </c>
      <c r="I5536">
        <v>900049.41419999988</v>
      </c>
      <c r="J5536" t="s">
        <v>204</v>
      </c>
      <c r="K5536">
        <v>180.00988283999999</v>
      </c>
    </row>
    <row r="5537" spans="1:11" x14ac:dyDescent="0.2">
      <c r="A5537" t="s">
        <v>256</v>
      </c>
      <c r="B5537" t="s">
        <v>185</v>
      </c>
      <c r="C5537" t="s">
        <v>217</v>
      </c>
      <c r="D5537" t="s">
        <v>192</v>
      </c>
      <c r="E5537">
        <v>941021</v>
      </c>
      <c r="F5537">
        <v>8.1826000000000008</v>
      </c>
      <c r="G5537">
        <v>44665</v>
      </c>
      <c r="H5537">
        <v>44652</v>
      </c>
      <c r="I5537">
        <v>7699998.4346000003</v>
      </c>
      <c r="J5537" t="s">
        <v>215</v>
      </c>
      <c r="K5537">
        <v>1539.9996869200002</v>
      </c>
    </row>
    <row r="5538" spans="1:11" x14ac:dyDescent="0.2">
      <c r="A5538" t="s">
        <v>256</v>
      </c>
      <c r="B5538" t="s">
        <v>185</v>
      </c>
      <c r="C5538" t="s">
        <v>216</v>
      </c>
      <c r="D5538" t="s">
        <v>192</v>
      </c>
      <c r="E5538">
        <v>289785</v>
      </c>
      <c r="F5538">
        <v>18.634499999999999</v>
      </c>
      <c r="G5538">
        <v>44665</v>
      </c>
      <c r="H5538">
        <v>44652</v>
      </c>
      <c r="I5538">
        <v>5399998.5824999996</v>
      </c>
      <c r="J5538" t="s">
        <v>215</v>
      </c>
      <c r="K5538">
        <v>1079.9997165</v>
      </c>
    </row>
    <row r="5539" spans="1:11" x14ac:dyDescent="0.2">
      <c r="A5539" t="s">
        <v>256</v>
      </c>
      <c r="B5539" t="s">
        <v>185</v>
      </c>
      <c r="C5539" t="s">
        <v>234</v>
      </c>
      <c r="D5539" t="s">
        <v>190</v>
      </c>
      <c r="E5539">
        <v>30676</v>
      </c>
      <c r="F5539">
        <v>101.0578</v>
      </c>
      <c r="G5539">
        <v>44665</v>
      </c>
      <c r="H5539">
        <v>44652</v>
      </c>
      <c r="I5539">
        <v>3100049.0728000002</v>
      </c>
      <c r="J5539" t="s">
        <v>204</v>
      </c>
      <c r="K5539">
        <v>620.00981456000011</v>
      </c>
    </row>
    <row r="5540" spans="1:11" x14ac:dyDescent="0.2">
      <c r="A5540" t="s">
        <v>256</v>
      </c>
      <c r="B5540" t="s">
        <v>185</v>
      </c>
      <c r="C5540" t="s">
        <v>236</v>
      </c>
      <c r="D5540" t="s">
        <v>190</v>
      </c>
      <c r="E5540">
        <v>297075</v>
      </c>
      <c r="F5540">
        <v>6.7323000000000004</v>
      </c>
      <c r="G5540">
        <v>44666</v>
      </c>
      <c r="H5540">
        <v>44652</v>
      </c>
      <c r="I5540">
        <v>1999998.0225000002</v>
      </c>
      <c r="J5540" t="s">
        <v>215</v>
      </c>
      <c r="K5540">
        <v>399.99960450000003</v>
      </c>
    </row>
    <row r="5541" spans="1:11" x14ac:dyDescent="0.2">
      <c r="A5541" t="s">
        <v>256</v>
      </c>
      <c r="B5541" t="s">
        <v>198</v>
      </c>
      <c r="C5541" t="s">
        <v>219</v>
      </c>
      <c r="D5541" t="s">
        <v>192</v>
      </c>
      <c r="E5541">
        <v>34204</v>
      </c>
      <c r="F5541">
        <v>55.549100000000003</v>
      </c>
      <c r="G5541">
        <v>44667</v>
      </c>
      <c r="H5541">
        <v>44652</v>
      </c>
      <c r="I5541">
        <v>1900001.4164</v>
      </c>
      <c r="J5541" t="s">
        <v>188</v>
      </c>
      <c r="K5541">
        <v>380.00028328000002</v>
      </c>
    </row>
    <row r="5542" spans="1:11" x14ac:dyDescent="0.2">
      <c r="A5542" t="s">
        <v>256</v>
      </c>
      <c r="B5542" t="s">
        <v>185</v>
      </c>
      <c r="C5542" t="s">
        <v>206</v>
      </c>
      <c r="D5542" t="s">
        <v>190</v>
      </c>
      <c r="E5542">
        <v>36635</v>
      </c>
      <c r="F5542">
        <v>95.537599999999998</v>
      </c>
      <c r="G5542">
        <v>44667</v>
      </c>
      <c r="H5542">
        <v>44652</v>
      </c>
      <c r="I5542">
        <v>3500019.9759999998</v>
      </c>
      <c r="J5542" t="s">
        <v>207</v>
      </c>
      <c r="K5542">
        <v>700.00399519999996</v>
      </c>
    </row>
    <row r="5543" spans="1:11" x14ac:dyDescent="0.2">
      <c r="A5543" t="s">
        <v>256</v>
      </c>
      <c r="B5543" t="s">
        <v>185</v>
      </c>
      <c r="C5543" t="s">
        <v>202</v>
      </c>
      <c r="D5543" t="s">
        <v>212</v>
      </c>
      <c r="E5543">
        <v>2008587</v>
      </c>
      <c r="F5543">
        <v>3.9828999999999999</v>
      </c>
      <c r="G5543">
        <v>44668</v>
      </c>
      <c r="H5543">
        <v>44652</v>
      </c>
      <c r="I5543">
        <v>8000001.1623</v>
      </c>
      <c r="J5543" t="s">
        <v>193</v>
      </c>
      <c r="K5543">
        <v>1600.00023246</v>
      </c>
    </row>
    <row r="5544" spans="1:11" x14ac:dyDescent="0.2">
      <c r="A5544" t="s">
        <v>256</v>
      </c>
      <c r="B5544" t="s">
        <v>198</v>
      </c>
      <c r="C5544" t="s">
        <v>214</v>
      </c>
      <c r="D5544" t="s">
        <v>190</v>
      </c>
      <c r="E5544">
        <v>253053</v>
      </c>
      <c r="F5544">
        <v>29.638100000000001</v>
      </c>
      <c r="G5544">
        <v>44668</v>
      </c>
      <c r="H5544">
        <v>44652</v>
      </c>
      <c r="I5544">
        <v>7500010.1193000004</v>
      </c>
      <c r="J5544" t="s">
        <v>215</v>
      </c>
      <c r="K5544">
        <v>1500.0020238600002</v>
      </c>
    </row>
    <row r="5545" spans="1:11" x14ac:dyDescent="0.2">
      <c r="A5545" t="s">
        <v>256</v>
      </c>
      <c r="B5545" t="s">
        <v>198</v>
      </c>
      <c r="C5545" t="s">
        <v>114</v>
      </c>
      <c r="D5545" t="s">
        <v>190</v>
      </c>
      <c r="E5545">
        <v>174501</v>
      </c>
      <c r="F5545">
        <v>14.8996</v>
      </c>
      <c r="G5545">
        <v>44668</v>
      </c>
      <c r="H5545">
        <v>44652</v>
      </c>
      <c r="I5545">
        <v>2599995.0995999998</v>
      </c>
      <c r="J5545" t="s">
        <v>215</v>
      </c>
      <c r="K5545">
        <v>519.99901992000002</v>
      </c>
    </row>
    <row r="5546" spans="1:11" x14ac:dyDescent="0.2">
      <c r="A5546" t="s">
        <v>256</v>
      </c>
      <c r="B5546" t="s">
        <v>198</v>
      </c>
      <c r="C5546" t="s">
        <v>216</v>
      </c>
      <c r="D5546" t="s">
        <v>190</v>
      </c>
      <c r="E5546">
        <v>189215</v>
      </c>
      <c r="F5546">
        <v>15.855</v>
      </c>
      <c r="G5546">
        <v>44668</v>
      </c>
      <c r="H5546">
        <v>44652</v>
      </c>
      <c r="I5546">
        <v>3000003.8250000002</v>
      </c>
      <c r="J5546" t="s">
        <v>215</v>
      </c>
      <c r="K5546">
        <v>600.00076500000011</v>
      </c>
    </row>
    <row r="5547" spans="1:11" x14ac:dyDescent="0.2">
      <c r="A5547" t="s">
        <v>256</v>
      </c>
      <c r="B5547" t="s">
        <v>185</v>
      </c>
      <c r="C5547" t="s">
        <v>218</v>
      </c>
      <c r="D5547" t="s">
        <v>190</v>
      </c>
      <c r="E5547">
        <v>97339</v>
      </c>
      <c r="F5547">
        <v>67.804400000000001</v>
      </c>
      <c r="G5547">
        <v>44669</v>
      </c>
      <c r="H5547">
        <v>44652</v>
      </c>
      <c r="I5547">
        <v>6600012.4916000003</v>
      </c>
      <c r="J5547" t="s">
        <v>204</v>
      </c>
      <c r="K5547">
        <v>1320.0024983200001</v>
      </c>
    </row>
    <row r="5548" spans="1:11" x14ac:dyDescent="0.2">
      <c r="A5548" t="s">
        <v>256</v>
      </c>
      <c r="B5548" t="s">
        <v>185</v>
      </c>
      <c r="C5548" t="s">
        <v>230</v>
      </c>
      <c r="D5548" t="s">
        <v>190</v>
      </c>
      <c r="E5548">
        <v>30188</v>
      </c>
      <c r="F5548">
        <v>115.9388</v>
      </c>
      <c r="G5548">
        <v>44669</v>
      </c>
      <c r="H5548">
        <v>44652</v>
      </c>
      <c r="I5548">
        <v>3499960.4944000002</v>
      </c>
      <c r="J5548" t="s">
        <v>188</v>
      </c>
      <c r="K5548">
        <v>699.99209888000007</v>
      </c>
    </row>
    <row r="5549" spans="1:11" x14ac:dyDescent="0.2">
      <c r="A5549" t="s">
        <v>256</v>
      </c>
      <c r="B5549" t="s">
        <v>185</v>
      </c>
      <c r="C5549" t="s">
        <v>205</v>
      </c>
      <c r="D5549" t="s">
        <v>190</v>
      </c>
      <c r="E5549">
        <v>413171</v>
      </c>
      <c r="F5549">
        <v>18.878399999999999</v>
      </c>
      <c r="G5549">
        <v>44672</v>
      </c>
      <c r="H5549">
        <v>44652</v>
      </c>
      <c r="I5549">
        <v>7800007.4063999997</v>
      </c>
      <c r="J5549" t="s">
        <v>193</v>
      </c>
      <c r="K5549">
        <v>1560.00148128</v>
      </c>
    </row>
    <row r="5550" spans="1:11" x14ac:dyDescent="0.2">
      <c r="A5550" t="s">
        <v>256</v>
      </c>
      <c r="B5550" t="s">
        <v>185</v>
      </c>
      <c r="C5550" t="s">
        <v>232</v>
      </c>
      <c r="D5550" t="s">
        <v>187</v>
      </c>
      <c r="E5550">
        <v>235238</v>
      </c>
      <c r="F5550">
        <v>23.805700000000002</v>
      </c>
      <c r="G5550">
        <v>44672</v>
      </c>
      <c r="H5550">
        <v>44652</v>
      </c>
      <c r="I5550">
        <v>5600005.2566</v>
      </c>
      <c r="J5550" t="s">
        <v>204</v>
      </c>
      <c r="K5550">
        <v>1120.00105132</v>
      </c>
    </row>
    <row r="5551" spans="1:11" x14ac:dyDescent="0.2">
      <c r="A5551" t="s">
        <v>256</v>
      </c>
      <c r="B5551" t="s">
        <v>185</v>
      </c>
      <c r="C5551" t="s">
        <v>210</v>
      </c>
      <c r="D5551" t="s">
        <v>190</v>
      </c>
      <c r="E5551">
        <v>38938</v>
      </c>
      <c r="F5551">
        <v>28.2499</v>
      </c>
      <c r="G5551">
        <v>44672</v>
      </c>
      <c r="H5551">
        <v>44652</v>
      </c>
      <c r="I5551">
        <v>1099994.6062</v>
      </c>
      <c r="J5551" t="s">
        <v>204</v>
      </c>
      <c r="K5551">
        <v>219.99892124000002</v>
      </c>
    </row>
    <row r="5552" spans="1:11" x14ac:dyDescent="0.2">
      <c r="A5552" t="s">
        <v>256</v>
      </c>
      <c r="B5552" t="s">
        <v>185</v>
      </c>
      <c r="C5552" t="s">
        <v>235</v>
      </c>
      <c r="D5552" t="s">
        <v>190</v>
      </c>
      <c r="E5552">
        <v>645772</v>
      </c>
      <c r="F5552">
        <v>15.330500000000001</v>
      </c>
      <c r="G5552">
        <v>44672</v>
      </c>
      <c r="H5552">
        <v>44652</v>
      </c>
      <c r="I5552">
        <v>9900007.6459999997</v>
      </c>
      <c r="J5552" t="s">
        <v>204</v>
      </c>
      <c r="K5552">
        <v>1980.0015292</v>
      </c>
    </row>
    <row r="5553" spans="1:11" x14ac:dyDescent="0.2">
      <c r="A5553" t="s">
        <v>256</v>
      </c>
      <c r="B5553" t="s">
        <v>185</v>
      </c>
      <c r="C5553" t="s">
        <v>242</v>
      </c>
      <c r="D5553" t="s">
        <v>192</v>
      </c>
      <c r="E5553">
        <v>40733</v>
      </c>
      <c r="F5553">
        <v>243.04560000000001</v>
      </c>
      <c r="G5553">
        <v>44672</v>
      </c>
      <c r="H5553">
        <v>44652</v>
      </c>
      <c r="I5553">
        <v>9899976.4248000011</v>
      </c>
      <c r="J5553" t="s">
        <v>207</v>
      </c>
      <c r="K5553">
        <v>1979.9952849600004</v>
      </c>
    </row>
    <row r="5554" spans="1:11" x14ac:dyDescent="0.2">
      <c r="A5554" t="s">
        <v>256</v>
      </c>
      <c r="B5554" t="s">
        <v>185</v>
      </c>
      <c r="C5554" t="s">
        <v>211</v>
      </c>
      <c r="D5554" t="s">
        <v>200</v>
      </c>
      <c r="E5554">
        <v>781422</v>
      </c>
      <c r="F5554">
        <v>12.285299999999999</v>
      </c>
      <c r="G5554">
        <v>44672</v>
      </c>
      <c r="H5554">
        <v>44652</v>
      </c>
      <c r="I5554">
        <v>9600003.6965999994</v>
      </c>
      <c r="J5554" t="s">
        <v>207</v>
      </c>
      <c r="K5554">
        <v>1920.0007393200001</v>
      </c>
    </row>
    <row r="5555" spans="1:11" x14ac:dyDescent="0.2">
      <c r="A5555" t="s">
        <v>256</v>
      </c>
      <c r="B5555" t="s">
        <v>185</v>
      </c>
      <c r="C5555" t="s">
        <v>191</v>
      </c>
      <c r="D5555" t="s">
        <v>190</v>
      </c>
      <c r="E5555">
        <v>739150</v>
      </c>
      <c r="F5555">
        <v>5.6821999999999999</v>
      </c>
      <c r="G5555">
        <v>44673</v>
      </c>
      <c r="H5555">
        <v>44652</v>
      </c>
      <c r="I5555">
        <v>4199998.13</v>
      </c>
      <c r="J5555" t="s">
        <v>193</v>
      </c>
      <c r="K5555">
        <v>839.99962600000003</v>
      </c>
    </row>
    <row r="5556" spans="1:11" x14ac:dyDescent="0.2">
      <c r="A5556" t="s">
        <v>256</v>
      </c>
      <c r="B5556" t="s">
        <v>185</v>
      </c>
      <c r="C5556" t="s">
        <v>214</v>
      </c>
      <c r="D5556" t="s">
        <v>212</v>
      </c>
      <c r="E5556">
        <v>82813</v>
      </c>
      <c r="F5556">
        <v>30.188600000000001</v>
      </c>
      <c r="G5556">
        <v>44673</v>
      </c>
      <c r="H5556">
        <v>44652</v>
      </c>
      <c r="I5556">
        <v>2500008.5318</v>
      </c>
      <c r="J5556" t="s">
        <v>215</v>
      </c>
      <c r="K5556">
        <v>500.00170636000001</v>
      </c>
    </row>
    <row r="5557" spans="1:11" x14ac:dyDescent="0.2">
      <c r="A5557" t="s">
        <v>256</v>
      </c>
      <c r="B5557" t="s">
        <v>185</v>
      </c>
      <c r="C5557" t="s">
        <v>211</v>
      </c>
      <c r="D5557" t="s">
        <v>187</v>
      </c>
      <c r="E5557">
        <v>673652</v>
      </c>
      <c r="F5557">
        <v>12.617800000000001</v>
      </c>
      <c r="G5557">
        <v>44673</v>
      </c>
      <c r="H5557">
        <v>44652</v>
      </c>
      <c r="I5557">
        <v>8500006.2056000009</v>
      </c>
      <c r="J5557" t="s">
        <v>207</v>
      </c>
      <c r="K5557">
        <v>1700.0012411200003</v>
      </c>
    </row>
    <row r="5558" spans="1:11" x14ac:dyDescent="0.2">
      <c r="A5558" t="s">
        <v>256</v>
      </c>
      <c r="B5558" t="s">
        <v>185</v>
      </c>
      <c r="C5558" t="s">
        <v>230</v>
      </c>
      <c r="D5558" t="s">
        <v>187</v>
      </c>
      <c r="E5558">
        <v>48319</v>
      </c>
      <c r="F5558">
        <v>111.758</v>
      </c>
      <c r="G5558">
        <v>44674</v>
      </c>
      <c r="H5558">
        <v>44652</v>
      </c>
      <c r="I5558">
        <v>5400034.8020000001</v>
      </c>
      <c r="J5558" t="s">
        <v>188</v>
      </c>
      <c r="K5558">
        <v>1080.0069604</v>
      </c>
    </row>
    <row r="5559" spans="1:11" x14ac:dyDescent="0.2">
      <c r="A5559" t="s">
        <v>256</v>
      </c>
      <c r="B5559" t="s">
        <v>185</v>
      </c>
      <c r="C5559" t="s">
        <v>222</v>
      </c>
      <c r="D5559" t="s">
        <v>192</v>
      </c>
      <c r="E5559">
        <v>66836</v>
      </c>
      <c r="F5559">
        <v>17.9544</v>
      </c>
      <c r="G5559">
        <v>44675</v>
      </c>
      <c r="H5559">
        <v>44652</v>
      </c>
      <c r="I5559">
        <v>1200000.2784</v>
      </c>
      <c r="J5559" t="s">
        <v>193</v>
      </c>
      <c r="K5559">
        <v>240.00005568</v>
      </c>
    </row>
    <row r="5560" spans="1:11" x14ac:dyDescent="0.2">
      <c r="A5560" t="s">
        <v>256</v>
      </c>
      <c r="B5560" t="s">
        <v>198</v>
      </c>
      <c r="C5560" t="s">
        <v>228</v>
      </c>
      <c r="D5560" t="s">
        <v>187</v>
      </c>
      <c r="E5560">
        <v>79897</v>
      </c>
      <c r="F5560">
        <v>32.541800000000002</v>
      </c>
      <c r="G5560">
        <v>44675</v>
      </c>
      <c r="H5560">
        <v>44652</v>
      </c>
      <c r="I5560">
        <v>2599992.1946</v>
      </c>
      <c r="J5560" t="s">
        <v>204</v>
      </c>
      <c r="K5560">
        <v>519.99843892000001</v>
      </c>
    </row>
    <row r="5561" spans="1:11" x14ac:dyDescent="0.2">
      <c r="A5561" t="s">
        <v>256</v>
      </c>
      <c r="B5561" t="s">
        <v>198</v>
      </c>
      <c r="C5561" t="s">
        <v>191</v>
      </c>
      <c r="D5561" t="s">
        <v>187</v>
      </c>
      <c r="E5561">
        <v>1122371</v>
      </c>
      <c r="F5561">
        <v>6.1477000000000004</v>
      </c>
      <c r="G5561">
        <v>44675</v>
      </c>
      <c r="H5561">
        <v>44652</v>
      </c>
      <c r="I5561">
        <v>6900000.1967000002</v>
      </c>
      <c r="J5561" t="s">
        <v>193</v>
      </c>
      <c r="K5561">
        <v>1380.0000393400001</v>
      </c>
    </row>
    <row r="5562" spans="1:11" x14ac:dyDescent="0.2">
      <c r="A5562" t="s">
        <v>256</v>
      </c>
      <c r="B5562" t="s">
        <v>198</v>
      </c>
      <c r="C5562" t="s">
        <v>189</v>
      </c>
      <c r="D5562" t="s">
        <v>190</v>
      </c>
      <c r="E5562">
        <v>331037</v>
      </c>
      <c r="F5562">
        <v>29.3019</v>
      </c>
      <c r="G5562">
        <v>44675</v>
      </c>
      <c r="H5562">
        <v>44652</v>
      </c>
      <c r="I5562">
        <v>9700013.0702999998</v>
      </c>
      <c r="J5562" t="s">
        <v>188</v>
      </c>
      <c r="K5562">
        <v>1940.00261406</v>
      </c>
    </row>
    <row r="5563" spans="1:11" x14ac:dyDescent="0.2">
      <c r="A5563" t="s">
        <v>256</v>
      </c>
      <c r="B5563" t="s">
        <v>185</v>
      </c>
      <c r="C5563" t="s">
        <v>245</v>
      </c>
      <c r="D5563" t="s">
        <v>190</v>
      </c>
      <c r="E5563">
        <v>151354</v>
      </c>
      <c r="F5563">
        <v>59.463200000000001</v>
      </c>
      <c r="G5563">
        <v>44676</v>
      </c>
      <c r="H5563">
        <v>44652</v>
      </c>
      <c r="I5563">
        <v>8999993.1728000008</v>
      </c>
      <c r="J5563" t="s">
        <v>188</v>
      </c>
      <c r="K5563">
        <v>1799.9986345600003</v>
      </c>
    </row>
    <row r="5564" spans="1:11" x14ac:dyDescent="0.2">
      <c r="A5564" t="s">
        <v>256</v>
      </c>
      <c r="B5564" t="s">
        <v>198</v>
      </c>
      <c r="C5564" t="s">
        <v>211</v>
      </c>
      <c r="D5564" t="s">
        <v>200</v>
      </c>
      <c r="E5564">
        <v>557213</v>
      </c>
      <c r="F5564">
        <v>14.1777</v>
      </c>
      <c r="G5564">
        <v>44676</v>
      </c>
      <c r="H5564">
        <v>44652</v>
      </c>
      <c r="I5564">
        <v>7899998.7500999998</v>
      </c>
      <c r="J5564" t="s">
        <v>207</v>
      </c>
      <c r="K5564">
        <v>1579.99975002</v>
      </c>
    </row>
    <row r="5565" spans="1:11" x14ac:dyDescent="0.2">
      <c r="A5565" t="s">
        <v>256</v>
      </c>
      <c r="B5565" t="s">
        <v>185</v>
      </c>
      <c r="C5565" t="s">
        <v>228</v>
      </c>
      <c r="D5565" t="s">
        <v>190</v>
      </c>
      <c r="E5565">
        <v>283071</v>
      </c>
      <c r="F5565">
        <v>30.734300000000001</v>
      </c>
      <c r="G5565">
        <v>44679</v>
      </c>
      <c r="H5565">
        <v>44652</v>
      </c>
      <c r="I5565">
        <v>8699989.0352999996</v>
      </c>
      <c r="J5565" t="s">
        <v>204</v>
      </c>
      <c r="K5565">
        <v>1739.99780706</v>
      </c>
    </row>
    <row r="5566" spans="1:11" x14ac:dyDescent="0.2">
      <c r="A5566" t="s">
        <v>256</v>
      </c>
      <c r="B5566" t="s">
        <v>185</v>
      </c>
      <c r="C5566" t="s">
        <v>199</v>
      </c>
      <c r="D5566" t="s">
        <v>200</v>
      </c>
      <c r="E5566">
        <v>687865</v>
      </c>
      <c r="F5566">
        <v>3.1983000000000001</v>
      </c>
      <c r="G5566">
        <v>44679</v>
      </c>
      <c r="H5566">
        <v>44652</v>
      </c>
      <c r="I5566">
        <v>2199998.6295000003</v>
      </c>
      <c r="J5566" t="s">
        <v>193</v>
      </c>
      <c r="K5566">
        <v>439.9997259000001</v>
      </c>
    </row>
    <row r="5567" spans="1:11" x14ac:dyDescent="0.2">
      <c r="A5567" t="s">
        <v>256</v>
      </c>
      <c r="B5567" t="s">
        <v>198</v>
      </c>
      <c r="C5567" t="s">
        <v>195</v>
      </c>
      <c r="D5567" t="s">
        <v>192</v>
      </c>
      <c r="E5567">
        <v>54670</v>
      </c>
      <c r="F5567">
        <v>118.8961</v>
      </c>
      <c r="G5567">
        <v>44680</v>
      </c>
      <c r="H5567">
        <v>44652</v>
      </c>
      <c r="I5567">
        <v>6500049.7870000005</v>
      </c>
      <c r="J5567" t="s">
        <v>196</v>
      </c>
      <c r="K5567">
        <v>1300.0099574000001</v>
      </c>
    </row>
    <row r="5568" spans="1:11" x14ac:dyDescent="0.2">
      <c r="A5568" t="s">
        <v>256</v>
      </c>
      <c r="B5568" t="s">
        <v>185</v>
      </c>
      <c r="C5568" t="s">
        <v>243</v>
      </c>
      <c r="D5568" t="s">
        <v>192</v>
      </c>
      <c r="E5568">
        <v>991280</v>
      </c>
      <c r="F5568">
        <v>6.4562999999999997</v>
      </c>
      <c r="G5568">
        <v>44681</v>
      </c>
      <c r="H5568">
        <v>44652</v>
      </c>
      <c r="I5568">
        <v>6400001.0639999993</v>
      </c>
      <c r="J5568" t="s">
        <v>215</v>
      </c>
      <c r="K5568">
        <v>1280.0002127999999</v>
      </c>
    </row>
    <row r="5569" spans="1:11" x14ac:dyDescent="0.2">
      <c r="A5569" t="s">
        <v>256</v>
      </c>
      <c r="B5569" t="s">
        <v>198</v>
      </c>
      <c r="C5569" t="s">
        <v>239</v>
      </c>
      <c r="D5569" t="s">
        <v>200</v>
      </c>
      <c r="E5569">
        <v>500460</v>
      </c>
      <c r="F5569">
        <v>14.9862</v>
      </c>
      <c r="G5569">
        <v>44681</v>
      </c>
      <c r="H5569">
        <v>44652</v>
      </c>
      <c r="I5569">
        <v>7499993.6519999998</v>
      </c>
      <c r="J5569" t="s">
        <v>188</v>
      </c>
      <c r="K5569">
        <v>1499.9987304000001</v>
      </c>
    </row>
    <row r="5570" spans="1:11" x14ac:dyDescent="0.2">
      <c r="A5570" t="s">
        <v>256</v>
      </c>
      <c r="B5570" t="s">
        <v>198</v>
      </c>
      <c r="C5570" t="s">
        <v>225</v>
      </c>
      <c r="D5570" t="s">
        <v>192</v>
      </c>
      <c r="E5570">
        <v>36491</v>
      </c>
      <c r="F5570">
        <v>93.172499999999999</v>
      </c>
      <c r="G5570">
        <v>44681</v>
      </c>
      <c r="H5570">
        <v>44652</v>
      </c>
      <c r="I5570">
        <v>3399957.6974999998</v>
      </c>
      <c r="J5570" t="s">
        <v>188</v>
      </c>
      <c r="K5570">
        <v>679.99153950000004</v>
      </c>
    </row>
    <row r="5571" spans="1:11" x14ac:dyDescent="0.2">
      <c r="A5571" t="s">
        <v>256</v>
      </c>
      <c r="B5571" t="s">
        <v>198</v>
      </c>
      <c r="C5571" t="s">
        <v>230</v>
      </c>
      <c r="D5571" t="s">
        <v>187</v>
      </c>
      <c r="E5571">
        <v>43982</v>
      </c>
      <c r="F5571">
        <v>109.1362</v>
      </c>
      <c r="G5571">
        <v>44681</v>
      </c>
      <c r="H5571">
        <v>44652</v>
      </c>
      <c r="I5571">
        <v>4800028.3484000005</v>
      </c>
      <c r="J5571" t="s">
        <v>188</v>
      </c>
      <c r="K5571">
        <v>960.0056696800001</v>
      </c>
    </row>
    <row r="5572" spans="1:11" x14ac:dyDescent="0.2">
      <c r="A5572" t="s">
        <v>256</v>
      </c>
      <c r="B5572" t="s">
        <v>185</v>
      </c>
      <c r="C5572" t="s">
        <v>191</v>
      </c>
      <c r="D5572" t="s">
        <v>200</v>
      </c>
      <c r="E5572">
        <v>282956</v>
      </c>
      <c r="F5572">
        <v>6.008</v>
      </c>
      <c r="G5572">
        <v>44682</v>
      </c>
      <c r="H5572">
        <v>44682</v>
      </c>
      <c r="I5572">
        <v>1699999.648</v>
      </c>
      <c r="J5572" t="s">
        <v>193</v>
      </c>
      <c r="K5572">
        <v>339.99992960000003</v>
      </c>
    </row>
    <row r="5573" spans="1:11" x14ac:dyDescent="0.2">
      <c r="A5573" t="s">
        <v>256</v>
      </c>
      <c r="B5573" t="s">
        <v>185</v>
      </c>
      <c r="C5573" t="s">
        <v>208</v>
      </c>
      <c r="D5573" t="s">
        <v>200</v>
      </c>
      <c r="E5573">
        <v>51713</v>
      </c>
      <c r="F5573">
        <v>63.813499999999998</v>
      </c>
      <c r="G5573">
        <v>44682</v>
      </c>
      <c r="H5573">
        <v>44682</v>
      </c>
      <c r="I5573">
        <v>3299987.5255</v>
      </c>
      <c r="J5573" t="s">
        <v>188</v>
      </c>
      <c r="K5573">
        <v>659.99750510000001</v>
      </c>
    </row>
    <row r="5574" spans="1:11" x14ac:dyDescent="0.2">
      <c r="A5574" t="s">
        <v>256</v>
      </c>
      <c r="B5574" t="s">
        <v>198</v>
      </c>
      <c r="C5574" t="s">
        <v>216</v>
      </c>
      <c r="D5574" t="s">
        <v>192</v>
      </c>
      <c r="E5574">
        <v>541390</v>
      </c>
      <c r="F5574">
        <v>16.808599999999998</v>
      </c>
      <c r="G5574">
        <v>44683</v>
      </c>
      <c r="H5574">
        <v>44682</v>
      </c>
      <c r="I5574">
        <v>9100007.9539999999</v>
      </c>
      <c r="J5574" t="s">
        <v>215</v>
      </c>
      <c r="K5574">
        <v>1820.0015908</v>
      </c>
    </row>
    <row r="5575" spans="1:11" x14ac:dyDescent="0.2">
      <c r="A5575" t="s">
        <v>256</v>
      </c>
      <c r="B5575" t="s">
        <v>198</v>
      </c>
      <c r="C5575" t="s">
        <v>246</v>
      </c>
      <c r="D5575" t="s">
        <v>190</v>
      </c>
      <c r="E5575">
        <v>61845</v>
      </c>
      <c r="F5575">
        <v>129.3562</v>
      </c>
      <c r="G5575">
        <v>44686</v>
      </c>
      <c r="H5575">
        <v>44682</v>
      </c>
      <c r="I5575">
        <v>8000034.1890000002</v>
      </c>
      <c r="J5575" t="s">
        <v>204</v>
      </c>
      <c r="K5575">
        <v>1600.0068378000001</v>
      </c>
    </row>
    <row r="5576" spans="1:11" x14ac:dyDescent="0.2">
      <c r="A5576" t="s">
        <v>256</v>
      </c>
      <c r="B5576" t="s">
        <v>198</v>
      </c>
      <c r="C5576" t="s">
        <v>232</v>
      </c>
      <c r="D5576" t="s">
        <v>190</v>
      </c>
      <c r="E5576">
        <v>315460</v>
      </c>
      <c r="F5576">
        <v>25.3598</v>
      </c>
      <c r="G5576">
        <v>44686</v>
      </c>
      <c r="H5576">
        <v>44682</v>
      </c>
      <c r="I5576">
        <v>8000002.5080000004</v>
      </c>
      <c r="J5576" t="s">
        <v>204</v>
      </c>
      <c r="K5576">
        <v>1600.0005016000002</v>
      </c>
    </row>
    <row r="5577" spans="1:11" x14ac:dyDescent="0.2">
      <c r="A5577" t="s">
        <v>256</v>
      </c>
      <c r="B5577" t="s">
        <v>198</v>
      </c>
      <c r="C5577" t="s">
        <v>189</v>
      </c>
      <c r="D5577" t="s">
        <v>192</v>
      </c>
      <c r="E5577">
        <v>98987</v>
      </c>
      <c r="F5577">
        <v>30.307099999999998</v>
      </c>
      <c r="G5577">
        <v>44686</v>
      </c>
      <c r="H5577">
        <v>44682</v>
      </c>
      <c r="I5577">
        <v>3000008.9076999999</v>
      </c>
      <c r="J5577" t="s">
        <v>188</v>
      </c>
      <c r="K5577">
        <v>600.00178154000002</v>
      </c>
    </row>
    <row r="5578" spans="1:11" x14ac:dyDescent="0.2">
      <c r="A5578" t="s">
        <v>256</v>
      </c>
      <c r="B5578" t="s">
        <v>185</v>
      </c>
      <c r="C5578" t="s">
        <v>246</v>
      </c>
      <c r="D5578" t="s">
        <v>190</v>
      </c>
      <c r="E5578">
        <v>43961</v>
      </c>
      <c r="F5578">
        <v>129.65989999999999</v>
      </c>
      <c r="G5578">
        <v>44686</v>
      </c>
      <c r="H5578">
        <v>44682</v>
      </c>
      <c r="I5578">
        <v>5699978.8638999993</v>
      </c>
      <c r="J5578" t="s">
        <v>204</v>
      </c>
      <c r="K5578">
        <v>1139.9957727799999</v>
      </c>
    </row>
    <row r="5579" spans="1:11" x14ac:dyDescent="0.2">
      <c r="A5579" t="s">
        <v>256</v>
      </c>
      <c r="B5579" t="s">
        <v>185</v>
      </c>
      <c r="C5579" t="s">
        <v>195</v>
      </c>
      <c r="D5579" t="s">
        <v>190</v>
      </c>
      <c r="E5579">
        <v>18722</v>
      </c>
      <c r="F5579">
        <v>117.509</v>
      </c>
      <c r="G5579">
        <v>44686</v>
      </c>
      <c r="H5579">
        <v>44682</v>
      </c>
      <c r="I5579">
        <v>2200003.4980000001</v>
      </c>
      <c r="J5579" t="s">
        <v>196</v>
      </c>
      <c r="K5579">
        <v>440.00069960000008</v>
      </c>
    </row>
    <row r="5580" spans="1:11" x14ac:dyDescent="0.2">
      <c r="A5580" t="s">
        <v>256</v>
      </c>
      <c r="B5580" t="s">
        <v>185</v>
      </c>
      <c r="C5580" t="s">
        <v>239</v>
      </c>
      <c r="D5580" t="s">
        <v>190</v>
      </c>
      <c r="E5580">
        <v>164462</v>
      </c>
      <c r="F5580">
        <v>17.633299999999998</v>
      </c>
      <c r="G5580">
        <v>44686</v>
      </c>
      <c r="H5580">
        <v>44682</v>
      </c>
      <c r="I5580">
        <v>2900007.7845999999</v>
      </c>
      <c r="J5580" t="s">
        <v>188</v>
      </c>
      <c r="K5580">
        <v>580.00155691999998</v>
      </c>
    </row>
    <row r="5581" spans="1:11" x14ac:dyDescent="0.2">
      <c r="A5581" t="s">
        <v>256</v>
      </c>
      <c r="B5581" t="s">
        <v>185</v>
      </c>
      <c r="C5581" t="s">
        <v>242</v>
      </c>
      <c r="D5581" t="s">
        <v>192</v>
      </c>
      <c r="E5581">
        <v>33575</v>
      </c>
      <c r="F5581">
        <v>259.1198</v>
      </c>
      <c r="G5581">
        <v>44686</v>
      </c>
      <c r="H5581">
        <v>44682</v>
      </c>
      <c r="I5581">
        <v>8699947.2850000001</v>
      </c>
      <c r="J5581" t="s">
        <v>207</v>
      </c>
      <c r="K5581">
        <v>1739.9894570000001</v>
      </c>
    </row>
    <row r="5582" spans="1:11" x14ac:dyDescent="0.2">
      <c r="A5582" t="s">
        <v>256</v>
      </c>
      <c r="B5582" t="s">
        <v>185</v>
      </c>
      <c r="C5582" t="s">
        <v>236</v>
      </c>
      <c r="D5582" t="s">
        <v>187</v>
      </c>
      <c r="E5582">
        <v>1200480</v>
      </c>
      <c r="F5582">
        <v>6.2474999999999996</v>
      </c>
      <c r="G5582">
        <v>44686</v>
      </c>
      <c r="H5582">
        <v>44682</v>
      </c>
      <c r="I5582">
        <v>7499998.7999999998</v>
      </c>
      <c r="J5582" t="s">
        <v>215</v>
      </c>
      <c r="K5582">
        <v>1499.9997599999999</v>
      </c>
    </row>
    <row r="5583" spans="1:11" x14ac:dyDescent="0.2">
      <c r="A5583" t="s">
        <v>256</v>
      </c>
      <c r="B5583" t="s">
        <v>198</v>
      </c>
      <c r="C5583" t="s">
        <v>216</v>
      </c>
      <c r="D5583" t="s">
        <v>200</v>
      </c>
      <c r="E5583">
        <v>477705</v>
      </c>
      <c r="F5583">
        <v>16.537400000000002</v>
      </c>
      <c r="G5583">
        <v>44686</v>
      </c>
      <c r="H5583">
        <v>44682</v>
      </c>
      <c r="I5583">
        <v>7899998.6670000004</v>
      </c>
      <c r="J5583" t="s">
        <v>215</v>
      </c>
      <c r="K5583">
        <v>1579.9997334000002</v>
      </c>
    </row>
    <row r="5584" spans="1:11" x14ac:dyDescent="0.2">
      <c r="A5584" t="s">
        <v>256</v>
      </c>
      <c r="B5584" t="s">
        <v>198</v>
      </c>
      <c r="C5584" t="s">
        <v>232</v>
      </c>
      <c r="D5584" t="s">
        <v>200</v>
      </c>
      <c r="E5584">
        <v>411280</v>
      </c>
      <c r="F5584">
        <v>23.098600000000001</v>
      </c>
      <c r="G5584">
        <v>44686</v>
      </c>
      <c r="H5584">
        <v>44682</v>
      </c>
      <c r="I5584">
        <v>9499992.2080000006</v>
      </c>
      <c r="J5584" t="s">
        <v>204</v>
      </c>
      <c r="K5584">
        <v>1899.9984416000002</v>
      </c>
    </row>
    <row r="5585" spans="1:11" x14ac:dyDescent="0.2">
      <c r="A5585" t="s">
        <v>256</v>
      </c>
      <c r="B5585" t="s">
        <v>185</v>
      </c>
      <c r="C5585" t="s">
        <v>225</v>
      </c>
      <c r="D5585" t="s">
        <v>187</v>
      </c>
      <c r="E5585">
        <v>34470</v>
      </c>
      <c r="F5585">
        <v>84.130600000000001</v>
      </c>
      <c r="G5585">
        <v>44687</v>
      </c>
      <c r="H5585">
        <v>44682</v>
      </c>
      <c r="I5585">
        <v>2899981.7820000001</v>
      </c>
      <c r="J5585" t="s">
        <v>188</v>
      </c>
      <c r="K5585">
        <v>579.99635640000008</v>
      </c>
    </row>
    <row r="5586" spans="1:11" x14ac:dyDescent="0.2">
      <c r="A5586" t="s">
        <v>256</v>
      </c>
      <c r="B5586" t="s">
        <v>185</v>
      </c>
      <c r="C5586" t="s">
        <v>214</v>
      </c>
      <c r="D5586" t="s">
        <v>187</v>
      </c>
      <c r="E5586">
        <v>301326</v>
      </c>
      <c r="F5586">
        <v>30.1998</v>
      </c>
      <c r="G5586">
        <v>44687</v>
      </c>
      <c r="H5586">
        <v>44682</v>
      </c>
      <c r="I5586">
        <v>9099984.934799999</v>
      </c>
      <c r="J5586" t="s">
        <v>215</v>
      </c>
      <c r="K5586">
        <v>1819.99698696</v>
      </c>
    </row>
    <row r="5587" spans="1:11" x14ac:dyDescent="0.2">
      <c r="A5587" t="s">
        <v>256</v>
      </c>
      <c r="B5587" t="s">
        <v>185</v>
      </c>
      <c r="C5587" t="s">
        <v>236</v>
      </c>
      <c r="D5587" t="s">
        <v>200</v>
      </c>
      <c r="E5587">
        <v>660268</v>
      </c>
      <c r="F5587">
        <v>6.2096</v>
      </c>
      <c r="G5587">
        <v>44687</v>
      </c>
      <c r="H5587">
        <v>44682</v>
      </c>
      <c r="I5587">
        <v>4100000.1727999998</v>
      </c>
      <c r="J5587" t="s">
        <v>215</v>
      </c>
      <c r="K5587">
        <v>820.00003456000002</v>
      </c>
    </row>
    <row r="5588" spans="1:11" x14ac:dyDescent="0.2">
      <c r="A5588" t="s">
        <v>256</v>
      </c>
      <c r="B5588" t="s">
        <v>185</v>
      </c>
      <c r="C5588" t="s">
        <v>226</v>
      </c>
      <c r="D5588" t="s">
        <v>190</v>
      </c>
      <c r="E5588">
        <v>123994</v>
      </c>
      <c r="F5588">
        <v>55.6477</v>
      </c>
      <c r="G5588">
        <v>44687</v>
      </c>
      <c r="H5588">
        <v>44682</v>
      </c>
      <c r="I5588">
        <v>6899980.9138000002</v>
      </c>
      <c r="J5588" t="s">
        <v>188</v>
      </c>
      <c r="K5588">
        <v>1379.99618276</v>
      </c>
    </row>
    <row r="5589" spans="1:11" x14ac:dyDescent="0.2">
      <c r="A5589" t="s">
        <v>256</v>
      </c>
      <c r="B5589" t="s">
        <v>198</v>
      </c>
      <c r="C5589" t="s">
        <v>199</v>
      </c>
      <c r="D5589" t="s">
        <v>192</v>
      </c>
      <c r="E5589">
        <v>1230439</v>
      </c>
      <c r="F5589">
        <v>3.1696</v>
      </c>
      <c r="G5589">
        <v>44688</v>
      </c>
      <c r="H5589">
        <v>44682</v>
      </c>
      <c r="I5589">
        <v>3899999.4544000002</v>
      </c>
      <c r="J5589" t="s">
        <v>193</v>
      </c>
      <c r="K5589">
        <v>779.99989088000007</v>
      </c>
    </row>
    <row r="5590" spans="1:11" x14ac:dyDescent="0.2">
      <c r="A5590" t="s">
        <v>256</v>
      </c>
      <c r="B5590" t="s">
        <v>198</v>
      </c>
      <c r="C5590" t="s">
        <v>216</v>
      </c>
      <c r="D5590" t="s">
        <v>187</v>
      </c>
      <c r="E5590">
        <v>508602</v>
      </c>
      <c r="F5590">
        <v>17.105699999999999</v>
      </c>
      <c r="G5590">
        <v>44688</v>
      </c>
      <c r="H5590">
        <v>44682</v>
      </c>
      <c r="I5590">
        <v>8699993.2313999999</v>
      </c>
      <c r="J5590" t="s">
        <v>215</v>
      </c>
      <c r="K5590">
        <v>1739.99864628</v>
      </c>
    </row>
    <row r="5591" spans="1:11" x14ac:dyDescent="0.2">
      <c r="A5591" t="s">
        <v>256</v>
      </c>
      <c r="B5591" t="s">
        <v>198</v>
      </c>
      <c r="C5591" t="s">
        <v>223</v>
      </c>
      <c r="D5591" t="s">
        <v>187</v>
      </c>
      <c r="E5591">
        <v>69662</v>
      </c>
      <c r="F5591">
        <v>86.129599999999996</v>
      </c>
      <c r="G5591">
        <v>44689</v>
      </c>
      <c r="H5591">
        <v>44682</v>
      </c>
      <c r="I5591">
        <v>5999960.1952</v>
      </c>
      <c r="J5591" t="s">
        <v>204</v>
      </c>
      <c r="K5591">
        <v>1199.99203904</v>
      </c>
    </row>
    <row r="5592" spans="1:11" x14ac:dyDescent="0.2">
      <c r="A5592" t="s">
        <v>256</v>
      </c>
      <c r="B5592" t="s">
        <v>185</v>
      </c>
      <c r="C5592" t="s">
        <v>244</v>
      </c>
      <c r="D5592" t="s">
        <v>192</v>
      </c>
      <c r="E5592">
        <v>103418</v>
      </c>
      <c r="F5592">
        <v>28.041599999999999</v>
      </c>
      <c r="G5592">
        <v>44689</v>
      </c>
      <c r="H5592">
        <v>44682</v>
      </c>
      <c r="I5592">
        <v>2900006.1888000001</v>
      </c>
      <c r="J5592" t="s">
        <v>207</v>
      </c>
      <c r="K5592">
        <v>580.00123776000009</v>
      </c>
    </row>
    <row r="5593" spans="1:11" x14ac:dyDescent="0.2">
      <c r="A5593" t="s">
        <v>256</v>
      </c>
      <c r="B5593" t="s">
        <v>198</v>
      </c>
      <c r="C5593" t="s">
        <v>220</v>
      </c>
      <c r="D5593" t="s">
        <v>200</v>
      </c>
      <c r="E5593">
        <v>12626</v>
      </c>
      <c r="F5593">
        <v>166.32570000000001</v>
      </c>
      <c r="G5593">
        <v>44689</v>
      </c>
      <c r="H5593">
        <v>44682</v>
      </c>
      <c r="I5593">
        <v>2100028.2882000003</v>
      </c>
      <c r="J5593" t="s">
        <v>188</v>
      </c>
      <c r="K5593">
        <v>420.00565764000009</v>
      </c>
    </row>
    <row r="5594" spans="1:11" x14ac:dyDescent="0.2">
      <c r="A5594" t="s">
        <v>256</v>
      </c>
      <c r="B5594" t="s">
        <v>185</v>
      </c>
      <c r="C5594" t="s">
        <v>194</v>
      </c>
      <c r="D5594" t="s">
        <v>190</v>
      </c>
      <c r="E5594">
        <v>173411</v>
      </c>
      <c r="F5594">
        <v>49.016399999999997</v>
      </c>
      <c r="G5594">
        <v>44690</v>
      </c>
      <c r="H5594">
        <v>44682</v>
      </c>
      <c r="I5594">
        <v>8499982.9403999988</v>
      </c>
      <c r="J5594" t="s">
        <v>188</v>
      </c>
      <c r="K5594">
        <v>1699.9965880799998</v>
      </c>
    </row>
    <row r="5595" spans="1:11" x14ac:dyDescent="0.2">
      <c r="A5595" t="s">
        <v>256</v>
      </c>
      <c r="B5595" t="s">
        <v>198</v>
      </c>
      <c r="C5595" t="s">
        <v>194</v>
      </c>
      <c r="D5595" t="s">
        <v>190</v>
      </c>
      <c r="E5595">
        <v>36252</v>
      </c>
      <c r="F5595">
        <v>44.134999999999998</v>
      </c>
      <c r="G5595">
        <v>44690</v>
      </c>
      <c r="H5595">
        <v>44682</v>
      </c>
      <c r="I5595">
        <v>1599982.02</v>
      </c>
      <c r="J5595" t="s">
        <v>188</v>
      </c>
      <c r="K5595">
        <v>319.99640400000004</v>
      </c>
    </row>
    <row r="5596" spans="1:11" x14ac:dyDescent="0.2">
      <c r="A5596" t="s">
        <v>256</v>
      </c>
      <c r="B5596" t="s">
        <v>198</v>
      </c>
      <c r="C5596" t="s">
        <v>218</v>
      </c>
      <c r="D5596" t="s">
        <v>190</v>
      </c>
      <c r="E5596">
        <v>25507</v>
      </c>
      <c r="F5596">
        <v>62.726900000000001</v>
      </c>
      <c r="G5596">
        <v>44693</v>
      </c>
      <c r="H5596">
        <v>44682</v>
      </c>
      <c r="I5596">
        <v>1599975.0382999999</v>
      </c>
      <c r="J5596" t="s">
        <v>204</v>
      </c>
      <c r="K5596">
        <v>319.99500766</v>
      </c>
    </row>
    <row r="5597" spans="1:11" x14ac:dyDescent="0.2">
      <c r="A5597" t="s">
        <v>256</v>
      </c>
      <c r="B5597" t="s">
        <v>185</v>
      </c>
      <c r="C5597" t="s">
        <v>230</v>
      </c>
      <c r="D5597" t="s">
        <v>192</v>
      </c>
      <c r="E5597">
        <v>57910</v>
      </c>
      <c r="F5597">
        <v>112.2422</v>
      </c>
      <c r="G5597">
        <v>44693</v>
      </c>
      <c r="H5597">
        <v>44682</v>
      </c>
      <c r="I5597">
        <v>6499945.8020000001</v>
      </c>
      <c r="J5597" t="s">
        <v>188</v>
      </c>
      <c r="K5597">
        <v>1299.9891604000002</v>
      </c>
    </row>
    <row r="5598" spans="1:11" x14ac:dyDescent="0.2">
      <c r="A5598" t="s">
        <v>256</v>
      </c>
      <c r="B5598" t="s">
        <v>198</v>
      </c>
      <c r="C5598" t="s">
        <v>245</v>
      </c>
      <c r="D5598" t="s">
        <v>187</v>
      </c>
      <c r="E5598">
        <v>88425</v>
      </c>
      <c r="F5598">
        <v>52.021299999999997</v>
      </c>
      <c r="G5598">
        <v>44693</v>
      </c>
      <c r="H5598">
        <v>44682</v>
      </c>
      <c r="I5598">
        <v>4599983.4524999997</v>
      </c>
      <c r="J5598" t="s">
        <v>188</v>
      </c>
      <c r="K5598">
        <v>919.9966905</v>
      </c>
    </row>
    <row r="5599" spans="1:11" x14ac:dyDescent="0.2">
      <c r="A5599" t="s">
        <v>256</v>
      </c>
      <c r="B5599" t="s">
        <v>198</v>
      </c>
      <c r="C5599" t="s">
        <v>227</v>
      </c>
      <c r="D5599" t="s">
        <v>192</v>
      </c>
      <c r="E5599">
        <v>36018</v>
      </c>
      <c r="F5599">
        <v>141.59639999999999</v>
      </c>
      <c r="G5599">
        <v>44693</v>
      </c>
      <c r="H5599">
        <v>44682</v>
      </c>
      <c r="I5599">
        <v>5100019.1351999994</v>
      </c>
      <c r="J5599" t="s">
        <v>204</v>
      </c>
      <c r="K5599">
        <v>1020.0038270399999</v>
      </c>
    </row>
    <row r="5600" spans="1:11" x14ac:dyDescent="0.2">
      <c r="A5600" t="s">
        <v>256</v>
      </c>
      <c r="B5600" t="s">
        <v>198</v>
      </c>
      <c r="C5600" t="s">
        <v>230</v>
      </c>
      <c r="D5600" t="s">
        <v>187</v>
      </c>
      <c r="E5600">
        <v>44556</v>
      </c>
      <c r="F5600">
        <v>116.7064</v>
      </c>
      <c r="G5600">
        <v>44693</v>
      </c>
      <c r="H5600">
        <v>44682</v>
      </c>
      <c r="I5600">
        <v>5199970.3584000003</v>
      </c>
      <c r="J5600" t="s">
        <v>188</v>
      </c>
      <c r="K5600">
        <v>1039.9940716800002</v>
      </c>
    </row>
    <row r="5601" spans="1:11" x14ac:dyDescent="0.2">
      <c r="A5601" t="s">
        <v>256</v>
      </c>
      <c r="B5601" t="s">
        <v>185</v>
      </c>
      <c r="C5601" t="s">
        <v>236</v>
      </c>
      <c r="D5601" t="s">
        <v>190</v>
      </c>
      <c r="E5601">
        <v>409470</v>
      </c>
      <c r="F5601">
        <v>6.8380999999999998</v>
      </c>
      <c r="G5601">
        <v>44694</v>
      </c>
      <c r="H5601">
        <v>44682</v>
      </c>
      <c r="I5601">
        <v>2799996.807</v>
      </c>
      <c r="J5601" t="s">
        <v>215</v>
      </c>
      <c r="K5601">
        <v>559.9993614</v>
      </c>
    </row>
    <row r="5602" spans="1:11" x14ac:dyDescent="0.2">
      <c r="A5602" t="s">
        <v>256</v>
      </c>
      <c r="B5602" t="s">
        <v>185</v>
      </c>
      <c r="C5602" t="s">
        <v>233</v>
      </c>
      <c r="D5602" t="s">
        <v>190</v>
      </c>
      <c r="E5602">
        <v>58467</v>
      </c>
      <c r="F5602">
        <v>87.227999999999994</v>
      </c>
      <c r="G5602">
        <v>44695</v>
      </c>
      <c r="H5602">
        <v>44682</v>
      </c>
      <c r="I5602">
        <v>5099959.4759999998</v>
      </c>
      <c r="J5602" t="s">
        <v>204</v>
      </c>
      <c r="K5602">
        <v>1019.9918952</v>
      </c>
    </row>
    <row r="5603" spans="1:11" x14ac:dyDescent="0.2">
      <c r="A5603" t="s">
        <v>256</v>
      </c>
      <c r="B5603" t="s">
        <v>185</v>
      </c>
      <c r="C5603" t="s">
        <v>221</v>
      </c>
      <c r="D5603" t="s">
        <v>212</v>
      </c>
      <c r="E5603">
        <v>34262</v>
      </c>
      <c r="F5603">
        <v>37.943100000000001</v>
      </c>
      <c r="G5603">
        <v>44697</v>
      </c>
      <c r="H5603">
        <v>44682</v>
      </c>
      <c r="I5603">
        <v>1300006.4922</v>
      </c>
      <c r="J5603" t="s">
        <v>207</v>
      </c>
      <c r="K5603">
        <v>260.00129844000003</v>
      </c>
    </row>
    <row r="5604" spans="1:11" x14ac:dyDescent="0.2">
      <c r="A5604" t="s">
        <v>256</v>
      </c>
      <c r="B5604" t="s">
        <v>185</v>
      </c>
      <c r="C5604" t="s">
        <v>189</v>
      </c>
      <c r="D5604" t="s">
        <v>190</v>
      </c>
      <c r="E5604">
        <v>71574</v>
      </c>
      <c r="F5604">
        <v>29.340299999999999</v>
      </c>
      <c r="G5604">
        <v>44700</v>
      </c>
      <c r="H5604">
        <v>44682</v>
      </c>
      <c r="I5604">
        <v>2100002.6321999999</v>
      </c>
      <c r="J5604" t="s">
        <v>188</v>
      </c>
      <c r="K5604">
        <v>420.00052643999999</v>
      </c>
    </row>
    <row r="5605" spans="1:11" x14ac:dyDescent="0.2">
      <c r="A5605" t="s">
        <v>256</v>
      </c>
      <c r="B5605" t="s">
        <v>198</v>
      </c>
      <c r="C5605" t="s">
        <v>229</v>
      </c>
      <c r="D5605" t="s">
        <v>187</v>
      </c>
      <c r="E5605">
        <v>32688</v>
      </c>
      <c r="F5605">
        <v>107.07170000000001</v>
      </c>
      <c r="G5605">
        <v>44700</v>
      </c>
      <c r="H5605">
        <v>44682</v>
      </c>
      <c r="I5605">
        <v>3499959.7296000002</v>
      </c>
      <c r="J5605" t="s">
        <v>188</v>
      </c>
      <c r="K5605">
        <v>699.99194592000003</v>
      </c>
    </row>
    <row r="5606" spans="1:11" x14ac:dyDescent="0.2">
      <c r="A5606" t="s">
        <v>256</v>
      </c>
      <c r="B5606" t="s">
        <v>198</v>
      </c>
      <c r="C5606" t="s">
        <v>203</v>
      </c>
      <c r="D5606" t="s">
        <v>187</v>
      </c>
      <c r="E5606">
        <v>86394</v>
      </c>
      <c r="F5606">
        <v>112.27679999999999</v>
      </c>
      <c r="G5606">
        <v>44700</v>
      </c>
      <c r="H5606">
        <v>44682</v>
      </c>
      <c r="I5606">
        <v>9700041.8591999989</v>
      </c>
      <c r="J5606" t="s">
        <v>204</v>
      </c>
      <c r="K5606">
        <v>1940.0083718399999</v>
      </c>
    </row>
    <row r="5607" spans="1:11" x14ac:dyDescent="0.2">
      <c r="A5607" t="s">
        <v>256</v>
      </c>
      <c r="B5607" t="s">
        <v>185</v>
      </c>
      <c r="C5607" t="s">
        <v>221</v>
      </c>
      <c r="D5607" t="s">
        <v>190</v>
      </c>
      <c r="E5607">
        <v>68933</v>
      </c>
      <c r="F5607">
        <v>39.168399999999998</v>
      </c>
      <c r="G5607">
        <v>44700</v>
      </c>
      <c r="H5607">
        <v>44682</v>
      </c>
      <c r="I5607">
        <v>2699995.3171999999</v>
      </c>
      <c r="J5607" t="s">
        <v>207</v>
      </c>
      <c r="K5607">
        <v>539.99906343999999</v>
      </c>
    </row>
    <row r="5608" spans="1:11" x14ac:dyDescent="0.2">
      <c r="A5608" t="s">
        <v>256</v>
      </c>
      <c r="B5608" t="s">
        <v>185</v>
      </c>
      <c r="C5608" t="s">
        <v>237</v>
      </c>
      <c r="D5608" t="s">
        <v>192</v>
      </c>
      <c r="E5608">
        <v>288132</v>
      </c>
      <c r="F5608">
        <v>15.9649</v>
      </c>
      <c r="G5608">
        <v>44700</v>
      </c>
      <c r="H5608">
        <v>44682</v>
      </c>
      <c r="I5608">
        <v>4599998.5668000001</v>
      </c>
      <c r="J5608" t="s">
        <v>204</v>
      </c>
      <c r="K5608">
        <v>919.9997133600001</v>
      </c>
    </row>
    <row r="5609" spans="1:11" x14ac:dyDescent="0.2">
      <c r="A5609" t="s">
        <v>256</v>
      </c>
      <c r="B5609" t="s">
        <v>185</v>
      </c>
      <c r="C5609" t="s">
        <v>232</v>
      </c>
      <c r="D5609" t="s">
        <v>190</v>
      </c>
      <c r="E5609">
        <v>319775</v>
      </c>
      <c r="F5609">
        <v>26.893899999999999</v>
      </c>
      <c r="G5609">
        <v>44701</v>
      </c>
      <c r="H5609">
        <v>44682</v>
      </c>
      <c r="I5609">
        <v>8599996.8724999987</v>
      </c>
      <c r="J5609" t="s">
        <v>204</v>
      </c>
      <c r="K5609">
        <v>1719.9993744999997</v>
      </c>
    </row>
    <row r="5610" spans="1:11" x14ac:dyDescent="0.2">
      <c r="A5610" t="s">
        <v>256</v>
      </c>
      <c r="B5610" t="s">
        <v>185</v>
      </c>
      <c r="C5610" t="s">
        <v>221</v>
      </c>
      <c r="D5610" t="s">
        <v>200</v>
      </c>
      <c r="E5610">
        <v>138072</v>
      </c>
      <c r="F5610">
        <v>39.110100000000003</v>
      </c>
      <c r="G5610">
        <v>44701</v>
      </c>
      <c r="H5610">
        <v>44682</v>
      </c>
      <c r="I5610">
        <v>5400009.7272000005</v>
      </c>
      <c r="J5610" t="s">
        <v>207</v>
      </c>
      <c r="K5610">
        <v>1080.0019454400001</v>
      </c>
    </row>
    <row r="5611" spans="1:11" x14ac:dyDescent="0.2">
      <c r="A5611" t="s">
        <v>256</v>
      </c>
      <c r="B5611" t="s">
        <v>185</v>
      </c>
      <c r="C5611" t="s">
        <v>112</v>
      </c>
      <c r="D5611" t="s">
        <v>190</v>
      </c>
      <c r="E5611">
        <v>234400</v>
      </c>
      <c r="F5611">
        <v>40.955599999999997</v>
      </c>
      <c r="G5611">
        <v>44702</v>
      </c>
      <c r="H5611">
        <v>44682</v>
      </c>
      <c r="I5611">
        <v>9599992.6399999987</v>
      </c>
      <c r="J5611" t="s">
        <v>188</v>
      </c>
      <c r="K5611">
        <v>1919.9985279999999</v>
      </c>
    </row>
    <row r="5612" spans="1:11" x14ac:dyDescent="0.2">
      <c r="A5612" t="s">
        <v>256</v>
      </c>
      <c r="B5612" t="s">
        <v>198</v>
      </c>
      <c r="C5612" t="s">
        <v>224</v>
      </c>
      <c r="D5612" t="s">
        <v>200</v>
      </c>
      <c r="E5612">
        <v>44822</v>
      </c>
      <c r="F5612">
        <v>196.33320000000001</v>
      </c>
      <c r="G5612">
        <v>44702</v>
      </c>
      <c r="H5612">
        <v>44682</v>
      </c>
      <c r="I5612">
        <v>8800046.6904000007</v>
      </c>
      <c r="J5612" t="s">
        <v>204</v>
      </c>
      <c r="K5612">
        <v>1760.0093380800001</v>
      </c>
    </row>
    <row r="5613" spans="1:11" x14ac:dyDescent="0.2">
      <c r="A5613" t="s">
        <v>256</v>
      </c>
      <c r="B5613" t="s">
        <v>185</v>
      </c>
      <c r="C5613" t="s">
        <v>221</v>
      </c>
      <c r="D5613" t="s">
        <v>190</v>
      </c>
      <c r="E5613">
        <v>136270</v>
      </c>
      <c r="F5613">
        <v>37.425699999999999</v>
      </c>
      <c r="G5613">
        <v>44702</v>
      </c>
      <c r="H5613">
        <v>44682</v>
      </c>
      <c r="I5613">
        <v>5100000.1389999995</v>
      </c>
      <c r="J5613" t="s">
        <v>207</v>
      </c>
      <c r="K5613">
        <v>1020.0000278</v>
      </c>
    </row>
    <row r="5614" spans="1:11" x14ac:dyDescent="0.2">
      <c r="A5614" t="s">
        <v>256</v>
      </c>
      <c r="B5614" t="s">
        <v>198</v>
      </c>
      <c r="C5614" t="s">
        <v>195</v>
      </c>
      <c r="D5614" t="s">
        <v>190</v>
      </c>
      <c r="E5614">
        <v>73923</v>
      </c>
      <c r="F5614">
        <v>114.98480000000001</v>
      </c>
      <c r="G5614">
        <v>44702</v>
      </c>
      <c r="H5614">
        <v>44682</v>
      </c>
      <c r="I5614">
        <v>8500021.3704000004</v>
      </c>
      <c r="J5614" t="s">
        <v>196</v>
      </c>
      <c r="K5614">
        <v>1700.0042740800002</v>
      </c>
    </row>
    <row r="5615" spans="1:11" x14ac:dyDescent="0.2">
      <c r="A5615" t="s">
        <v>256</v>
      </c>
      <c r="B5615" t="s">
        <v>198</v>
      </c>
      <c r="C5615" t="s">
        <v>228</v>
      </c>
      <c r="D5615" t="s">
        <v>190</v>
      </c>
      <c r="E5615">
        <v>184511</v>
      </c>
      <c r="F5615">
        <v>30.892499999999998</v>
      </c>
      <c r="G5615">
        <v>44703</v>
      </c>
      <c r="H5615">
        <v>44682</v>
      </c>
      <c r="I5615">
        <v>5700006.0674999999</v>
      </c>
      <c r="J5615" t="s">
        <v>204</v>
      </c>
      <c r="K5615">
        <v>1140.0012134999999</v>
      </c>
    </row>
    <row r="5616" spans="1:11" x14ac:dyDescent="0.2">
      <c r="A5616" t="s">
        <v>256</v>
      </c>
      <c r="B5616" t="s">
        <v>198</v>
      </c>
      <c r="C5616" t="s">
        <v>202</v>
      </c>
      <c r="D5616" t="s">
        <v>190</v>
      </c>
      <c r="E5616">
        <v>2153213</v>
      </c>
      <c r="F5616">
        <v>4.1798000000000002</v>
      </c>
      <c r="G5616">
        <v>44703</v>
      </c>
      <c r="H5616">
        <v>44682</v>
      </c>
      <c r="I5616">
        <v>8999999.6973999999</v>
      </c>
      <c r="J5616" t="s">
        <v>193</v>
      </c>
      <c r="K5616">
        <v>1799.99993948</v>
      </c>
    </row>
    <row r="5617" spans="1:11" x14ac:dyDescent="0.2">
      <c r="A5617" t="s">
        <v>256</v>
      </c>
      <c r="B5617" t="s">
        <v>198</v>
      </c>
      <c r="C5617" t="s">
        <v>219</v>
      </c>
      <c r="D5617" t="s">
        <v>190</v>
      </c>
      <c r="E5617">
        <v>187491</v>
      </c>
      <c r="F5617">
        <v>52.802599999999998</v>
      </c>
      <c r="G5617">
        <v>44703</v>
      </c>
      <c r="H5617">
        <v>44682</v>
      </c>
      <c r="I5617">
        <v>9900012.2765999995</v>
      </c>
      <c r="J5617" t="s">
        <v>188</v>
      </c>
      <c r="K5617">
        <v>1980.0024553200001</v>
      </c>
    </row>
    <row r="5618" spans="1:11" x14ac:dyDescent="0.2">
      <c r="A5618" t="s">
        <v>256</v>
      </c>
      <c r="B5618" t="s">
        <v>198</v>
      </c>
      <c r="C5618" t="s">
        <v>222</v>
      </c>
      <c r="D5618" t="s">
        <v>192</v>
      </c>
      <c r="E5618">
        <v>72385</v>
      </c>
      <c r="F5618">
        <v>17.959399999999999</v>
      </c>
      <c r="G5618">
        <v>44703</v>
      </c>
      <c r="H5618">
        <v>44682</v>
      </c>
      <c r="I5618">
        <v>1299991.169</v>
      </c>
      <c r="J5618" t="s">
        <v>193</v>
      </c>
      <c r="K5618">
        <v>259.99823380000004</v>
      </c>
    </row>
    <row r="5619" spans="1:11" x14ac:dyDescent="0.2">
      <c r="A5619" t="s">
        <v>256</v>
      </c>
      <c r="B5619" t="s">
        <v>198</v>
      </c>
      <c r="C5619" t="s">
        <v>219</v>
      </c>
      <c r="D5619" t="s">
        <v>212</v>
      </c>
      <c r="E5619">
        <v>120258</v>
      </c>
      <c r="F5619">
        <v>50.724200000000003</v>
      </c>
      <c r="G5619">
        <v>44704</v>
      </c>
      <c r="H5619">
        <v>44682</v>
      </c>
      <c r="I5619">
        <v>6099990.8436000003</v>
      </c>
      <c r="J5619" t="s">
        <v>188</v>
      </c>
      <c r="K5619">
        <v>1219.9981687200002</v>
      </c>
    </row>
    <row r="5620" spans="1:11" x14ac:dyDescent="0.2">
      <c r="A5620" t="s">
        <v>256</v>
      </c>
      <c r="B5620" t="s">
        <v>198</v>
      </c>
      <c r="C5620" t="s">
        <v>199</v>
      </c>
      <c r="D5620" t="s">
        <v>190</v>
      </c>
      <c r="E5620">
        <v>1234911</v>
      </c>
      <c r="F5620">
        <v>3.2391000000000001</v>
      </c>
      <c r="G5620">
        <v>44707</v>
      </c>
      <c r="H5620">
        <v>44682</v>
      </c>
      <c r="I5620">
        <v>4000000.2201</v>
      </c>
      <c r="J5620" t="s">
        <v>193</v>
      </c>
      <c r="K5620">
        <v>800.00004402000002</v>
      </c>
    </row>
    <row r="5621" spans="1:11" x14ac:dyDescent="0.2">
      <c r="A5621" t="s">
        <v>256</v>
      </c>
      <c r="B5621" t="s">
        <v>198</v>
      </c>
      <c r="C5621" t="s">
        <v>194</v>
      </c>
      <c r="D5621" t="s">
        <v>192</v>
      </c>
      <c r="E5621">
        <v>219256</v>
      </c>
      <c r="F5621">
        <v>45.152799999999999</v>
      </c>
      <c r="G5621">
        <v>44707</v>
      </c>
      <c r="H5621">
        <v>44682</v>
      </c>
      <c r="I5621">
        <v>9900022.3168000001</v>
      </c>
      <c r="J5621" t="s">
        <v>188</v>
      </c>
      <c r="K5621">
        <v>1980.00446336</v>
      </c>
    </row>
    <row r="5622" spans="1:11" x14ac:dyDescent="0.2">
      <c r="A5622" t="s">
        <v>256</v>
      </c>
      <c r="B5622" t="s">
        <v>185</v>
      </c>
      <c r="C5622" t="s">
        <v>237</v>
      </c>
      <c r="D5622" t="s">
        <v>190</v>
      </c>
      <c r="E5622">
        <v>123713</v>
      </c>
      <c r="F5622">
        <v>15.3581</v>
      </c>
      <c r="G5622">
        <v>44707</v>
      </c>
      <c r="H5622">
        <v>44682</v>
      </c>
      <c r="I5622">
        <v>1899996.6253</v>
      </c>
      <c r="J5622" t="s">
        <v>204</v>
      </c>
      <c r="K5622">
        <v>379.99932505999999</v>
      </c>
    </row>
    <row r="5623" spans="1:11" x14ac:dyDescent="0.2">
      <c r="A5623" t="s">
        <v>256</v>
      </c>
      <c r="B5623" t="s">
        <v>198</v>
      </c>
      <c r="C5623" t="s">
        <v>226</v>
      </c>
      <c r="D5623" t="s">
        <v>190</v>
      </c>
      <c r="E5623">
        <v>113103</v>
      </c>
      <c r="F5623">
        <v>56.5854</v>
      </c>
      <c r="G5623">
        <v>44710</v>
      </c>
      <c r="H5623">
        <v>44682</v>
      </c>
      <c r="I5623">
        <v>6399978.4961999999</v>
      </c>
      <c r="J5623" t="s">
        <v>188</v>
      </c>
      <c r="K5623">
        <v>1279.99569924</v>
      </c>
    </row>
    <row r="5624" spans="1:11" x14ac:dyDescent="0.2">
      <c r="A5624" t="s">
        <v>256</v>
      </c>
      <c r="B5624" t="s">
        <v>198</v>
      </c>
      <c r="C5624" t="s">
        <v>235</v>
      </c>
      <c r="D5624" t="s">
        <v>212</v>
      </c>
      <c r="E5624">
        <v>269425</v>
      </c>
      <c r="F5624">
        <v>14.104100000000001</v>
      </c>
      <c r="G5624">
        <v>44710</v>
      </c>
      <c r="H5624">
        <v>44682</v>
      </c>
      <c r="I5624">
        <v>3799997.1425000001</v>
      </c>
      <c r="J5624" t="s">
        <v>204</v>
      </c>
      <c r="K5624">
        <v>759.99942850000002</v>
      </c>
    </row>
    <row r="5625" spans="1:11" x14ac:dyDescent="0.2">
      <c r="A5625" t="s">
        <v>256</v>
      </c>
      <c r="B5625" t="s">
        <v>185</v>
      </c>
      <c r="C5625" t="s">
        <v>217</v>
      </c>
      <c r="D5625" t="s">
        <v>190</v>
      </c>
      <c r="E5625">
        <v>1155642</v>
      </c>
      <c r="F5625">
        <v>8.3935999999999993</v>
      </c>
      <c r="G5625">
        <v>44710</v>
      </c>
      <c r="H5625">
        <v>44682</v>
      </c>
      <c r="I5625">
        <v>9699996.6911999993</v>
      </c>
      <c r="J5625" t="s">
        <v>215</v>
      </c>
      <c r="K5625">
        <v>1939.99933824</v>
      </c>
    </row>
    <row r="5626" spans="1:11" x14ac:dyDescent="0.2">
      <c r="A5626" t="s">
        <v>256</v>
      </c>
      <c r="B5626" t="s">
        <v>198</v>
      </c>
      <c r="C5626" t="s">
        <v>194</v>
      </c>
      <c r="D5626" t="s">
        <v>200</v>
      </c>
      <c r="E5626">
        <v>60843</v>
      </c>
      <c r="F5626">
        <v>44.376199999999997</v>
      </c>
      <c r="G5626">
        <v>44710</v>
      </c>
      <c r="H5626">
        <v>44682</v>
      </c>
      <c r="I5626">
        <v>2699981.1365999999</v>
      </c>
      <c r="J5626" t="s">
        <v>188</v>
      </c>
      <c r="K5626">
        <v>539.99622732</v>
      </c>
    </row>
    <row r="5627" spans="1:11" x14ac:dyDescent="0.2">
      <c r="A5627" t="s">
        <v>256</v>
      </c>
      <c r="B5627" t="s">
        <v>185</v>
      </c>
      <c r="C5627" t="s">
        <v>112</v>
      </c>
      <c r="D5627" t="s">
        <v>190</v>
      </c>
      <c r="E5627">
        <v>94774</v>
      </c>
      <c r="F5627">
        <v>37.984999999999999</v>
      </c>
      <c r="G5627">
        <v>44711</v>
      </c>
      <c r="H5627">
        <v>44682</v>
      </c>
      <c r="I5627">
        <v>3599990.39</v>
      </c>
      <c r="J5627" t="s">
        <v>188</v>
      </c>
      <c r="K5627">
        <v>719.99807800000008</v>
      </c>
    </row>
    <row r="5628" spans="1:11" x14ac:dyDescent="0.2">
      <c r="A5628" t="s">
        <v>256</v>
      </c>
      <c r="B5628" t="s">
        <v>198</v>
      </c>
      <c r="C5628" t="s">
        <v>227</v>
      </c>
      <c r="D5628" t="s">
        <v>200</v>
      </c>
      <c r="E5628">
        <v>22425</v>
      </c>
      <c r="F5628">
        <v>156.07769999999999</v>
      </c>
      <c r="G5628">
        <v>44714</v>
      </c>
      <c r="H5628">
        <v>44713</v>
      </c>
      <c r="I5628">
        <v>3500042.4224999999</v>
      </c>
      <c r="J5628" t="s">
        <v>204</v>
      </c>
      <c r="K5628">
        <v>700.00848450000001</v>
      </c>
    </row>
    <row r="5629" spans="1:11" x14ac:dyDescent="0.2">
      <c r="A5629" t="s">
        <v>256</v>
      </c>
      <c r="B5629" t="s">
        <v>198</v>
      </c>
      <c r="C5629" t="s">
        <v>231</v>
      </c>
      <c r="D5629" t="s">
        <v>192</v>
      </c>
      <c r="E5629">
        <v>341824</v>
      </c>
      <c r="F5629">
        <v>22.526199999999999</v>
      </c>
      <c r="G5629">
        <v>44714</v>
      </c>
      <c r="H5629">
        <v>44713</v>
      </c>
      <c r="I5629">
        <v>7699995.7888000002</v>
      </c>
      <c r="J5629" t="s">
        <v>188</v>
      </c>
      <c r="K5629">
        <v>1539.9991577600001</v>
      </c>
    </row>
    <row r="5630" spans="1:11" x14ac:dyDescent="0.2">
      <c r="A5630" t="s">
        <v>256</v>
      </c>
      <c r="B5630" t="s">
        <v>185</v>
      </c>
      <c r="C5630" t="s">
        <v>235</v>
      </c>
      <c r="D5630" t="s">
        <v>200</v>
      </c>
      <c r="E5630">
        <v>314230</v>
      </c>
      <c r="F5630">
        <v>13.366</v>
      </c>
      <c r="G5630">
        <v>44714</v>
      </c>
      <c r="H5630">
        <v>44713</v>
      </c>
      <c r="I5630">
        <v>4199998.18</v>
      </c>
      <c r="J5630" t="s">
        <v>204</v>
      </c>
      <c r="K5630">
        <v>839.99963600000001</v>
      </c>
    </row>
    <row r="5631" spans="1:11" x14ac:dyDescent="0.2">
      <c r="A5631" t="s">
        <v>256</v>
      </c>
      <c r="B5631" t="s">
        <v>185</v>
      </c>
      <c r="C5631" t="s">
        <v>203</v>
      </c>
      <c r="D5631" t="s">
        <v>190</v>
      </c>
      <c r="E5631">
        <v>52202</v>
      </c>
      <c r="F5631">
        <v>109.1919</v>
      </c>
      <c r="G5631">
        <v>44714</v>
      </c>
      <c r="H5631">
        <v>44713</v>
      </c>
      <c r="I5631">
        <v>5700035.5638000006</v>
      </c>
      <c r="J5631" t="s">
        <v>204</v>
      </c>
      <c r="K5631">
        <v>1140.0071127600002</v>
      </c>
    </row>
    <row r="5632" spans="1:11" x14ac:dyDescent="0.2">
      <c r="A5632" t="s">
        <v>256</v>
      </c>
      <c r="B5632" t="s">
        <v>198</v>
      </c>
      <c r="C5632" t="s">
        <v>238</v>
      </c>
      <c r="D5632" t="s">
        <v>187</v>
      </c>
      <c r="E5632">
        <v>14885</v>
      </c>
      <c r="F5632">
        <v>241.84880000000001</v>
      </c>
      <c r="G5632">
        <v>44715</v>
      </c>
      <c r="H5632">
        <v>44713</v>
      </c>
      <c r="I5632">
        <v>3599919.3880000003</v>
      </c>
      <c r="J5632" t="s">
        <v>204</v>
      </c>
      <c r="K5632">
        <v>719.98387760000014</v>
      </c>
    </row>
    <row r="5633" spans="1:11" x14ac:dyDescent="0.2">
      <c r="A5633" t="s">
        <v>256</v>
      </c>
      <c r="B5633" t="s">
        <v>185</v>
      </c>
      <c r="C5633" t="s">
        <v>226</v>
      </c>
      <c r="D5633" t="s">
        <v>187</v>
      </c>
      <c r="E5633">
        <v>24734</v>
      </c>
      <c r="F5633">
        <v>52.558799999999998</v>
      </c>
      <c r="G5633">
        <v>44715</v>
      </c>
      <c r="H5633">
        <v>44713</v>
      </c>
      <c r="I5633">
        <v>1299989.3592000001</v>
      </c>
      <c r="J5633" t="s">
        <v>188</v>
      </c>
      <c r="K5633">
        <v>259.99787184000002</v>
      </c>
    </row>
    <row r="5634" spans="1:11" x14ac:dyDescent="0.2">
      <c r="A5634" t="s">
        <v>256</v>
      </c>
      <c r="B5634" t="s">
        <v>198</v>
      </c>
      <c r="C5634" t="s">
        <v>195</v>
      </c>
      <c r="D5634" t="s">
        <v>192</v>
      </c>
      <c r="E5634">
        <v>24393</v>
      </c>
      <c r="F5634">
        <v>110.687</v>
      </c>
      <c r="G5634">
        <v>44715</v>
      </c>
      <c r="H5634">
        <v>44713</v>
      </c>
      <c r="I5634">
        <v>2699987.9909999999</v>
      </c>
      <c r="J5634" t="s">
        <v>196</v>
      </c>
      <c r="K5634">
        <v>539.99759819999997</v>
      </c>
    </row>
    <row r="5635" spans="1:11" x14ac:dyDescent="0.2">
      <c r="A5635" t="s">
        <v>256</v>
      </c>
      <c r="B5635" t="s">
        <v>185</v>
      </c>
      <c r="C5635" t="s">
        <v>240</v>
      </c>
      <c r="D5635" t="s">
        <v>187</v>
      </c>
      <c r="E5635">
        <v>1255103</v>
      </c>
      <c r="F5635">
        <v>7.2504</v>
      </c>
      <c r="G5635">
        <v>44716</v>
      </c>
      <c r="H5635">
        <v>44713</v>
      </c>
      <c r="I5635">
        <v>9099998.7912000008</v>
      </c>
      <c r="J5635" t="s">
        <v>241</v>
      </c>
      <c r="K5635">
        <v>1819.9997582400003</v>
      </c>
    </row>
    <row r="5636" spans="1:11" x14ac:dyDescent="0.2">
      <c r="A5636" t="s">
        <v>256</v>
      </c>
      <c r="B5636" t="s">
        <v>198</v>
      </c>
      <c r="C5636" t="s">
        <v>231</v>
      </c>
      <c r="D5636" t="s">
        <v>190</v>
      </c>
      <c r="E5636">
        <v>347311</v>
      </c>
      <c r="F5636">
        <v>19.866900000000001</v>
      </c>
      <c r="G5636">
        <v>44716</v>
      </c>
      <c r="H5636">
        <v>44713</v>
      </c>
      <c r="I5636">
        <v>6899992.9059000006</v>
      </c>
      <c r="J5636" t="s">
        <v>188</v>
      </c>
      <c r="K5636">
        <v>1379.9985811800002</v>
      </c>
    </row>
    <row r="5637" spans="1:11" x14ac:dyDescent="0.2">
      <c r="A5637" t="s">
        <v>256</v>
      </c>
      <c r="B5637" t="s">
        <v>198</v>
      </c>
      <c r="C5637" t="s">
        <v>237</v>
      </c>
      <c r="D5637" t="s">
        <v>200</v>
      </c>
      <c r="E5637">
        <v>198361</v>
      </c>
      <c r="F5637">
        <v>15.6281</v>
      </c>
      <c r="G5637">
        <v>44716</v>
      </c>
      <c r="H5637">
        <v>44713</v>
      </c>
      <c r="I5637">
        <v>3100005.5441000001</v>
      </c>
      <c r="J5637" t="s">
        <v>204</v>
      </c>
      <c r="K5637">
        <v>620.00110882000001</v>
      </c>
    </row>
    <row r="5638" spans="1:11" x14ac:dyDescent="0.2">
      <c r="A5638" t="s">
        <v>256</v>
      </c>
      <c r="B5638" t="s">
        <v>198</v>
      </c>
      <c r="C5638" t="s">
        <v>239</v>
      </c>
      <c r="D5638" t="s">
        <v>200</v>
      </c>
      <c r="E5638">
        <v>470064</v>
      </c>
      <c r="F5638">
        <v>16.167999999999999</v>
      </c>
      <c r="G5638">
        <v>44718</v>
      </c>
      <c r="H5638">
        <v>44713</v>
      </c>
      <c r="I5638">
        <v>7599994.7519999994</v>
      </c>
      <c r="J5638" t="s">
        <v>188</v>
      </c>
      <c r="K5638">
        <v>1519.9989504</v>
      </c>
    </row>
    <row r="5639" spans="1:11" x14ac:dyDescent="0.2">
      <c r="A5639" t="s">
        <v>256</v>
      </c>
      <c r="B5639" t="s">
        <v>198</v>
      </c>
      <c r="C5639" t="s">
        <v>208</v>
      </c>
      <c r="D5639" t="s">
        <v>200</v>
      </c>
      <c r="E5639">
        <v>114140</v>
      </c>
      <c r="F5639">
        <v>63.956800000000001</v>
      </c>
      <c r="G5639">
        <v>44718</v>
      </c>
      <c r="H5639">
        <v>44713</v>
      </c>
      <c r="I5639">
        <v>7300029.1519999998</v>
      </c>
      <c r="J5639" t="s">
        <v>188</v>
      </c>
      <c r="K5639">
        <v>1460.0058303999999</v>
      </c>
    </row>
    <row r="5640" spans="1:11" x14ac:dyDescent="0.2">
      <c r="A5640" t="s">
        <v>256</v>
      </c>
      <c r="B5640" t="s">
        <v>185</v>
      </c>
      <c r="C5640" t="s">
        <v>246</v>
      </c>
      <c r="D5640" t="s">
        <v>187</v>
      </c>
      <c r="E5640">
        <v>20868</v>
      </c>
      <c r="F5640">
        <v>134.17599999999999</v>
      </c>
      <c r="G5640">
        <v>44718</v>
      </c>
      <c r="H5640">
        <v>44713</v>
      </c>
      <c r="I5640">
        <v>2799984.7679999997</v>
      </c>
      <c r="J5640" t="s">
        <v>204</v>
      </c>
      <c r="K5640">
        <v>559.99695359999998</v>
      </c>
    </row>
    <row r="5641" spans="1:11" x14ac:dyDescent="0.2">
      <c r="A5641" t="s">
        <v>256</v>
      </c>
      <c r="B5641" t="s">
        <v>198</v>
      </c>
      <c r="C5641" t="s">
        <v>230</v>
      </c>
      <c r="D5641" t="s">
        <v>190</v>
      </c>
      <c r="E5641">
        <v>33529</v>
      </c>
      <c r="F5641">
        <v>116.3167</v>
      </c>
      <c r="G5641">
        <v>44721</v>
      </c>
      <c r="H5641">
        <v>44713</v>
      </c>
      <c r="I5641">
        <v>3899982.6343</v>
      </c>
      <c r="J5641" t="s">
        <v>188</v>
      </c>
      <c r="K5641">
        <v>779.99652686000002</v>
      </c>
    </row>
    <row r="5642" spans="1:11" x14ac:dyDescent="0.2">
      <c r="A5642" t="s">
        <v>256</v>
      </c>
      <c r="B5642" t="s">
        <v>185</v>
      </c>
      <c r="C5642" t="s">
        <v>210</v>
      </c>
      <c r="D5642" t="s">
        <v>200</v>
      </c>
      <c r="E5642">
        <v>76044</v>
      </c>
      <c r="F5642">
        <v>31.560500000000001</v>
      </c>
      <c r="G5642">
        <v>44721</v>
      </c>
      <c r="H5642">
        <v>44713</v>
      </c>
      <c r="I5642">
        <v>2399986.662</v>
      </c>
      <c r="J5642" t="s">
        <v>204</v>
      </c>
      <c r="K5642">
        <v>479.9973324</v>
      </c>
    </row>
    <row r="5643" spans="1:11" x14ac:dyDescent="0.2">
      <c r="A5643" t="s">
        <v>256</v>
      </c>
      <c r="B5643" t="s">
        <v>185</v>
      </c>
      <c r="C5643" t="s">
        <v>219</v>
      </c>
      <c r="D5643" t="s">
        <v>190</v>
      </c>
      <c r="E5643">
        <v>75411</v>
      </c>
      <c r="F5643">
        <v>50.3902</v>
      </c>
      <c r="G5643">
        <v>44721</v>
      </c>
      <c r="H5643">
        <v>44713</v>
      </c>
      <c r="I5643">
        <v>3799975.3722000001</v>
      </c>
      <c r="J5643" t="s">
        <v>188</v>
      </c>
      <c r="K5643">
        <v>759.99507444000005</v>
      </c>
    </row>
    <row r="5644" spans="1:11" x14ac:dyDescent="0.2">
      <c r="A5644" t="s">
        <v>256</v>
      </c>
      <c r="B5644" t="s">
        <v>185</v>
      </c>
      <c r="C5644" t="s">
        <v>246</v>
      </c>
      <c r="D5644" t="s">
        <v>190</v>
      </c>
      <c r="E5644">
        <v>56003</v>
      </c>
      <c r="F5644">
        <v>135.70779999999999</v>
      </c>
      <c r="G5644">
        <v>44722</v>
      </c>
      <c r="H5644">
        <v>44713</v>
      </c>
      <c r="I5644">
        <v>7600043.9233999997</v>
      </c>
      <c r="J5644" t="s">
        <v>204</v>
      </c>
      <c r="K5644">
        <v>1520.00878468</v>
      </c>
    </row>
    <row r="5645" spans="1:11" x14ac:dyDescent="0.2">
      <c r="A5645" t="s">
        <v>256</v>
      </c>
      <c r="B5645" t="s">
        <v>198</v>
      </c>
      <c r="C5645" t="s">
        <v>189</v>
      </c>
      <c r="D5645" t="s">
        <v>190</v>
      </c>
      <c r="E5645">
        <v>162066</v>
      </c>
      <c r="F5645">
        <v>27.1495</v>
      </c>
      <c r="G5645">
        <v>44722</v>
      </c>
      <c r="H5645">
        <v>44713</v>
      </c>
      <c r="I5645">
        <v>4400010.8669999996</v>
      </c>
      <c r="J5645" t="s">
        <v>188</v>
      </c>
      <c r="K5645">
        <v>880.00217339999995</v>
      </c>
    </row>
    <row r="5646" spans="1:11" x14ac:dyDescent="0.2">
      <c r="A5646" t="s">
        <v>256</v>
      </c>
      <c r="B5646" t="s">
        <v>185</v>
      </c>
      <c r="C5646" t="s">
        <v>244</v>
      </c>
      <c r="D5646" t="s">
        <v>192</v>
      </c>
      <c r="E5646">
        <v>299465</v>
      </c>
      <c r="F5646">
        <v>24.376799999999999</v>
      </c>
      <c r="G5646">
        <v>44724</v>
      </c>
      <c r="H5646">
        <v>44713</v>
      </c>
      <c r="I5646">
        <v>7299998.4119999995</v>
      </c>
      <c r="J5646" t="s">
        <v>207</v>
      </c>
      <c r="K5646">
        <v>1459.9996824</v>
      </c>
    </row>
    <row r="5647" spans="1:11" x14ac:dyDescent="0.2">
      <c r="A5647" t="s">
        <v>256</v>
      </c>
      <c r="B5647" t="s">
        <v>185</v>
      </c>
      <c r="C5647" t="s">
        <v>197</v>
      </c>
      <c r="D5647" t="s">
        <v>200</v>
      </c>
      <c r="E5647">
        <v>18964</v>
      </c>
      <c r="F5647">
        <v>163.46690000000001</v>
      </c>
      <c r="G5647">
        <v>44725</v>
      </c>
      <c r="H5647">
        <v>44713</v>
      </c>
      <c r="I5647">
        <v>3099986.2916000001</v>
      </c>
      <c r="J5647" t="s">
        <v>188</v>
      </c>
      <c r="K5647">
        <v>619.99725832000001</v>
      </c>
    </row>
    <row r="5648" spans="1:11" x14ac:dyDescent="0.2">
      <c r="A5648" t="s">
        <v>256</v>
      </c>
      <c r="B5648" t="s">
        <v>185</v>
      </c>
      <c r="C5648" t="s">
        <v>230</v>
      </c>
      <c r="D5648" t="s">
        <v>190</v>
      </c>
      <c r="E5648">
        <v>63086</v>
      </c>
      <c r="F5648">
        <v>115.7144</v>
      </c>
      <c r="G5648">
        <v>44728</v>
      </c>
      <c r="H5648">
        <v>44713</v>
      </c>
      <c r="I5648">
        <v>7299958.6383999996</v>
      </c>
      <c r="J5648" t="s">
        <v>188</v>
      </c>
      <c r="K5648">
        <v>1459.9917276799999</v>
      </c>
    </row>
    <row r="5649" spans="1:11" x14ac:dyDescent="0.2">
      <c r="A5649" t="s">
        <v>256</v>
      </c>
      <c r="B5649" t="s">
        <v>198</v>
      </c>
      <c r="C5649" t="s">
        <v>242</v>
      </c>
      <c r="D5649" t="s">
        <v>190</v>
      </c>
      <c r="E5649">
        <v>29956</v>
      </c>
      <c r="F5649">
        <v>260.38209999999998</v>
      </c>
      <c r="G5649">
        <v>44728</v>
      </c>
      <c r="H5649">
        <v>44713</v>
      </c>
      <c r="I5649">
        <v>7800006.1875999998</v>
      </c>
      <c r="J5649" t="s">
        <v>207</v>
      </c>
      <c r="K5649">
        <v>1560.0012375200001</v>
      </c>
    </row>
    <row r="5650" spans="1:11" x14ac:dyDescent="0.2">
      <c r="A5650" t="s">
        <v>256</v>
      </c>
      <c r="B5650" t="s">
        <v>185</v>
      </c>
      <c r="C5650" t="s">
        <v>189</v>
      </c>
      <c r="D5650" t="s">
        <v>200</v>
      </c>
      <c r="E5650">
        <v>50858</v>
      </c>
      <c r="F5650">
        <v>31.460100000000001</v>
      </c>
      <c r="G5650">
        <v>44728</v>
      </c>
      <c r="H5650">
        <v>44713</v>
      </c>
      <c r="I5650">
        <v>1599997.7657999999</v>
      </c>
      <c r="J5650" t="s">
        <v>188</v>
      </c>
      <c r="K5650">
        <v>319.99955316</v>
      </c>
    </row>
    <row r="5651" spans="1:11" x14ac:dyDescent="0.2">
      <c r="A5651" t="s">
        <v>256</v>
      </c>
      <c r="B5651" t="s">
        <v>185</v>
      </c>
      <c r="C5651" t="s">
        <v>244</v>
      </c>
      <c r="D5651" t="s">
        <v>190</v>
      </c>
      <c r="E5651">
        <v>62764</v>
      </c>
      <c r="F5651">
        <v>28.678699999999999</v>
      </c>
      <c r="G5651">
        <v>44728</v>
      </c>
      <c r="H5651">
        <v>44713</v>
      </c>
      <c r="I5651">
        <v>1799989.9268</v>
      </c>
      <c r="J5651" t="s">
        <v>207</v>
      </c>
      <c r="K5651">
        <v>359.99798536000003</v>
      </c>
    </row>
    <row r="5652" spans="1:11" x14ac:dyDescent="0.2">
      <c r="A5652" t="s">
        <v>256</v>
      </c>
      <c r="B5652" t="s">
        <v>185</v>
      </c>
      <c r="C5652" t="s">
        <v>237</v>
      </c>
      <c r="D5652" t="s">
        <v>190</v>
      </c>
      <c r="E5652">
        <v>339108</v>
      </c>
      <c r="F5652">
        <v>17.6935</v>
      </c>
      <c r="G5652">
        <v>44728</v>
      </c>
      <c r="H5652">
        <v>44713</v>
      </c>
      <c r="I5652">
        <v>6000007.398</v>
      </c>
      <c r="J5652" t="s">
        <v>204</v>
      </c>
      <c r="K5652">
        <v>1200.0014796</v>
      </c>
    </row>
    <row r="5653" spans="1:11" x14ac:dyDescent="0.2">
      <c r="A5653" t="s">
        <v>256</v>
      </c>
      <c r="B5653" t="s">
        <v>185</v>
      </c>
      <c r="C5653" t="s">
        <v>218</v>
      </c>
      <c r="D5653" t="s">
        <v>190</v>
      </c>
      <c r="E5653">
        <v>153359</v>
      </c>
      <c r="F5653">
        <v>61.2941</v>
      </c>
      <c r="G5653">
        <v>44728</v>
      </c>
      <c r="H5653">
        <v>44713</v>
      </c>
      <c r="I5653">
        <v>9400001.8818999995</v>
      </c>
      <c r="J5653" t="s">
        <v>204</v>
      </c>
      <c r="K5653">
        <v>1880.00037638</v>
      </c>
    </row>
    <row r="5654" spans="1:11" x14ac:dyDescent="0.2">
      <c r="A5654" t="s">
        <v>256</v>
      </c>
      <c r="B5654" t="s">
        <v>198</v>
      </c>
      <c r="C5654" t="s">
        <v>218</v>
      </c>
      <c r="D5654" t="s">
        <v>192</v>
      </c>
      <c r="E5654">
        <v>112163</v>
      </c>
      <c r="F5654">
        <v>65.975700000000003</v>
      </c>
      <c r="G5654">
        <v>44728</v>
      </c>
      <c r="H5654">
        <v>44713</v>
      </c>
      <c r="I5654">
        <v>7400032.4391000001</v>
      </c>
      <c r="J5654" t="s">
        <v>204</v>
      </c>
      <c r="K5654">
        <v>1480.0064878200001</v>
      </c>
    </row>
    <row r="5655" spans="1:11" x14ac:dyDescent="0.2">
      <c r="A5655" t="s">
        <v>256</v>
      </c>
      <c r="B5655" t="s">
        <v>198</v>
      </c>
      <c r="C5655" t="s">
        <v>208</v>
      </c>
      <c r="D5655" t="s">
        <v>192</v>
      </c>
      <c r="E5655">
        <v>44854</v>
      </c>
      <c r="F5655">
        <v>64.654899999999998</v>
      </c>
      <c r="G5655">
        <v>44728</v>
      </c>
      <c r="H5655">
        <v>44713</v>
      </c>
      <c r="I5655">
        <v>2900030.8846</v>
      </c>
      <c r="J5655" t="s">
        <v>188</v>
      </c>
      <c r="K5655">
        <v>580.00617692000003</v>
      </c>
    </row>
    <row r="5656" spans="1:11" x14ac:dyDescent="0.2">
      <c r="A5656" t="s">
        <v>256</v>
      </c>
      <c r="B5656" t="s">
        <v>185</v>
      </c>
      <c r="C5656" t="s">
        <v>194</v>
      </c>
      <c r="D5656" t="s">
        <v>200</v>
      </c>
      <c r="E5656">
        <v>205143</v>
      </c>
      <c r="F5656">
        <v>48.259099999999997</v>
      </c>
      <c r="G5656">
        <v>44728</v>
      </c>
      <c r="H5656">
        <v>44713</v>
      </c>
      <c r="I5656">
        <v>9900016.5512999985</v>
      </c>
      <c r="J5656" t="s">
        <v>188</v>
      </c>
      <c r="K5656">
        <v>1980.0033102599998</v>
      </c>
    </row>
    <row r="5657" spans="1:11" x14ac:dyDescent="0.2">
      <c r="A5657" t="s">
        <v>256</v>
      </c>
      <c r="B5657" t="s">
        <v>198</v>
      </c>
      <c r="C5657" t="s">
        <v>245</v>
      </c>
      <c r="D5657" t="s">
        <v>187</v>
      </c>
      <c r="E5657">
        <v>141536</v>
      </c>
      <c r="F5657">
        <v>50.870399999999997</v>
      </c>
      <c r="G5657">
        <v>44728</v>
      </c>
      <c r="H5657">
        <v>44713</v>
      </c>
      <c r="I5657">
        <v>7199992.9343999997</v>
      </c>
      <c r="J5657" t="s">
        <v>188</v>
      </c>
      <c r="K5657">
        <v>1439.9985868799999</v>
      </c>
    </row>
    <row r="5658" spans="1:11" x14ac:dyDescent="0.2">
      <c r="A5658" t="s">
        <v>256</v>
      </c>
      <c r="B5658" t="s">
        <v>198</v>
      </c>
      <c r="C5658" t="s">
        <v>195</v>
      </c>
      <c r="D5658" t="s">
        <v>192</v>
      </c>
      <c r="E5658">
        <v>92491</v>
      </c>
      <c r="F5658">
        <v>107.0372</v>
      </c>
      <c r="G5658">
        <v>44728</v>
      </c>
      <c r="H5658">
        <v>44713</v>
      </c>
      <c r="I5658">
        <v>9899977.6652000006</v>
      </c>
      <c r="J5658" t="s">
        <v>196</v>
      </c>
      <c r="K5658">
        <v>1979.9955330400003</v>
      </c>
    </row>
    <row r="5659" spans="1:11" x14ac:dyDescent="0.2">
      <c r="A5659" t="s">
        <v>256</v>
      </c>
      <c r="B5659" t="s">
        <v>185</v>
      </c>
      <c r="C5659" t="s">
        <v>220</v>
      </c>
      <c r="D5659" t="s">
        <v>200</v>
      </c>
      <c r="E5659">
        <v>19787</v>
      </c>
      <c r="F5659">
        <v>156.672</v>
      </c>
      <c r="G5659">
        <v>44728</v>
      </c>
      <c r="H5659">
        <v>44713</v>
      </c>
      <c r="I5659">
        <v>3100068.8640000001</v>
      </c>
      <c r="J5659" t="s">
        <v>188</v>
      </c>
      <c r="K5659">
        <v>620.01377280000008</v>
      </c>
    </row>
    <row r="5660" spans="1:11" x14ac:dyDescent="0.2">
      <c r="A5660" t="s">
        <v>256</v>
      </c>
      <c r="B5660" t="s">
        <v>198</v>
      </c>
      <c r="C5660" t="s">
        <v>242</v>
      </c>
      <c r="D5660" t="s">
        <v>187</v>
      </c>
      <c r="E5660">
        <v>17516</v>
      </c>
      <c r="F5660">
        <v>274.03489999999999</v>
      </c>
      <c r="G5660">
        <v>44729</v>
      </c>
      <c r="H5660">
        <v>44713</v>
      </c>
      <c r="I5660">
        <v>4799995.3083999995</v>
      </c>
      <c r="J5660" t="s">
        <v>207</v>
      </c>
      <c r="K5660">
        <v>959.99906167999995</v>
      </c>
    </row>
    <row r="5661" spans="1:11" x14ac:dyDescent="0.2">
      <c r="A5661" t="s">
        <v>256</v>
      </c>
      <c r="B5661" t="s">
        <v>198</v>
      </c>
      <c r="C5661" t="s">
        <v>229</v>
      </c>
      <c r="D5661" t="s">
        <v>200</v>
      </c>
      <c r="E5661">
        <v>53491</v>
      </c>
      <c r="F5661">
        <v>104.6902</v>
      </c>
      <c r="G5661">
        <v>44729</v>
      </c>
      <c r="H5661">
        <v>44713</v>
      </c>
      <c r="I5661">
        <v>5599983.4882000005</v>
      </c>
      <c r="J5661" t="s">
        <v>188</v>
      </c>
      <c r="K5661">
        <v>1119.9966976400001</v>
      </c>
    </row>
    <row r="5662" spans="1:11" x14ac:dyDescent="0.2">
      <c r="A5662" t="s">
        <v>256</v>
      </c>
      <c r="B5662" t="s">
        <v>198</v>
      </c>
      <c r="C5662" t="s">
        <v>232</v>
      </c>
      <c r="D5662" t="s">
        <v>187</v>
      </c>
      <c r="E5662">
        <v>174907</v>
      </c>
      <c r="F5662">
        <v>26.871400000000001</v>
      </c>
      <c r="G5662">
        <v>44729</v>
      </c>
      <c r="H5662">
        <v>44713</v>
      </c>
      <c r="I5662">
        <v>4699995.9598000003</v>
      </c>
      <c r="J5662" t="s">
        <v>204</v>
      </c>
      <c r="K5662">
        <v>939.99919196000008</v>
      </c>
    </row>
    <row r="5663" spans="1:11" x14ac:dyDescent="0.2">
      <c r="A5663" t="s">
        <v>256</v>
      </c>
      <c r="B5663" t="s">
        <v>198</v>
      </c>
      <c r="C5663" t="s">
        <v>218</v>
      </c>
      <c r="D5663" t="s">
        <v>190</v>
      </c>
      <c r="E5663">
        <v>125620</v>
      </c>
      <c r="F5663">
        <v>62.092199999999998</v>
      </c>
      <c r="G5663">
        <v>44730</v>
      </c>
      <c r="H5663">
        <v>44713</v>
      </c>
      <c r="I5663">
        <v>7800022.1639999999</v>
      </c>
      <c r="J5663" t="s">
        <v>204</v>
      </c>
      <c r="K5663">
        <v>1560.0044328000001</v>
      </c>
    </row>
    <row r="5664" spans="1:11" x14ac:dyDescent="0.2">
      <c r="A5664" t="s">
        <v>256</v>
      </c>
      <c r="B5664" t="s">
        <v>198</v>
      </c>
      <c r="C5664" t="s">
        <v>213</v>
      </c>
      <c r="D5664" t="s">
        <v>212</v>
      </c>
      <c r="E5664">
        <v>29420</v>
      </c>
      <c r="F5664">
        <v>78.177499999999995</v>
      </c>
      <c r="G5664">
        <v>44730</v>
      </c>
      <c r="H5664">
        <v>44713</v>
      </c>
      <c r="I5664">
        <v>2299982.0499999998</v>
      </c>
      <c r="J5664" t="s">
        <v>188</v>
      </c>
      <c r="K5664">
        <v>459.99640999999997</v>
      </c>
    </row>
    <row r="5665" spans="1:11" x14ac:dyDescent="0.2">
      <c r="A5665" t="s">
        <v>256</v>
      </c>
      <c r="B5665" t="s">
        <v>185</v>
      </c>
      <c r="C5665" t="s">
        <v>112</v>
      </c>
      <c r="D5665" t="s">
        <v>192</v>
      </c>
      <c r="E5665">
        <v>191955</v>
      </c>
      <c r="F5665">
        <v>39.071599999999997</v>
      </c>
      <c r="G5665">
        <v>44730</v>
      </c>
      <c r="H5665">
        <v>44713</v>
      </c>
      <c r="I5665">
        <v>7499988.9779999992</v>
      </c>
      <c r="J5665" t="s">
        <v>188</v>
      </c>
      <c r="K5665">
        <v>1499.9977956</v>
      </c>
    </row>
    <row r="5666" spans="1:11" x14ac:dyDescent="0.2">
      <c r="A5666" t="s">
        <v>256</v>
      </c>
      <c r="B5666" t="s">
        <v>185</v>
      </c>
      <c r="C5666" t="s">
        <v>224</v>
      </c>
      <c r="D5666" t="s">
        <v>190</v>
      </c>
      <c r="E5666">
        <v>30770</v>
      </c>
      <c r="F5666">
        <v>178.74780000000001</v>
      </c>
      <c r="G5666">
        <v>44730</v>
      </c>
      <c r="H5666">
        <v>44713</v>
      </c>
      <c r="I5666">
        <v>5500069.8060000008</v>
      </c>
      <c r="J5666" t="s">
        <v>204</v>
      </c>
      <c r="K5666">
        <v>1100.0139612000003</v>
      </c>
    </row>
    <row r="5667" spans="1:11" x14ac:dyDescent="0.2">
      <c r="A5667" t="s">
        <v>256</v>
      </c>
      <c r="B5667" t="s">
        <v>185</v>
      </c>
      <c r="C5667" t="s">
        <v>213</v>
      </c>
      <c r="D5667" t="s">
        <v>187</v>
      </c>
      <c r="E5667">
        <v>31220</v>
      </c>
      <c r="F5667">
        <v>76.874600000000001</v>
      </c>
      <c r="G5667">
        <v>44731</v>
      </c>
      <c r="H5667">
        <v>44713</v>
      </c>
      <c r="I5667">
        <v>2400025.0120000001</v>
      </c>
      <c r="J5667" t="s">
        <v>188</v>
      </c>
      <c r="K5667">
        <v>480.00500240000002</v>
      </c>
    </row>
    <row r="5668" spans="1:11" x14ac:dyDescent="0.2">
      <c r="A5668" t="s">
        <v>256</v>
      </c>
      <c r="B5668" t="s">
        <v>185</v>
      </c>
      <c r="C5668" t="s">
        <v>224</v>
      </c>
      <c r="D5668" t="s">
        <v>190</v>
      </c>
      <c r="E5668">
        <v>7502</v>
      </c>
      <c r="F5668">
        <v>186.613</v>
      </c>
      <c r="G5668">
        <v>44731</v>
      </c>
      <c r="H5668">
        <v>44713</v>
      </c>
      <c r="I5668">
        <v>1399970.726</v>
      </c>
      <c r="J5668" t="s">
        <v>204</v>
      </c>
      <c r="K5668">
        <v>279.99414519999999</v>
      </c>
    </row>
    <row r="5669" spans="1:11" x14ac:dyDescent="0.2">
      <c r="A5669" t="s">
        <v>256</v>
      </c>
      <c r="B5669" t="s">
        <v>185</v>
      </c>
      <c r="C5669" t="s">
        <v>234</v>
      </c>
      <c r="D5669" t="s">
        <v>190</v>
      </c>
      <c r="E5669">
        <v>16016</v>
      </c>
      <c r="F5669">
        <v>99.899900000000002</v>
      </c>
      <c r="G5669">
        <v>44731</v>
      </c>
      <c r="H5669">
        <v>44713</v>
      </c>
      <c r="I5669">
        <v>1599996.7984</v>
      </c>
      <c r="J5669" t="s">
        <v>204</v>
      </c>
      <c r="K5669">
        <v>319.99935968</v>
      </c>
    </row>
    <row r="5670" spans="1:11" x14ac:dyDescent="0.2">
      <c r="A5670" t="s">
        <v>256</v>
      </c>
      <c r="B5670" t="s">
        <v>185</v>
      </c>
      <c r="C5670" t="s">
        <v>222</v>
      </c>
      <c r="D5670" t="s">
        <v>190</v>
      </c>
      <c r="E5670">
        <v>562233</v>
      </c>
      <c r="F5670">
        <v>15.474</v>
      </c>
      <c r="G5670">
        <v>44732</v>
      </c>
      <c r="H5670">
        <v>44713</v>
      </c>
      <c r="I5670">
        <v>8699993.4419999998</v>
      </c>
      <c r="J5670" t="s">
        <v>193</v>
      </c>
      <c r="K5670">
        <v>1739.9986884</v>
      </c>
    </row>
    <row r="5671" spans="1:11" x14ac:dyDescent="0.2">
      <c r="A5671" t="s">
        <v>256</v>
      </c>
      <c r="B5671" t="s">
        <v>185</v>
      </c>
      <c r="C5671" t="s">
        <v>243</v>
      </c>
      <c r="D5671" t="s">
        <v>187</v>
      </c>
      <c r="E5671">
        <v>1088986</v>
      </c>
      <c r="F5671">
        <v>5.7851999999999997</v>
      </c>
      <c r="G5671">
        <v>44732</v>
      </c>
      <c r="H5671">
        <v>44713</v>
      </c>
      <c r="I5671">
        <v>6300001.8071999997</v>
      </c>
      <c r="J5671" t="s">
        <v>215</v>
      </c>
      <c r="K5671">
        <v>1260.00036144</v>
      </c>
    </row>
    <row r="5672" spans="1:11" x14ac:dyDescent="0.2">
      <c r="A5672" t="s">
        <v>256</v>
      </c>
      <c r="B5672" t="s">
        <v>185</v>
      </c>
      <c r="C5672" t="s">
        <v>214</v>
      </c>
      <c r="D5672" t="s">
        <v>187</v>
      </c>
      <c r="E5672">
        <v>297508</v>
      </c>
      <c r="F5672">
        <v>30.587399999999999</v>
      </c>
      <c r="G5672">
        <v>44732</v>
      </c>
      <c r="H5672">
        <v>44713</v>
      </c>
      <c r="I5672">
        <v>9099996.1991999988</v>
      </c>
      <c r="J5672" t="s">
        <v>215</v>
      </c>
      <c r="K5672">
        <v>1819.9992398399997</v>
      </c>
    </row>
    <row r="5673" spans="1:11" x14ac:dyDescent="0.2">
      <c r="A5673" t="s">
        <v>256</v>
      </c>
      <c r="B5673" t="s">
        <v>198</v>
      </c>
      <c r="C5673" t="s">
        <v>195</v>
      </c>
      <c r="D5673" t="s">
        <v>190</v>
      </c>
      <c r="E5673">
        <v>81558</v>
      </c>
      <c r="F5673">
        <v>114.02970000000001</v>
      </c>
      <c r="G5673">
        <v>44732</v>
      </c>
      <c r="H5673">
        <v>44713</v>
      </c>
      <c r="I5673">
        <v>9300034.2726000007</v>
      </c>
      <c r="J5673" t="s">
        <v>196</v>
      </c>
      <c r="K5673">
        <v>1860.0068545200002</v>
      </c>
    </row>
    <row r="5674" spans="1:11" x14ac:dyDescent="0.2">
      <c r="A5674" t="s">
        <v>256</v>
      </c>
      <c r="B5674" t="s">
        <v>198</v>
      </c>
      <c r="C5674" t="s">
        <v>234</v>
      </c>
      <c r="D5674" t="s">
        <v>212</v>
      </c>
      <c r="E5674">
        <v>70960</v>
      </c>
      <c r="F5674">
        <v>102.8745</v>
      </c>
      <c r="G5674">
        <v>44735</v>
      </c>
      <c r="H5674">
        <v>44713</v>
      </c>
      <c r="I5674">
        <v>7299974.5199999996</v>
      </c>
      <c r="J5674" t="s">
        <v>204</v>
      </c>
      <c r="K5674">
        <v>1459.9949039999999</v>
      </c>
    </row>
    <row r="5675" spans="1:11" x14ac:dyDescent="0.2">
      <c r="A5675" t="s">
        <v>256</v>
      </c>
      <c r="B5675" t="s">
        <v>198</v>
      </c>
      <c r="C5675" t="s">
        <v>223</v>
      </c>
      <c r="D5675" t="s">
        <v>190</v>
      </c>
      <c r="E5675">
        <v>100830</v>
      </c>
      <c r="F5675">
        <v>86.283799999999999</v>
      </c>
      <c r="G5675">
        <v>44735</v>
      </c>
      <c r="H5675">
        <v>44713</v>
      </c>
      <c r="I5675">
        <v>8699995.5539999995</v>
      </c>
      <c r="J5675" t="s">
        <v>204</v>
      </c>
      <c r="K5675">
        <v>1739.9991107999999</v>
      </c>
    </row>
    <row r="5676" spans="1:11" x14ac:dyDescent="0.2">
      <c r="A5676" t="s">
        <v>256</v>
      </c>
      <c r="B5676" t="s">
        <v>198</v>
      </c>
      <c r="C5676" t="s">
        <v>240</v>
      </c>
      <c r="D5676" t="s">
        <v>187</v>
      </c>
      <c r="E5676">
        <v>670964</v>
      </c>
      <c r="F5676">
        <v>7.601</v>
      </c>
      <c r="G5676">
        <v>44735</v>
      </c>
      <c r="H5676">
        <v>44713</v>
      </c>
      <c r="I5676">
        <v>5099997.3640000001</v>
      </c>
      <c r="J5676" t="s">
        <v>241</v>
      </c>
      <c r="K5676">
        <v>1019.9994728</v>
      </c>
    </row>
    <row r="5677" spans="1:11" x14ac:dyDescent="0.2">
      <c r="A5677" t="s">
        <v>256</v>
      </c>
      <c r="B5677" t="s">
        <v>185</v>
      </c>
      <c r="C5677" t="s">
        <v>229</v>
      </c>
      <c r="D5677" t="s">
        <v>192</v>
      </c>
      <c r="E5677">
        <v>99935</v>
      </c>
      <c r="F5677">
        <v>96.062700000000007</v>
      </c>
      <c r="G5677">
        <v>44735</v>
      </c>
      <c r="H5677">
        <v>44713</v>
      </c>
      <c r="I5677">
        <v>9600025.9244999997</v>
      </c>
      <c r="J5677" t="s">
        <v>188</v>
      </c>
      <c r="K5677">
        <v>1920.0051849000001</v>
      </c>
    </row>
    <row r="5678" spans="1:11" x14ac:dyDescent="0.2">
      <c r="A5678" t="s">
        <v>256</v>
      </c>
      <c r="B5678" t="s">
        <v>185</v>
      </c>
      <c r="C5678" t="s">
        <v>208</v>
      </c>
      <c r="D5678" t="s">
        <v>190</v>
      </c>
      <c r="E5678">
        <v>106689</v>
      </c>
      <c r="F5678">
        <v>57.1753</v>
      </c>
      <c r="G5678">
        <v>44735</v>
      </c>
      <c r="H5678">
        <v>44713</v>
      </c>
      <c r="I5678">
        <v>6099975.5817</v>
      </c>
      <c r="J5678" t="s">
        <v>188</v>
      </c>
      <c r="K5678">
        <v>1219.9951163400001</v>
      </c>
    </row>
    <row r="5679" spans="1:11" x14ac:dyDescent="0.2">
      <c r="A5679" t="s">
        <v>256</v>
      </c>
      <c r="B5679" t="s">
        <v>198</v>
      </c>
      <c r="C5679" t="s">
        <v>194</v>
      </c>
      <c r="D5679" t="s">
        <v>200</v>
      </c>
      <c r="E5679">
        <v>169311</v>
      </c>
      <c r="F5679">
        <v>46.069200000000002</v>
      </c>
      <c r="G5679">
        <v>44735</v>
      </c>
      <c r="H5679">
        <v>44713</v>
      </c>
      <c r="I5679">
        <v>7800022.3212000001</v>
      </c>
      <c r="J5679" t="s">
        <v>188</v>
      </c>
      <c r="K5679">
        <v>1560.0044642400001</v>
      </c>
    </row>
    <row r="5680" spans="1:11" x14ac:dyDescent="0.2">
      <c r="A5680" t="s">
        <v>256</v>
      </c>
      <c r="B5680" t="s">
        <v>198</v>
      </c>
      <c r="C5680" t="s">
        <v>240</v>
      </c>
      <c r="D5680" t="s">
        <v>190</v>
      </c>
      <c r="E5680">
        <v>1149897</v>
      </c>
      <c r="F5680">
        <v>7.3049999999999997</v>
      </c>
      <c r="G5680">
        <v>44735</v>
      </c>
      <c r="H5680">
        <v>44713</v>
      </c>
      <c r="I5680">
        <v>8399997.584999999</v>
      </c>
      <c r="J5680" t="s">
        <v>241</v>
      </c>
      <c r="K5680">
        <v>1679.999517</v>
      </c>
    </row>
    <row r="5681" spans="1:11" x14ac:dyDescent="0.2">
      <c r="A5681" t="s">
        <v>256</v>
      </c>
      <c r="B5681" t="s">
        <v>198</v>
      </c>
      <c r="C5681" t="s">
        <v>201</v>
      </c>
      <c r="D5681" t="s">
        <v>190</v>
      </c>
      <c r="E5681">
        <v>135290</v>
      </c>
      <c r="F5681">
        <v>40.653399999999998</v>
      </c>
      <c r="G5681">
        <v>44736</v>
      </c>
      <c r="H5681">
        <v>44713</v>
      </c>
      <c r="I5681">
        <v>5499998.4859999996</v>
      </c>
      <c r="J5681" t="s">
        <v>188</v>
      </c>
      <c r="K5681">
        <v>1099.9996971999999</v>
      </c>
    </row>
    <row r="5682" spans="1:11" x14ac:dyDescent="0.2">
      <c r="A5682" t="s">
        <v>256</v>
      </c>
      <c r="B5682" t="s">
        <v>198</v>
      </c>
      <c r="C5682" t="s">
        <v>222</v>
      </c>
      <c r="D5682" t="s">
        <v>190</v>
      </c>
      <c r="E5682">
        <v>168405</v>
      </c>
      <c r="F5682">
        <v>16.032800000000002</v>
      </c>
      <c r="G5682">
        <v>44736</v>
      </c>
      <c r="H5682">
        <v>44713</v>
      </c>
      <c r="I5682">
        <v>2700003.6840000004</v>
      </c>
      <c r="J5682" t="s">
        <v>193</v>
      </c>
      <c r="K5682">
        <v>540.00073680000014</v>
      </c>
    </row>
    <row r="5683" spans="1:11" x14ac:dyDescent="0.2">
      <c r="A5683" t="s">
        <v>256</v>
      </c>
      <c r="B5683" t="s">
        <v>198</v>
      </c>
      <c r="C5683" t="s">
        <v>214</v>
      </c>
      <c r="D5683" t="s">
        <v>190</v>
      </c>
      <c r="E5683">
        <v>246626</v>
      </c>
      <c r="F5683">
        <v>27.166599999999999</v>
      </c>
      <c r="G5683">
        <v>44736</v>
      </c>
      <c r="H5683">
        <v>44713</v>
      </c>
      <c r="I5683">
        <v>6699989.8915999997</v>
      </c>
      <c r="J5683" t="s">
        <v>215</v>
      </c>
      <c r="K5683">
        <v>1339.9979783199999</v>
      </c>
    </row>
    <row r="5684" spans="1:11" x14ac:dyDescent="0.2">
      <c r="A5684" t="s">
        <v>256</v>
      </c>
      <c r="B5684" t="s">
        <v>198</v>
      </c>
      <c r="C5684" t="s">
        <v>208</v>
      </c>
      <c r="D5684" t="s">
        <v>190</v>
      </c>
      <c r="E5684">
        <v>58588</v>
      </c>
      <c r="F5684">
        <v>63.152799999999999</v>
      </c>
      <c r="G5684">
        <v>44738</v>
      </c>
      <c r="H5684">
        <v>44713</v>
      </c>
      <c r="I5684">
        <v>3699996.2464000001</v>
      </c>
      <c r="J5684" t="s">
        <v>188</v>
      </c>
      <c r="K5684">
        <v>739.99924928000007</v>
      </c>
    </row>
    <row r="5685" spans="1:11" x14ac:dyDescent="0.2">
      <c r="A5685" t="s">
        <v>256</v>
      </c>
      <c r="B5685" t="s">
        <v>185</v>
      </c>
      <c r="C5685" t="s">
        <v>211</v>
      </c>
      <c r="D5685" t="s">
        <v>192</v>
      </c>
      <c r="E5685">
        <v>142309</v>
      </c>
      <c r="F5685">
        <v>12.6485</v>
      </c>
      <c r="G5685">
        <v>44738</v>
      </c>
      <c r="H5685">
        <v>44713</v>
      </c>
      <c r="I5685">
        <v>1799995.3865</v>
      </c>
      <c r="J5685" t="s">
        <v>207</v>
      </c>
      <c r="K5685">
        <v>359.99907730000001</v>
      </c>
    </row>
    <row r="5686" spans="1:11" x14ac:dyDescent="0.2">
      <c r="A5686" t="s">
        <v>256</v>
      </c>
      <c r="B5686" t="s">
        <v>198</v>
      </c>
      <c r="C5686" t="s">
        <v>211</v>
      </c>
      <c r="D5686" t="s">
        <v>190</v>
      </c>
      <c r="E5686">
        <v>200382</v>
      </c>
      <c r="F5686">
        <v>13.9733</v>
      </c>
      <c r="G5686">
        <v>44738</v>
      </c>
      <c r="H5686">
        <v>44713</v>
      </c>
      <c r="I5686">
        <v>2799997.8006000002</v>
      </c>
      <c r="J5686" t="s">
        <v>207</v>
      </c>
      <c r="K5686">
        <v>559.99956012000007</v>
      </c>
    </row>
    <row r="5687" spans="1:11" x14ac:dyDescent="0.2">
      <c r="A5687" t="s">
        <v>256</v>
      </c>
      <c r="B5687" t="s">
        <v>185</v>
      </c>
      <c r="C5687" t="s">
        <v>228</v>
      </c>
      <c r="D5687" t="s">
        <v>200</v>
      </c>
      <c r="E5687">
        <v>196553</v>
      </c>
      <c r="F5687">
        <v>28.9998</v>
      </c>
      <c r="G5687">
        <v>44742</v>
      </c>
      <c r="H5687">
        <v>44713</v>
      </c>
      <c r="I5687">
        <v>5699997.6894000005</v>
      </c>
      <c r="J5687" t="s">
        <v>204</v>
      </c>
      <c r="K5687">
        <v>1139.9995378800002</v>
      </c>
    </row>
    <row r="5688" spans="1:11" x14ac:dyDescent="0.2">
      <c r="A5688" t="s">
        <v>256</v>
      </c>
      <c r="B5688" t="s">
        <v>185</v>
      </c>
      <c r="C5688" t="s">
        <v>232</v>
      </c>
      <c r="D5688" t="s">
        <v>190</v>
      </c>
      <c r="E5688">
        <v>203586</v>
      </c>
      <c r="F5688">
        <v>23.086099999999998</v>
      </c>
      <c r="G5688">
        <v>44742</v>
      </c>
      <c r="H5688">
        <v>44713</v>
      </c>
      <c r="I5688">
        <v>4700006.7545999996</v>
      </c>
      <c r="J5688" t="s">
        <v>204</v>
      </c>
      <c r="K5688">
        <v>940.00135091999994</v>
      </c>
    </row>
    <row r="5689" spans="1:11" x14ac:dyDescent="0.2">
      <c r="A5689" t="s">
        <v>256</v>
      </c>
      <c r="B5689" t="s">
        <v>185</v>
      </c>
      <c r="C5689" t="s">
        <v>201</v>
      </c>
      <c r="D5689" t="s">
        <v>190</v>
      </c>
      <c r="E5689">
        <v>59247</v>
      </c>
      <c r="F5689">
        <v>40.508600000000001</v>
      </c>
      <c r="G5689">
        <v>44742</v>
      </c>
      <c r="H5689">
        <v>44713</v>
      </c>
      <c r="I5689">
        <v>2400013.0241999999</v>
      </c>
      <c r="J5689" t="s">
        <v>188</v>
      </c>
      <c r="K5689">
        <v>480.00260484</v>
      </c>
    </row>
    <row r="5690" spans="1:11" x14ac:dyDescent="0.2">
      <c r="A5690" t="s">
        <v>256</v>
      </c>
      <c r="B5690" t="s">
        <v>185</v>
      </c>
      <c r="C5690" t="s">
        <v>238</v>
      </c>
      <c r="D5690" t="s">
        <v>192</v>
      </c>
      <c r="E5690">
        <v>23158</v>
      </c>
      <c r="F5690">
        <v>237.4966</v>
      </c>
      <c r="G5690">
        <v>44742</v>
      </c>
      <c r="H5690">
        <v>44713</v>
      </c>
      <c r="I5690">
        <v>5499946.2627999997</v>
      </c>
      <c r="J5690" t="s">
        <v>204</v>
      </c>
      <c r="K5690">
        <v>1099.9892525600001</v>
      </c>
    </row>
    <row r="5691" spans="1:11" x14ac:dyDescent="0.2">
      <c r="A5691" t="s">
        <v>256</v>
      </c>
      <c r="B5691" t="s">
        <v>185</v>
      </c>
      <c r="C5691" t="s">
        <v>189</v>
      </c>
      <c r="D5691" t="s">
        <v>192</v>
      </c>
      <c r="E5691">
        <v>231838</v>
      </c>
      <c r="F5691">
        <v>28.4681</v>
      </c>
      <c r="G5691">
        <v>44742</v>
      </c>
      <c r="H5691">
        <v>44713</v>
      </c>
      <c r="I5691">
        <v>6599987.3678000001</v>
      </c>
      <c r="J5691" t="s">
        <v>188</v>
      </c>
      <c r="K5691">
        <v>1319.9974735600001</v>
      </c>
    </row>
    <row r="5692" spans="1:11" x14ac:dyDescent="0.2">
      <c r="A5692" t="s">
        <v>256</v>
      </c>
      <c r="B5692" t="s">
        <v>198</v>
      </c>
      <c r="C5692" t="s">
        <v>208</v>
      </c>
      <c r="D5692" t="s">
        <v>190</v>
      </c>
      <c r="E5692">
        <v>89558</v>
      </c>
      <c r="F5692">
        <v>62.529499999999999</v>
      </c>
      <c r="G5692">
        <v>44742</v>
      </c>
      <c r="H5692">
        <v>44713</v>
      </c>
      <c r="I5692">
        <v>5600016.9610000001</v>
      </c>
      <c r="J5692" t="s">
        <v>188</v>
      </c>
      <c r="K5692">
        <v>1120.0033922</v>
      </c>
    </row>
    <row r="5693" spans="1:11" x14ac:dyDescent="0.2">
      <c r="A5693" t="s">
        <v>256</v>
      </c>
      <c r="B5693" t="s">
        <v>185</v>
      </c>
      <c r="C5693" t="s">
        <v>195</v>
      </c>
      <c r="D5693" t="s">
        <v>200</v>
      </c>
      <c r="E5693">
        <v>43451</v>
      </c>
      <c r="F5693">
        <v>117.3725</v>
      </c>
      <c r="G5693">
        <v>44742</v>
      </c>
      <c r="H5693">
        <v>44713</v>
      </c>
      <c r="I5693">
        <v>5099952.4975000005</v>
      </c>
      <c r="J5693" t="s">
        <v>196</v>
      </c>
      <c r="K5693">
        <v>1019.9904995000002</v>
      </c>
    </row>
    <row r="5694" spans="1:11" x14ac:dyDescent="0.2">
      <c r="A5694" t="s">
        <v>256</v>
      </c>
      <c r="B5694" t="s">
        <v>185</v>
      </c>
      <c r="C5694" t="s">
        <v>223</v>
      </c>
      <c r="D5694" t="s">
        <v>187</v>
      </c>
      <c r="E5694">
        <v>27439</v>
      </c>
      <c r="F5694">
        <v>80.177000000000007</v>
      </c>
      <c r="G5694">
        <v>44743</v>
      </c>
      <c r="H5694">
        <v>44743</v>
      </c>
      <c r="I5694">
        <v>2199976.7030000002</v>
      </c>
      <c r="J5694" t="s">
        <v>204</v>
      </c>
      <c r="K5694">
        <v>439.99534060000008</v>
      </c>
    </row>
    <row r="5695" spans="1:11" x14ac:dyDescent="0.2">
      <c r="A5695" t="s">
        <v>256</v>
      </c>
      <c r="B5695" t="s">
        <v>185</v>
      </c>
      <c r="C5695" t="s">
        <v>235</v>
      </c>
      <c r="D5695" t="s">
        <v>190</v>
      </c>
      <c r="E5695">
        <v>608647</v>
      </c>
      <c r="F5695">
        <v>13.308199999999999</v>
      </c>
      <c r="G5695">
        <v>44743</v>
      </c>
      <c r="H5695">
        <v>44743</v>
      </c>
      <c r="I5695">
        <v>8099996.0053999992</v>
      </c>
      <c r="J5695" t="s">
        <v>204</v>
      </c>
      <c r="K5695">
        <v>1619.9992010799999</v>
      </c>
    </row>
    <row r="5696" spans="1:11" x14ac:dyDescent="0.2">
      <c r="A5696" t="s">
        <v>256</v>
      </c>
      <c r="B5696" t="s">
        <v>198</v>
      </c>
      <c r="C5696" t="s">
        <v>203</v>
      </c>
      <c r="D5696" t="s">
        <v>187</v>
      </c>
      <c r="E5696">
        <v>70681</v>
      </c>
      <c r="F5696">
        <v>117.42959999999999</v>
      </c>
      <c r="G5696">
        <v>44744</v>
      </c>
      <c r="H5696">
        <v>44743</v>
      </c>
      <c r="I5696">
        <v>8300041.5575999999</v>
      </c>
      <c r="J5696" t="s">
        <v>204</v>
      </c>
      <c r="K5696">
        <v>1660.00831152</v>
      </c>
    </row>
    <row r="5697" spans="1:11" x14ac:dyDescent="0.2">
      <c r="A5697" t="s">
        <v>256</v>
      </c>
      <c r="B5697" t="s">
        <v>198</v>
      </c>
      <c r="C5697" t="s">
        <v>229</v>
      </c>
      <c r="D5697" t="s">
        <v>192</v>
      </c>
      <c r="E5697">
        <v>62800</v>
      </c>
      <c r="F5697">
        <v>98.726100000000002</v>
      </c>
      <c r="G5697">
        <v>44744</v>
      </c>
      <c r="H5697">
        <v>44743</v>
      </c>
      <c r="I5697">
        <v>6199999.0800000001</v>
      </c>
      <c r="J5697" t="s">
        <v>188</v>
      </c>
      <c r="K5697">
        <v>1239.999816</v>
      </c>
    </row>
    <row r="5698" spans="1:11" x14ac:dyDescent="0.2">
      <c r="A5698" t="s">
        <v>256</v>
      </c>
      <c r="B5698" t="s">
        <v>198</v>
      </c>
      <c r="C5698" t="s">
        <v>233</v>
      </c>
      <c r="D5698" t="s">
        <v>190</v>
      </c>
      <c r="E5698">
        <v>41580</v>
      </c>
      <c r="F5698">
        <v>93.7941</v>
      </c>
      <c r="G5698">
        <v>44744</v>
      </c>
      <c r="H5698">
        <v>44743</v>
      </c>
      <c r="I5698">
        <v>3899958.6779999998</v>
      </c>
      <c r="J5698" t="s">
        <v>204</v>
      </c>
      <c r="K5698">
        <v>779.99173559999997</v>
      </c>
    </row>
    <row r="5699" spans="1:11" x14ac:dyDescent="0.2">
      <c r="A5699" t="s">
        <v>256</v>
      </c>
      <c r="B5699" t="s">
        <v>185</v>
      </c>
      <c r="C5699" t="s">
        <v>242</v>
      </c>
      <c r="D5699" t="s">
        <v>200</v>
      </c>
      <c r="E5699">
        <v>19814</v>
      </c>
      <c r="F5699">
        <v>267.49180000000001</v>
      </c>
      <c r="G5699">
        <v>44744</v>
      </c>
      <c r="H5699">
        <v>44743</v>
      </c>
      <c r="I5699">
        <v>5300082.5252</v>
      </c>
      <c r="J5699" t="s">
        <v>207</v>
      </c>
      <c r="K5699">
        <v>1060.0165050400001</v>
      </c>
    </row>
    <row r="5700" spans="1:11" x14ac:dyDescent="0.2">
      <c r="A5700" t="s">
        <v>256</v>
      </c>
      <c r="B5700" t="s">
        <v>185</v>
      </c>
      <c r="C5700" t="s">
        <v>228</v>
      </c>
      <c r="D5700" t="s">
        <v>200</v>
      </c>
      <c r="E5700">
        <v>187732</v>
      </c>
      <c r="F5700">
        <v>32.493200000000002</v>
      </c>
      <c r="G5700">
        <v>44745</v>
      </c>
      <c r="H5700">
        <v>44743</v>
      </c>
      <c r="I5700">
        <v>6100013.4224000005</v>
      </c>
      <c r="J5700" t="s">
        <v>204</v>
      </c>
      <c r="K5700">
        <v>1220.0026844800002</v>
      </c>
    </row>
    <row r="5701" spans="1:11" x14ac:dyDescent="0.2">
      <c r="A5701" t="s">
        <v>256</v>
      </c>
      <c r="B5701" t="s">
        <v>198</v>
      </c>
      <c r="C5701" t="s">
        <v>229</v>
      </c>
      <c r="D5701" t="s">
        <v>187</v>
      </c>
      <c r="E5701">
        <v>68906</v>
      </c>
      <c r="F5701">
        <v>100.1362</v>
      </c>
      <c r="G5701">
        <v>44746</v>
      </c>
      <c r="H5701">
        <v>44743</v>
      </c>
      <c r="I5701">
        <v>6899984.9972000001</v>
      </c>
      <c r="J5701" t="s">
        <v>188</v>
      </c>
      <c r="K5701">
        <v>1379.9969994400001</v>
      </c>
    </row>
    <row r="5702" spans="1:11" x14ac:dyDescent="0.2">
      <c r="A5702" t="s">
        <v>256</v>
      </c>
      <c r="B5702" t="s">
        <v>198</v>
      </c>
      <c r="C5702" t="s">
        <v>238</v>
      </c>
      <c r="D5702" t="s">
        <v>192</v>
      </c>
      <c r="E5702">
        <v>35318</v>
      </c>
      <c r="F5702">
        <v>232.1748</v>
      </c>
      <c r="G5702">
        <v>44746</v>
      </c>
      <c r="H5702">
        <v>44743</v>
      </c>
      <c r="I5702">
        <v>8199949.5864000004</v>
      </c>
      <c r="J5702" t="s">
        <v>204</v>
      </c>
      <c r="K5702">
        <v>1639.9899172800001</v>
      </c>
    </row>
    <row r="5703" spans="1:11" x14ac:dyDescent="0.2">
      <c r="A5703" t="s">
        <v>256</v>
      </c>
      <c r="B5703" t="s">
        <v>185</v>
      </c>
      <c r="C5703" t="s">
        <v>225</v>
      </c>
      <c r="D5703" t="s">
        <v>187</v>
      </c>
      <c r="E5703">
        <v>87077</v>
      </c>
      <c r="F5703">
        <v>86.130200000000002</v>
      </c>
      <c r="G5703">
        <v>44749</v>
      </c>
      <c r="H5703">
        <v>44743</v>
      </c>
      <c r="I5703">
        <v>7499959.4254000001</v>
      </c>
      <c r="J5703" t="s">
        <v>188</v>
      </c>
      <c r="K5703">
        <v>1499.99188508</v>
      </c>
    </row>
    <row r="5704" spans="1:11" x14ac:dyDescent="0.2">
      <c r="A5704" t="s">
        <v>256</v>
      </c>
      <c r="B5704" t="s">
        <v>198</v>
      </c>
      <c r="C5704" t="s">
        <v>217</v>
      </c>
      <c r="D5704" t="s">
        <v>200</v>
      </c>
      <c r="E5704">
        <v>520642</v>
      </c>
      <c r="F5704">
        <v>8.4511000000000003</v>
      </c>
      <c r="G5704">
        <v>44749</v>
      </c>
      <c r="H5704">
        <v>44743</v>
      </c>
      <c r="I5704">
        <v>4399997.6062000003</v>
      </c>
      <c r="J5704" t="s">
        <v>215</v>
      </c>
      <c r="K5704">
        <v>879.99952124000015</v>
      </c>
    </row>
    <row r="5705" spans="1:11" x14ac:dyDescent="0.2">
      <c r="A5705" t="s">
        <v>256</v>
      </c>
      <c r="B5705" t="s">
        <v>185</v>
      </c>
      <c r="C5705" t="s">
        <v>243</v>
      </c>
      <c r="D5705" t="s">
        <v>190</v>
      </c>
      <c r="E5705">
        <v>743607</v>
      </c>
      <c r="F5705">
        <v>6.5895000000000001</v>
      </c>
      <c r="G5705">
        <v>44749</v>
      </c>
      <c r="H5705">
        <v>44743</v>
      </c>
      <c r="I5705">
        <v>4899998.3265000004</v>
      </c>
      <c r="J5705" t="s">
        <v>215</v>
      </c>
      <c r="K5705">
        <v>979.99966530000017</v>
      </c>
    </row>
    <row r="5706" spans="1:11" x14ac:dyDescent="0.2">
      <c r="A5706" t="s">
        <v>256</v>
      </c>
      <c r="B5706" t="s">
        <v>185</v>
      </c>
      <c r="C5706" t="s">
        <v>239</v>
      </c>
      <c r="D5706" t="s">
        <v>187</v>
      </c>
      <c r="E5706">
        <v>208878</v>
      </c>
      <c r="F5706">
        <v>14.841200000000001</v>
      </c>
      <c r="G5706">
        <v>44749</v>
      </c>
      <c r="H5706">
        <v>44743</v>
      </c>
      <c r="I5706">
        <v>3100000.1736000003</v>
      </c>
      <c r="J5706" t="s">
        <v>188</v>
      </c>
      <c r="K5706">
        <v>620.00003472000014</v>
      </c>
    </row>
    <row r="5707" spans="1:11" x14ac:dyDescent="0.2">
      <c r="A5707" t="s">
        <v>256</v>
      </c>
      <c r="B5707" t="s">
        <v>185</v>
      </c>
      <c r="C5707" t="s">
        <v>224</v>
      </c>
      <c r="D5707" t="s">
        <v>192</v>
      </c>
      <c r="E5707">
        <v>17130</v>
      </c>
      <c r="F5707">
        <v>198.48500000000001</v>
      </c>
      <c r="G5707">
        <v>44749</v>
      </c>
      <c r="H5707">
        <v>44743</v>
      </c>
      <c r="I5707">
        <v>3400048.0500000003</v>
      </c>
      <c r="J5707" t="s">
        <v>204</v>
      </c>
      <c r="K5707">
        <v>680.00961000000007</v>
      </c>
    </row>
    <row r="5708" spans="1:11" x14ac:dyDescent="0.2">
      <c r="A5708" t="s">
        <v>256</v>
      </c>
      <c r="B5708" t="s">
        <v>185</v>
      </c>
      <c r="C5708" t="s">
        <v>238</v>
      </c>
      <c r="D5708" t="s">
        <v>190</v>
      </c>
      <c r="E5708">
        <v>43042</v>
      </c>
      <c r="F5708">
        <v>230.01</v>
      </c>
      <c r="G5708">
        <v>44749</v>
      </c>
      <c r="H5708">
        <v>44743</v>
      </c>
      <c r="I5708">
        <v>9900090.4199999999</v>
      </c>
      <c r="J5708" t="s">
        <v>204</v>
      </c>
      <c r="K5708">
        <v>1980.018084</v>
      </c>
    </row>
    <row r="5709" spans="1:11" x14ac:dyDescent="0.2">
      <c r="A5709" t="s">
        <v>256</v>
      </c>
      <c r="B5709" t="s">
        <v>185</v>
      </c>
      <c r="C5709" t="s">
        <v>208</v>
      </c>
      <c r="D5709" t="s">
        <v>200</v>
      </c>
      <c r="E5709">
        <v>36807</v>
      </c>
      <c r="F5709">
        <v>67.921000000000006</v>
      </c>
      <c r="G5709">
        <v>44750</v>
      </c>
      <c r="H5709">
        <v>44743</v>
      </c>
      <c r="I5709">
        <v>2499968.2470000004</v>
      </c>
      <c r="J5709" t="s">
        <v>188</v>
      </c>
      <c r="K5709">
        <v>499.99364940000009</v>
      </c>
    </row>
    <row r="5710" spans="1:11" x14ac:dyDescent="0.2">
      <c r="A5710" t="s">
        <v>256</v>
      </c>
      <c r="B5710" t="s">
        <v>198</v>
      </c>
      <c r="C5710" t="s">
        <v>221</v>
      </c>
      <c r="D5710" t="s">
        <v>190</v>
      </c>
      <c r="E5710">
        <v>27221</v>
      </c>
      <c r="F5710">
        <v>40.409300000000002</v>
      </c>
      <c r="G5710">
        <v>44750</v>
      </c>
      <c r="H5710">
        <v>44743</v>
      </c>
      <c r="I5710">
        <v>1099981.5553000001</v>
      </c>
      <c r="J5710" t="s">
        <v>207</v>
      </c>
      <c r="K5710">
        <v>219.99631106000004</v>
      </c>
    </row>
    <row r="5711" spans="1:11" x14ac:dyDescent="0.2">
      <c r="A5711" t="s">
        <v>256</v>
      </c>
      <c r="B5711" t="s">
        <v>185</v>
      </c>
      <c r="C5711" t="s">
        <v>219</v>
      </c>
      <c r="D5711" t="s">
        <v>190</v>
      </c>
      <c r="E5711">
        <v>79144</v>
      </c>
      <c r="F5711">
        <v>53.067700000000002</v>
      </c>
      <c r="G5711">
        <v>44751</v>
      </c>
      <c r="H5711">
        <v>44743</v>
      </c>
      <c r="I5711">
        <v>4199990.0488</v>
      </c>
      <c r="J5711" t="s">
        <v>188</v>
      </c>
      <c r="K5711">
        <v>839.99800976000006</v>
      </c>
    </row>
    <row r="5712" spans="1:11" x14ac:dyDescent="0.2">
      <c r="A5712" t="s">
        <v>256</v>
      </c>
      <c r="B5712" t="s">
        <v>185</v>
      </c>
      <c r="C5712" t="s">
        <v>244</v>
      </c>
      <c r="D5712" t="s">
        <v>192</v>
      </c>
      <c r="E5712">
        <v>235577</v>
      </c>
      <c r="F5712">
        <v>27.591799999999999</v>
      </c>
      <c r="G5712">
        <v>44751</v>
      </c>
      <c r="H5712">
        <v>44743</v>
      </c>
      <c r="I5712">
        <v>6499993.4686000003</v>
      </c>
      <c r="J5712" t="s">
        <v>207</v>
      </c>
      <c r="K5712">
        <v>1299.9986937200001</v>
      </c>
    </row>
    <row r="5713" spans="1:11" x14ac:dyDescent="0.2">
      <c r="A5713" t="s">
        <v>256</v>
      </c>
      <c r="B5713" t="s">
        <v>185</v>
      </c>
      <c r="C5713" t="s">
        <v>237</v>
      </c>
      <c r="D5713" t="s">
        <v>200</v>
      </c>
      <c r="E5713">
        <v>34545</v>
      </c>
      <c r="F5713">
        <v>17.368500000000001</v>
      </c>
      <c r="G5713">
        <v>44751</v>
      </c>
      <c r="H5713">
        <v>44743</v>
      </c>
      <c r="I5713">
        <v>599994.83250000002</v>
      </c>
      <c r="J5713" t="s">
        <v>204</v>
      </c>
      <c r="K5713">
        <v>119.99896650000001</v>
      </c>
    </row>
    <row r="5714" spans="1:11" x14ac:dyDescent="0.2">
      <c r="A5714" t="s">
        <v>256</v>
      </c>
      <c r="B5714" t="s">
        <v>198</v>
      </c>
      <c r="C5714" t="s">
        <v>194</v>
      </c>
      <c r="D5714" t="s">
        <v>200</v>
      </c>
      <c r="E5714">
        <v>56716</v>
      </c>
      <c r="F5714">
        <v>49.368499999999997</v>
      </c>
      <c r="G5714">
        <v>44752</v>
      </c>
      <c r="H5714">
        <v>44743</v>
      </c>
      <c r="I5714">
        <v>2799983.8459999999</v>
      </c>
      <c r="J5714" t="s">
        <v>188</v>
      </c>
      <c r="K5714">
        <v>559.99676920000002</v>
      </c>
    </row>
    <row r="5715" spans="1:11" x14ac:dyDescent="0.2">
      <c r="A5715" t="s">
        <v>256</v>
      </c>
      <c r="B5715" t="s">
        <v>198</v>
      </c>
      <c r="C5715" t="s">
        <v>195</v>
      </c>
      <c r="D5715" t="s">
        <v>187</v>
      </c>
      <c r="E5715">
        <v>40047</v>
      </c>
      <c r="F5715">
        <v>104.87690000000001</v>
      </c>
      <c r="G5715">
        <v>44752</v>
      </c>
      <c r="H5715">
        <v>44743</v>
      </c>
      <c r="I5715">
        <v>4200005.2143000001</v>
      </c>
      <c r="J5715" t="s">
        <v>196</v>
      </c>
      <c r="K5715">
        <v>840.0010428600001</v>
      </c>
    </row>
    <row r="5716" spans="1:11" x14ac:dyDescent="0.2">
      <c r="A5716" t="s">
        <v>256</v>
      </c>
      <c r="B5716" t="s">
        <v>198</v>
      </c>
      <c r="C5716" t="s">
        <v>214</v>
      </c>
      <c r="D5716" t="s">
        <v>190</v>
      </c>
      <c r="E5716">
        <v>23638</v>
      </c>
      <c r="F5716">
        <v>29.6128</v>
      </c>
      <c r="G5716">
        <v>44752</v>
      </c>
      <c r="H5716">
        <v>44743</v>
      </c>
      <c r="I5716">
        <v>699987.36640000006</v>
      </c>
      <c r="J5716" t="s">
        <v>215</v>
      </c>
      <c r="K5716">
        <v>139.99747328000001</v>
      </c>
    </row>
    <row r="5717" spans="1:11" x14ac:dyDescent="0.2">
      <c r="A5717" t="s">
        <v>256</v>
      </c>
      <c r="B5717" t="s">
        <v>198</v>
      </c>
      <c r="C5717" t="s">
        <v>227</v>
      </c>
      <c r="D5717" t="s">
        <v>212</v>
      </c>
      <c r="E5717">
        <v>40223</v>
      </c>
      <c r="F5717">
        <v>161.59790000000001</v>
      </c>
      <c r="G5717">
        <v>44753</v>
      </c>
      <c r="H5717">
        <v>44743</v>
      </c>
      <c r="I5717">
        <v>6499952.3317</v>
      </c>
      <c r="J5717" t="s">
        <v>204</v>
      </c>
      <c r="K5717">
        <v>1299.99046634</v>
      </c>
    </row>
    <row r="5718" spans="1:11" x14ac:dyDescent="0.2">
      <c r="A5718" t="s">
        <v>256</v>
      </c>
      <c r="B5718" t="s">
        <v>198</v>
      </c>
      <c r="C5718" t="s">
        <v>189</v>
      </c>
      <c r="D5718" t="s">
        <v>200</v>
      </c>
      <c r="E5718">
        <v>263089</v>
      </c>
      <c r="F5718">
        <v>29.6478</v>
      </c>
      <c r="G5718">
        <v>44756</v>
      </c>
      <c r="H5718">
        <v>44743</v>
      </c>
      <c r="I5718">
        <v>7800010.0542000001</v>
      </c>
      <c r="J5718" t="s">
        <v>188</v>
      </c>
      <c r="K5718">
        <v>1560.0020108400001</v>
      </c>
    </row>
    <row r="5719" spans="1:11" x14ac:dyDescent="0.2">
      <c r="A5719" t="s">
        <v>256</v>
      </c>
      <c r="B5719" t="s">
        <v>185</v>
      </c>
      <c r="C5719" t="s">
        <v>227</v>
      </c>
      <c r="D5719" t="s">
        <v>190</v>
      </c>
      <c r="E5719">
        <v>44637</v>
      </c>
      <c r="F5719">
        <v>154.58170000000001</v>
      </c>
      <c r="G5719">
        <v>44756</v>
      </c>
      <c r="H5719">
        <v>44743</v>
      </c>
      <c r="I5719">
        <v>6900063.3429000005</v>
      </c>
      <c r="J5719" t="s">
        <v>204</v>
      </c>
      <c r="K5719">
        <v>1380.0126685800001</v>
      </c>
    </row>
    <row r="5720" spans="1:11" x14ac:dyDescent="0.2">
      <c r="A5720" t="s">
        <v>256</v>
      </c>
      <c r="B5720" t="s">
        <v>198</v>
      </c>
      <c r="C5720" t="s">
        <v>194</v>
      </c>
      <c r="D5720" t="s">
        <v>200</v>
      </c>
      <c r="E5720">
        <v>26055</v>
      </c>
      <c r="F5720">
        <v>49.894300000000001</v>
      </c>
      <c r="G5720">
        <v>44756</v>
      </c>
      <c r="H5720">
        <v>44743</v>
      </c>
      <c r="I5720">
        <v>1299995.9865000001</v>
      </c>
      <c r="J5720" t="s">
        <v>188</v>
      </c>
      <c r="K5720">
        <v>259.99919730000005</v>
      </c>
    </row>
    <row r="5721" spans="1:11" x14ac:dyDescent="0.2">
      <c r="A5721" t="s">
        <v>256</v>
      </c>
      <c r="B5721" t="s">
        <v>198</v>
      </c>
      <c r="C5721" t="s">
        <v>221</v>
      </c>
      <c r="D5721" t="s">
        <v>200</v>
      </c>
      <c r="E5721">
        <v>29744</v>
      </c>
      <c r="F5721">
        <v>36.982199999999999</v>
      </c>
      <c r="G5721">
        <v>44756</v>
      </c>
      <c r="H5721">
        <v>44743</v>
      </c>
      <c r="I5721">
        <v>1099998.5567999999</v>
      </c>
      <c r="J5721" t="s">
        <v>207</v>
      </c>
      <c r="K5721">
        <v>219.99971135999999</v>
      </c>
    </row>
    <row r="5722" spans="1:11" x14ac:dyDescent="0.2">
      <c r="A5722" t="s">
        <v>256</v>
      </c>
      <c r="B5722" t="s">
        <v>198</v>
      </c>
      <c r="C5722" t="s">
        <v>199</v>
      </c>
      <c r="D5722" t="s">
        <v>190</v>
      </c>
      <c r="E5722">
        <v>377579</v>
      </c>
      <c r="F5722">
        <v>2.9133</v>
      </c>
      <c r="G5722">
        <v>44756</v>
      </c>
      <c r="H5722">
        <v>44743</v>
      </c>
      <c r="I5722">
        <v>1100000.9007000001</v>
      </c>
      <c r="J5722" t="s">
        <v>193</v>
      </c>
      <c r="K5722">
        <v>220.00018014000003</v>
      </c>
    </row>
    <row r="5723" spans="1:11" x14ac:dyDescent="0.2">
      <c r="A5723" t="s">
        <v>256</v>
      </c>
      <c r="B5723" t="s">
        <v>198</v>
      </c>
      <c r="C5723" t="s">
        <v>219</v>
      </c>
      <c r="D5723" t="s">
        <v>187</v>
      </c>
      <c r="E5723">
        <v>85220</v>
      </c>
      <c r="F5723">
        <v>55.151400000000002</v>
      </c>
      <c r="G5723">
        <v>44756</v>
      </c>
      <c r="H5723">
        <v>44743</v>
      </c>
      <c r="I5723">
        <v>4700002.3080000002</v>
      </c>
      <c r="J5723" t="s">
        <v>188</v>
      </c>
      <c r="K5723">
        <v>940.00046160000011</v>
      </c>
    </row>
    <row r="5724" spans="1:11" x14ac:dyDescent="0.2">
      <c r="A5724" t="s">
        <v>256</v>
      </c>
      <c r="B5724" t="s">
        <v>185</v>
      </c>
      <c r="C5724" t="s">
        <v>226</v>
      </c>
      <c r="D5724" t="s">
        <v>187</v>
      </c>
      <c r="E5724">
        <v>93323</v>
      </c>
      <c r="F5724">
        <v>48.219700000000003</v>
      </c>
      <c r="G5724">
        <v>44756</v>
      </c>
      <c r="H5724">
        <v>44743</v>
      </c>
      <c r="I5724">
        <v>4500007.0630999999</v>
      </c>
      <c r="J5724" t="s">
        <v>188</v>
      </c>
      <c r="K5724">
        <v>900.00141262</v>
      </c>
    </row>
    <row r="5725" spans="1:11" x14ac:dyDescent="0.2">
      <c r="A5725" t="s">
        <v>256</v>
      </c>
      <c r="B5725" t="s">
        <v>198</v>
      </c>
      <c r="C5725" t="s">
        <v>195</v>
      </c>
      <c r="D5725" t="s">
        <v>192</v>
      </c>
      <c r="E5725">
        <v>53028</v>
      </c>
      <c r="F5725">
        <v>118.8051</v>
      </c>
      <c r="G5725">
        <v>44756</v>
      </c>
      <c r="H5725">
        <v>44743</v>
      </c>
      <c r="I5725">
        <v>6299996.8427999998</v>
      </c>
      <c r="J5725" t="s">
        <v>196</v>
      </c>
      <c r="K5725">
        <v>1259.99936856</v>
      </c>
    </row>
    <row r="5726" spans="1:11" x14ac:dyDescent="0.2">
      <c r="A5726" t="s">
        <v>256</v>
      </c>
      <c r="B5726" t="s">
        <v>185</v>
      </c>
      <c r="C5726" t="s">
        <v>235</v>
      </c>
      <c r="D5726" t="s">
        <v>200</v>
      </c>
      <c r="E5726">
        <v>145360</v>
      </c>
      <c r="F5726">
        <v>13.758900000000001</v>
      </c>
      <c r="G5726">
        <v>44757</v>
      </c>
      <c r="H5726">
        <v>44743</v>
      </c>
      <c r="I5726">
        <v>1999993.7040000001</v>
      </c>
      <c r="J5726" t="s">
        <v>204</v>
      </c>
      <c r="K5726">
        <v>399.99874080000006</v>
      </c>
    </row>
    <row r="5727" spans="1:11" x14ac:dyDescent="0.2">
      <c r="A5727" t="s">
        <v>256</v>
      </c>
      <c r="B5727" t="s">
        <v>198</v>
      </c>
      <c r="C5727" t="s">
        <v>114</v>
      </c>
      <c r="D5727" t="s">
        <v>190</v>
      </c>
      <c r="E5727">
        <v>488215</v>
      </c>
      <c r="F5727">
        <v>13.9283</v>
      </c>
      <c r="G5727">
        <v>44758</v>
      </c>
      <c r="H5727">
        <v>44743</v>
      </c>
      <c r="I5727">
        <v>6800004.9845000003</v>
      </c>
      <c r="J5727" t="s">
        <v>215</v>
      </c>
      <c r="K5727">
        <v>1360.0009969</v>
      </c>
    </row>
    <row r="5728" spans="1:11" x14ac:dyDescent="0.2">
      <c r="A5728" t="s">
        <v>256</v>
      </c>
      <c r="B5728" t="s">
        <v>185</v>
      </c>
      <c r="C5728" t="s">
        <v>225</v>
      </c>
      <c r="D5728" t="s">
        <v>192</v>
      </c>
      <c r="E5728">
        <v>54093</v>
      </c>
      <c r="F5728">
        <v>90.585300000000004</v>
      </c>
      <c r="G5728">
        <v>44758</v>
      </c>
      <c r="H5728">
        <v>44743</v>
      </c>
      <c r="I5728">
        <v>4900030.6329000005</v>
      </c>
      <c r="J5728" t="s">
        <v>188</v>
      </c>
      <c r="K5728">
        <v>980.00612658000011</v>
      </c>
    </row>
    <row r="5729" spans="1:11" x14ac:dyDescent="0.2">
      <c r="A5729" t="s">
        <v>256</v>
      </c>
      <c r="B5729" t="s">
        <v>185</v>
      </c>
      <c r="C5729" t="s">
        <v>206</v>
      </c>
      <c r="D5729" t="s">
        <v>200</v>
      </c>
      <c r="E5729">
        <v>71623</v>
      </c>
      <c r="F5729">
        <v>104.71559999999999</v>
      </c>
      <c r="G5729">
        <v>44759</v>
      </c>
      <c r="H5729">
        <v>44743</v>
      </c>
      <c r="I5729">
        <v>7500045.4187999992</v>
      </c>
      <c r="J5729" t="s">
        <v>207</v>
      </c>
      <c r="K5729">
        <v>1500.0090837599998</v>
      </c>
    </row>
    <row r="5730" spans="1:11" x14ac:dyDescent="0.2">
      <c r="A5730" t="s">
        <v>256</v>
      </c>
      <c r="B5730" t="s">
        <v>185</v>
      </c>
      <c r="C5730" t="s">
        <v>213</v>
      </c>
      <c r="D5730" t="s">
        <v>190</v>
      </c>
      <c r="E5730">
        <v>65085</v>
      </c>
      <c r="F5730">
        <v>70.677199999999999</v>
      </c>
      <c r="G5730">
        <v>44759</v>
      </c>
      <c r="H5730">
        <v>44743</v>
      </c>
      <c r="I5730">
        <v>4600025.5619999999</v>
      </c>
      <c r="J5730" t="s">
        <v>188</v>
      </c>
      <c r="K5730">
        <v>920.00511240000003</v>
      </c>
    </row>
    <row r="5731" spans="1:11" x14ac:dyDescent="0.2">
      <c r="A5731" t="s">
        <v>256</v>
      </c>
      <c r="B5731" t="s">
        <v>198</v>
      </c>
      <c r="C5731" t="s">
        <v>238</v>
      </c>
      <c r="D5731" t="s">
        <v>190</v>
      </c>
      <c r="E5731">
        <v>9816</v>
      </c>
      <c r="F5731">
        <v>213.93190000000001</v>
      </c>
      <c r="G5731">
        <v>44759</v>
      </c>
      <c r="H5731">
        <v>44743</v>
      </c>
      <c r="I5731">
        <v>2099955.5304</v>
      </c>
      <c r="J5731" t="s">
        <v>204</v>
      </c>
      <c r="K5731">
        <v>419.99110608000001</v>
      </c>
    </row>
    <row r="5732" spans="1:11" x14ac:dyDescent="0.2">
      <c r="A5732" t="s">
        <v>256</v>
      </c>
      <c r="B5732" t="s">
        <v>185</v>
      </c>
      <c r="C5732" t="s">
        <v>224</v>
      </c>
      <c r="D5732" t="s">
        <v>212</v>
      </c>
      <c r="E5732">
        <v>29559</v>
      </c>
      <c r="F5732">
        <v>172.53360000000001</v>
      </c>
      <c r="G5732">
        <v>44760</v>
      </c>
      <c r="H5732">
        <v>44743</v>
      </c>
      <c r="I5732">
        <v>5099920.6824000003</v>
      </c>
      <c r="J5732" t="s">
        <v>204</v>
      </c>
      <c r="K5732">
        <v>1019.9841364800001</v>
      </c>
    </row>
    <row r="5733" spans="1:11" x14ac:dyDescent="0.2">
      <c r="A5733" t="s">
        <v>256</v>
      </c>
      <c r="B5733" t="s">
        <v>185</v>
      </c>
      <c r="C5733" t="s">
        <v>226</v>
      </c>
      <c r="D5733" t="s">
        <v>190</v>
      </c>
      <c r="E5733">
        <v>143309</v>
      </c>
      <c r="F5733">
        <v>50.938800000000001</v>
      </c>
      <c r="G5733">
        <v>44760</v>
      </c>
      <c r="H5733">
        <v>44743</v>
      </c>
      <c r="I5733">
        <v>7299988.4891999997</v>
      </c>
      <c r="J5733" t="s">
        <v>188</v>
      </c>
      <c r="K5733">
        <v>1459.99769784</v>
      </c>
    </row>
    <row r="5734" spans="1:11" x14ac:dyDescent="0.2">
      <c r="A5734" t="s">
        <v>256</v>
      </c>
      <c r="B5734" t="s">
        <v>198</v>
      </c>
      <c r="C5734" t="s">
        <v>233</v>
      </c>
      <c r="D5734" t="s">
        <v>190</v>
      </c>
      <c r="E5734">
        <v>67849</v>
      </c>
      <c r="F5734">
        <v>84.009900000000002</v>
      </c>
      <c r="G5734">
        <v>44760</v>
      </c>
      <c r="H5734">
        <v>44743</v>
      </c>
      <c r="I5734">
        <v>5699987.7050999999</v>
      </c>
      <c r="J5734" t="s">
        <v>204</v>
      </c>
      <c r="K5734">
        <v>1139.99754102</v>
      </c>
    </row>
    <row r="5735" spans="1:11" x14ac:dyDescent="0.2">
      <c r="A5735" t="s">
        <v>256</v>
      </c>
      <c r="B5735" t="s">
        <v>185</v>
      </c>
      <c r="C5735" t="s">
        <v>242</v>
      </c>
      <c r="D5735" t="s">
        <v>200</v>
      </c>
      <c r="E5735">
        <v>7178</v>
      </c>
      <c r="F5735">
        <v>236.8374</v>
      </c>
      <c r="G5735">
        <v>44760</v>
      </c>
      <c r="H5735">
        <v>44743</v>
      </c>
      <c r="I5735">
        <v>1700018.8572</v>
      </c>
      <c r="J5735" t="s">
        <v>207</v>
      </c>
      <c r="K5735">
        <v>340.00377144000004</v>
      </c>
    </row>
    <row r="5736" spans="1:11" x14ac:dyDescent="0.2">
      <c r="A5736" t="s">
        <v>256</v>
      </c>
      <c r="B5736" t="s">
        <v>198</v>
      </c>
      <c r="C5736" t="s">
        <v>240</v>
      </c>
      <c r="D5736" t="s">
        <v>187</v>
      </c>
      <c r="E5736">
        <v>751083</v>
      </c>
      <c r="F5736">
        <v>7.4558999999999997</v>
      </c>
      <c r="G5736">
        <v>44763</v>
      </c>
      <c r="H5736">
        <v>44743</v>
      </c>
      <c r="I5736">
        <v>5599999.7396999998</v>
      </c>
      <c r="J5736" t="s">
        <v>241</v>
      </c>
      <c r="K5736">
        <v>1119.9999479400001</v>
      </c>
    </row>
    <row r="5737" spans="1:11" x14ac:dyDescent="0.2">
      <c r="A5737" t="s">
        <v>256</v>
      </c>
      <c r="B5737" t="s">
        <v>198</v>
      </c>
      <c r="C5737" t="s">
        <v>243</v>
      </c>
      <c r="D5737" t="s">
        <v>212</v>
      </c>
      <c r="E5737">
        <v>1619131</v>
      </c>
      <c r="F5737">
        <v>5.6203000000000003</v>
      </c>
      <c r="G5737">
        <v>44763</v>
      </c>
      <c r="H5737">
        <v>44743</v>
      </c>
      <c r="I5737">
        <v>9100001.9593000002</v>
      </c>
      <c r="J5737" t="s">
        <v>215</v>
      </c>
      <c r="K5737">
        <v>1820.00039186</v>
      </c>
    </row>
    <row r="5738" spans="1:11" x14ac:dyDescent="0.2">
      <c r="A5738" t="s">
        <v>256</v>
      </c>
      <c r="B5738" t="s">
        <v>198</v>
      </c>
      <c r="C5738" t="s">
        <v>202</v>
      </c>
      <c r="D5738" t="s">
        <v>192</v>
      </c>
      <c r="E5738">
        <v>665244</v>
      </c>
      <c r="F5738">
        <v>4.3593000000000002</v>
      </c>
      <c r="G5738">
        <v>44763</v>
      </c>
      <c r="H5738">
        <v>44743</v>
      </c>
      <c r="I5738">
        <v>2899998.1691999999</v>
      </c>
      <c r="J5738" t="s">
        <v>193</v>
      </c>
      <c r="K5738">
        <v>579.99963384</v>
      </c>
    </row>
    <row r="5739" spans="1:11" x14ac:dyDescent="0.2">
      <c r="A5739" t="s">
        <v>256</v>
      </c>
      <c r="B5739" t="s">
        <v>185</v>
      </c>
      <c r="C5739" t="s">
        <v>189</v>
      </c>
      <c r="D5739" t="s">
        <v>212</v>
      </c>
      <c r="E5739">
        <v>32476</v>
      </c>
      <c r="F5739">
        <v>30.791899999999998</v>
      </c>
      <c r="G5739">
        <v>44763</v>
      </c>
      <c r="H5739">
        <v>44743</v>
      </c>
      <c r="I5739">
        <v>999997.74439999997</v>
      </c>
      <c r="J5739" t="s">
        <v>188</v>
      </c>
      <c r="K5739">
        <v>199.99954887999999</v>
      </c>
    </row>
    <row r="5740" spans="1:11" x14ac:dyDescent="0.2">
      <c r="A5740" t="s">
        <v>256</v>
      </c>
      <c r="B5740" t="s">
        <v>198</v>
      </c>
      <c r="C5740" t="s">
        <v>223</v>
      </c>
      <c r="D5740" t="s">
        <v>190</v>
      </c>
      <c r="E5740">
        <v>56804</v>
      </c>
      <c r="F5740">
        <v>88.022499999999994</v>
      </c>
      <c r="G5740">
        <v>44764</v>
      </c>
      <c r="H5740">
        <v>44743</v>
      </c>
      <c r="I5740">
        <v>5000030.09</v>
      </c>
      <c r="J5740" t="s">
        <v>204</v>
      </c>
      <c r="K5740">
        <v>1000.006018</v>
      </c>
    </row>
    <row r="5741" spans="1:11" x14ac:dyDescent="0.2">
      <c r="A5741" t="s">
        <v>256</v>
      </c>
      <c r="B5741" t="s">
        <v>185</v>
      </c>
      <c r="C5741" t="s">
        <v>234</v>
      </c>
      <c r="D5741" t="s">
        <v>192</v>
      </c>
      <c r="E5741">
        <v>81350</v>
      </c>
      <c r="F5741">
        <v>108.17489999999999</v>
      </c>
      <c r="G5741">
        <v>44764</v>
      </c>
      <c r="H5741">
        <v>44743</v>
      </c>
      <c r="I5741">
        <v>8800028.1150000002</v>
      </c>
      <c r="J5741" t="s">
        <v>204</v>
      </c>
      <c r="K5741">
        <v>1760.0056230000002</v>
      </c>
    </row>
    <row r="5742" spans="1:11" x14ac:dyDescent="0.2">
      <c r="A5742" t="s">
        <v>256</v>
      </c>
      <c r="B5742" t="s">
        <v>198</v>
      </c>
      <c r="C5742" t="s">
        <v>195</v>
      </c>
      <c r="D5742" t="s">
        <v>200</v>
      </c>
      <c r="E5742">
        <v>83582</v>
      </c>
      <c r="F5742">
        <v>105.28619999999999</v>
      </c>
      <c r="G5742">
        <v>44764</v>
      </c>
      <c r="H5742">
        <v>44743</v>
      </c>
      <c r="I5742">
        <v>8800031.1683999989</v>
      </c>
      <c r="J5742" t="s">
        <v>196</v>
      </c>
      <c r="K5742">
        <v>1760.0062336799999</v>
      </c>
    </row>
    <row r="5743" spans="1:11" x14ac:dyDescent="0.2">
      <c r="A5743" t="s">
        <v>256</v>
      </c>
      <c r="B5743" t="s">
        <v>198</v>
      </c>
      <c r="C5743" t="s">
        <v>233</v>
      </c>
      <c r="D5743" t="s">
        <v>190</v>
      </c>
      <c r="E5743">
        <v>69908</v>
      </c>
      <c r="F5743">
        <v>85.826599999999999</v>
      </c>
      <c r="G5743">
        <v>44765</v>
      </c>
      <c r="H5743">
        <v>44743</v>
      </c>
      <c r="I5743">
        <v>5999965.9528000001</v>
      </c>
      <c r="J5743" t="s">
        <v>204</v>
      </c>
      <c r="K5743">
        <v>1199.9931905600001</v>
      </c>
    </row>
    <row r="5744" spans="1:11" x14ac:dyDescent="0.2">
      <c r="A5744" t="s">
        <v>256</v>
      </c>
      <c r="B5744" t="s">
        <v>198</v>
      </c>
      <c r="C5744" t="s">
        <v>214</v>
      </c>
      <c r="D5744" t="s">
        <v>200</v>
      </c>
      <c r="E5744">
        <v>199275</v>
      </c>
      <c r="F5744">
        <v>28.101900000000001</v>
      </c>
      <c r="G5744">
        <v>44766</v>
      </c>
      <c r="H5744">
        <v>44743</v>
      </c>
      <c r="I5744">
        <v>5600006.1225000005</v>
      </c>
      <c r="J5744" t="s">
        <v>215</v>
      </c>
      <c r="K5744">
        <v>1120.0012245000003</v>
      </c>
    </row>
    <row r="5745" spans="1:11" x14ac:dyDescent="0.2">
      <c r="A5745" t="s">
        <v>256</v>
      </c>
      <c r="B5745" t="s">
        <v>198</v>
      </c>
      <c r="C5745" t="s">
        <v>242</v>
      </c>
      <c r="D5745" t="s">
        <v>192</v>
      </c>
      <c r="E5745">
        <v>36747</v>
      </c>
      <c r="F5745">
        <v>272.12860000000001</v>
      </c>
      <c r="G5745">
        <v>44766</v>
      </c>
      <c r="H5745">
        <v>44743</v>
      </c>
      <c r="I5745">
        <v>9999909.6642000005</v>
      </c>
      <c r="J5745" t="s">
        <v>207</v>
      </c>
      <c r="K5745">
        <v>1999.9819328400001</v>
      </c>
    </row>
    <row r="5746" spans="1:11" x14ac:dyDescent="0.2">
      <c r="A5746" t="s">
        <v>256</v>
      </c>
      <c r="B5746" t="s">
        <v>185</v>
      </c>
      <c r="C5746" t="s">
        <v>186</v>
      </c>
      <c r="D5746" t="s">
        <v>192</v>
      </c>
      <c r="E5746">
        <v>207600</v>
      </c>
      <c r="F5746">
        <v>24.566500000000001</v>
      </c>
      <c r="G5746">
        <v>44766</v>
      </c>
      <c r="H5746">
        <v>44743</v>
      </c>
      <c r="I5746">
        <v>5100005.4000000004</v>
      </c>
      <c r="J5746" t="s">
        <v>188</v>
      </c>
      <c r="K5746">
        <v>1020.0010800000001</v>
      </c>
    </row>
    <row r="5747" spans="1:11" x14ac:dyDescent="0.2">
      <c r="A5747" t="s">
        <v>256</v>
      </c>
      <c r="B5747" t="s">
        <v>185</v>
      </c>
      <c r="C5747" t="s">
        <v>186</v>
      </c>
      <c r="D5747" t="s">
        <v>187</v>
      </c>
      <c r="E5747">
        <v>226347</v>
      </c>
      <c r="F5747">
        <v>22.973600000000001</v>
      </c>
      <c r="G5747">
        <v>44766</v>
      </c>
      <c r="H5747">
        <v>44743</v>
      </c>
      <c r="I5747">
        <v>5200005.4391999999</v>
      </c>
      <c r="J5747" t="s">
        <v>188</v>
      </c>
      <c r="K5747">
        <v>1040.0010878400001</v>
      </c>
    </row>
    <row r="5748" spans="1:11" x14ac:dyDescent="0.2">
      <c r="A5748" t="s">
        <v>256</v>
      </c>
      <c r="B5748" t="s">
        <v>198</v>
      </c>
      <c r="C5748" t="s">
        <v>206</v>
      </c>
      <c r="D5748" t="s">
        <v>200</v>
      </c>
      <c r="E5748">
        <v>90330</v>
      </c>
      <c r="F5748">
        <v>91.885800000000003</v>
      </c>
      <c r="G5748">
        <v>44767</v>
      </c>
      <c r="H5748">
        <v>44743</v>
      </c>
      <c r="I5748">
        <v>8300044.3140000002</v>
      </c>
      <c r="J5748" t="s">
        <v>207</v>
      </c>
      <c r="K5748">
        <v>1660.0088628000001</v>
      </c>
    </row>
    <row r="5749" spans="1:11" x14ac:dyDescent="0.2">
      <c r="A5749" t="s">
        <v>256</v>
      </c>
      <c r="B5749" t="s">
        <v>198</v>
      </c>
      <c r="C5749" t="s">
        <v>226</v>
      </c>
      <c r="D5749" t="s">
        <v>190</v>
      </c>
      <c r="E5749">
        <v>26875</v>
      </c>
      <c r="F5749">
        <v>55.814399999999999</v>
      </c>
      <c r="G5749">
        <v>44767</v>
      </c>
      <c r="H5749">
        <v>44743</v>
      </c>
      <c r="I5749">
        <v>1500012</v>
      </c>
      <c r="J5749" t="s">
        <v>188</v>
      </c>
      <c r="K5749">
        <v>300.00240000000002</v>
      </c>
    </row>
    <row r="5750" spans="1:11" x14ac:dyDescent="0.2">
      <c r="A5750" t="s">
        <v>256</v>
      </c>
      <c r="B5750" t="s">
        <v>185</v>
      </c>
      <c r="C5750" t="s">
        <v>220</v>
      </c>
      <c r="D5750" t="s">
        <v>192</v>
      </c>
      <c r="E5750">
        <v>5775</v>
      </c>
      <c r="F5750">
        <v>155.83609999999999</v>
      </c>
      <c r="G5750">
        <v>44767</v>
      </c>
      <c r="H5750">
        <v>44743</v>
      </c>
      <c r="I5750">
        <v>899953.47749999992</v>
      </c>
      <c r="J5750" t="s">
        <v>188</v>
      </c>
      <c r="K5750">
        <v>179.99069549999999</v>
      </c>
    </row>
    <row r="5751" spans="1:11" x14ac:dyDescent="0.2">
      <c r="A5751" t="s">
        <v>256</v>
      </c>
      <c r="B5751" t="s">
        <v>185</v>
      </c>
      <c r="C5751" t="s">
        <v>216</v>
      </c>
      <c r="D5751" t="s">
        <v>192</v>
      </c>
      <c r="E5751">
        <v>175649</v>
      </c>
      <c r="F5751">
        <v>18.2182</v>
      </c>
      <c r="G5751">
        <v>44770</v>
      </c>
      <c r="H5751">
        <v>44743</v>
      </c>
      <c r="I5751">
        <v>3200008.6118000001</v>
      </c>
      <c r="J5751" t="s">
        <v>215</v>
      </c>
      <c r="K5751">
        <v>640.00172236000003</v>
      </c>
    </row>
    <row r="5752" spans="1:11" x14ac:dyDescent="0.2">
      <c r="A5752" t="s">
        <v>256</v>
      </c>
      <c r="B5752" t="s">
        <v>198</v>
      </c>
      <c r="C5752" t="s">
        <v>114</v>
      </c>
      <c r="D5752" t="s">
        <v>212</v>
      </c>
      <c r="E5752">
        <v>667709</v>
      </c>
      <c r="F5752">
        <v>13.179399999999999</v>
      </c>
      <c r="G5752">
        <v>44770</v>
      </c>
      <c r="H5752">
        <v>44743</v>
      </c>
      <c r="I5752">
        <v>8800003.9945999999</v>
      </c>
      <c r="J5752" t="s">
        <v>215</v>
      </c>
      <c r="K5752">
        <v>1760.0007989200001</v>
      </c>
    </row>
    <row r="5753" spans="1:11" x14ac:dyDescent="0.2">
      <c r="A5753" t="s">
        <v>256</v>
      </c>
      <c r="B5753" t="s">
        <v>185</v>
      </c>
      <c r="C5753" t="s">
        <v>216</v>
      </c>
      <c r="D5753" t="s">
        <v>190</v>
      </c>
      <c r="E5753">
        <v>230277</v>
      </c>
      <c r="F5753">
        <v>18.238900000000001</v>
      </c>
      <c r="G5753">
        <v>44770</v>
      </c>
      <c r="H5753">
        <v>44743</v>
      </c>
      <c r="I5753">
        <v>4199999.1753000002</v>
      </c>
      <c r="J5753" t="s">
        <v>215</v>
      </c>
      <c r="K5753">
        <v>839.99983506000012</v>
      </c>
    </row>
    <row r="5754" spans="1:11" x14ac:dyDescent="0.2">
      <c r="A5754" t="s">
        <v>256</v>
      </c>
      <c r="B5754" t="s">
        <v>185</v>
      </c>
      <c r="C5754" t="s">
        <v>218</v>
      </c>
      <c r="D5754" t="s">
        <v>200</v>
      </c>
      <c r="E5754">
        <v>101378</v>
      </c>
      <c r="F5754">
        <v>68.061999999999998</v>
      </c>
      <c r="G5754">
        <v>44770</v>
      </c>
      <c r="H5754">
        <v>44743</v>
      </c>
      <c r="I5754">
        <v>6899989.4359999998</v>
      </c>
      <c r="J5754" t="s">
        <v>204</v>
      </c>
      <c r="K5754">
        <v>1379.9978871999999</v>
      </c>
    </row>
    <row r="5755" spans="1:11" x14ac:dyDescent="0.2">
      <c r="A5755" t="s">
        <v>256</v>
      </c>
      <c r="B5755" t="s">
        <v>198</v>
      </c>
      <c r="C5755" t="s">
        <v>205</v>
      </c>
      <c r="D5755" t="s">
        <v>190</v>
      </c>
      <c r="E5755">
        <v>547498</v>
      </c>
      <c r="F5755">
        <v>17.169</v>
      </c>
      <c r="G5755">
        <v>44770</v>
      </c>
      <c r="H5755">
        <v>44743</v>
      </c>
      <c r="I5755">
        <v>9399993.1620000005</v>
      </c>
      <c r="J5755" t="s">
        <v>193</v>
      </c>
      <c r="K5755">
        <v>1879.9986324000001</v>
      </c>
    </row>
    <row r="5756" spans="1:11" x14ac:dyDescent="0.2">
      <c r="A5756" t="s">
        <v>256</v>
      </c>
      <c r="B5756" t="s">
        <v>198</v>
      </c>
      <c r="C5756" t="s">
        <v>233</v>
      </c>
      <c r="D5756" t="s">
        <v>190</v>
      </c>
      <c r="E5756">
        <v>103429</v>
      </c>
      <c r="F5756">
        <v>88.949600000000004</v>
      </c>
      <c r="G5756">
        <v>44770</v>
      </c>
      <c r="H5756">
        <v>44743</v>
      </c>
      <c r="I5756">
        <v>9199968.1784000006</v>
      </c>
      <c r="J5756" t="s">
        <v>204</v>
      </c>
      <c r="K5756">
        <v>1839.9936356800001</v>
      </c>
    </row>
    <row r="5757" spans="1:11" x14ac:dyDescent="0.2">
      <c r="A5757" t="s">
        <v>256</v>
      </c>
      <c r="B5757" t="s">
        <v>185</v>
      </c>
      <c r="C5757" t="s">
        <v>240</v>
      </c>
      <c r="D5757" t="s">
        <v>192</v>
      </c>
      <c r="E5757">
        <v>709091</v>
      </c>
      <c r="F5757">
        <v>6.6281999999999996</v>
      </c>
      <c r="G5757">
        <v>44770</v>
      </c>
      <c r="H5757">
        <v>44743</v>
      </c>
      <c r="I5757">
        <v>4699996.9661999997</v>
      </c>
      <c r="J5757" t="s">
        <v>241</v>
      </c>
      <c r="K5757">
        <v>939.99939324000002</v>
      </c>
    </row>
    <row r="5758" spans="1:11" x14ac:dyDescent="0.2">
      <c r="A5758" t="s">
        <v>256</v>
      </c>
      <c r="B5758" t="s">
        <v>198</v>
      </c>
      <c r="C5758" t="s">
        <v>236</v>
      </c>
      <c r="D5758" t="s">
        <v>187</v>
      </c>
      <c r="E5758">
        <v>993848</v>
      </c>
      <c r="F5758">
        <v>6.3390000000000004</v>
      </c>
      <c r="G5758">
        <v>44770</v>
      </c>
      <c r="H5758">
        <v>44743</v>
      </c>
      <c r="I5758">
        <v>6300002.4720000001</v>
      </c>
      <c r="J5758" t="s">
        <v>215</v>
      </c>
      <c r="K5758">
        <v>1260.0004944</v>
      </c>
    </row>
    <row r="5759" spans="1:11" x14ac:dyDescent="0.2">
      <c r="A5759" t="s">
        <v>256</v>
      </c>
      <c r="B5759" t="s">
        <v>198</v>
      </c>
      <c r="C5759" t="s">
        <v>227</v>
      </c>
      <c r="D5759" t="s">
        <v>187</v>
      </c>
      <c r="E5759">
        <v>56919</v>
      </c>
      <c r="F5759">
        <v>144.06479999999999</v>
      </c>
      <c r="G5759">
        <v>44771</v>
      </c>
      <c r="H5759">
        <v>44743</v>
      </c>
      <c r="I5759">
        <v>8200024.3511999995</v>
      </c>
      <c r="J5759" t="s">
        <v>204</v>
      </c>
      <c r="K5759">
        <v>1640.0048702399999</v>
      </c>
    </row>
    <row r="5760" spans="1:11" x14ac:dyDescent="0.2">
      <c r="A5760" t="s">
        <v>256</v>
      </c>
      <c r="B5760" t="s">
        <v>198</v>
      </c>
      <c r="C5760" t="s">
        <v>203</v>
      </c>
      <c r="D5760" t="s">
        <v>190</v>
      </c>
      <c r="E5760">
        <v>19762</v>
      </c>
      <c r="F5760">
        <v>106.26519999999999</v>
      </c>
      <c r="G5760">
        <v>44771</v>
      </c>
      <c r="H5760">
        <v>44743</v>
      </c>
      <c r="I5760">
        <v>2100012.8824</v>
      </c>
      <c r="J5760" t="s">
        <v>204</v>
      </c>
      <c r="K5760">
        <v>420.00257648000002</v>
      </c>
    </row>
    <row r="5761" spans="1:11" x14ac:dyDescent="0.2">
      <c r="A5761" t="s">
        <v>256</v>
      </c>
      <c r="B5761" t="s">
        <v>185</v>
      </c>
      <c r="C5761" t="s">
        <v>239</v>
      </c>
      <c r="D5761" t="s">
        <v>190</v>
      </c>
      <c r="E5761">
        <v>150287</v>
      </c>
      <c r="F5761">
        <v>15.3041</v>
      </c>
      <c r="G5761">
        <v>44771</v>
      </c>
      <c r="H5761">
        <v>44743</v>
      </c>
      <c r="I5761">
        <v>2300007.2766999998</v>
      </c>
      <c r="J5761" t="s">
        <v>188</v>
      </c>
      <c r="K5761">
        <v>460.00145534000001</v>
      </c>
    </row>
    <row r="5762" spans="1:11" x14ac:dyDescent="0.2">
      <c r="A5762" t="s">
        <v>256</v>
      </c>
      <c r="B5762" t="s">
        <v>185</v>
      </c>
      <c r="C5762" t="s">
        <v>225</v>
      </c>
      <c r="D5762" t="s">
        <v>190</v>
      </c>
      <c r="E5762">
        <v>22376</v>
      </c>
      <c r="F5762">
        <v>84.911100000000005</v>
      </c>
      <c r="G5762">
        <v>44772</v>
      </c>
      <c r="H5762">
        <v>44743</v>
      </c>
      <c r="I5762">
        <v>1899970.7736000002</v>
      </c>
      <c r="J5762" t="s">
        <v>188</v>
      </c>
      <c r="K5762">
        <v>379.99415472000004</v>
      </c>
    </row>
    <row r="5763" spans="1:11" x14ac:dyDescent="0.2">
      <c r="A5763" t="s">
        <v>256</v>
      </c>
      <c r="B5763" t="s">
        <v>198</v>
      </c>
      <c r="C5763" t="s">
        <v>233</v>
      </c>
      <c r="D5763" t="s">
        <v>192</v>
      </c>
      <c r="E5763">
        <v>8063</v>
      </c>
      <c r="F5763">
        <v>86.812799999999996</v>
      </c>
      <c r="G5763">
        <v>44773</v>
      </c>
      <c r="H5763">
        <v>44743</v>
      </c>
      <c r="I5763">
        <v>699971.60639999993</v>
      </c>
      <c r="J5763" t="s">
        <v>204</v>
      </c>
      <c r="K5763">
        <v>139.99432127999998</v>
      </c>
    </row>
    <row r="5764" spans="1:11" x14ac:dyDescent="0.2">
      <c r="A5764" t="s">
        <v>256</v>
      </c>
      <c r="B5764" t="s">
        <v>185</v>
      </c>
      <c r="C5764" t="s">
        <v>225</v>
      </c>
      <c r="D5764" t="s">
        <v>192</v>
      </c>
      <c r="E5764">
        <v>25425</v>
      </c>
      <c r="F5764">
        <v>90.462599999999995</v>
      </c>
      <c r="G5764">
        <v>44773</v>
      </c>
      <c r="H5764">
        <v>44743</v>
      </c>
      <c r="I5764">
        <v>2300011.605</v>
      </c>
      <c r="J5764" t="s">
        <v>188</v>
      </c>
      <c r="K5764">
        <v>460.00232099999999</v>
      </c>
    </row>
    <row r="5765" spans="1:11" x14ac:dyDescent="0.2">
      <c r="A5765" t="s">
        <v>256</v>
      </c>
      <c r="B5765" t="s">
        <v>185</v>
      </c>
      <c r="C5765" t="s">
        <v>239</v>
      </c>
      <c r="D5765" t="s">
        <v>187</v>
      </c>
      <c r="E5765">
        <v>610020</v>
      </c>
      <c r="F5765">
        <v>15.2454</v>
      </c>
      <c r="G5765">
        <v>44774</v>
      </c>
      <c r="H5765">
        <v>44774</v>
      </c>
      <c r="I5765">
        <v>9299998.9079999998</v>
      </c>
      <c r="J5765" t="s">
        <v>188</v>
      </c>
      <c r="K5765">
        <v>1859.9997816</v>
      </c>
    </row>
    <row r="5766" spans="1:11" x14ac:dyDescent="0.2">
      <c r="A5766" t="s">
        <v>256</v>
      </c>
      <c r="B5766" t="s">
        <v>198</v>
      </c>
      <c r="C5766" t="s">
        <v>222</v>
      </c>
      <c r="D5766" t="s">
        <v>192</v>
      </c>
      <c r="E5766">
        <v>192501</v>
      </c>
      <c r="F5766">
        <v>16.6233</v>
      </c>
      <c r="G5766">
        <v>44774</v>
      </c>
      <c r="H5766">
        <v>44774</v>
      </c>
      <c r="I5766">
        <v>3200001.8733000001</v>
      </c>
      <c r="J5766" t="s">
        <v>193</v>
      </c>
      <c r="K5766">
        <v>640.00037466000003</v>
      </c>
    </row>
    <row r="5767" spans="1:11" x14ac:dyDescent="0.2">
      <c r="A5767" t="s">
        <v>256</v>
      </c>
      <c r="B5767" t="s">
        <v>198</v>
      </c>
      <c r="C5767" t="s">
        <v>114</v>
      </c>
      <c r="D5767" t="s">
        <v>190</v>
      </c>
      <c r="E5767">
        <v>558771</v>
      </c>
      <c r="F5767">
        <v>15.032999999999999</v>
      </c>
      <c r="G5767">
        <v>44774</v>
      </c>
      <c r="H5767">
        <v>44774</v>
      </c>
      <c r="I5767">
        <v>8400004.443</v>
      </c>
      <c r="J5767" t="s">
        <v>215</v>
      </c>
      <c r="K5767">
        <v>1680.0008886000001</v>
      </c>
    </row>
    <row r="5768" spans="1:11" x14ac:dyDescent="0.2">
      <c r="A5768" t="s">
        <v>256</v>
      </c>
      <c r="B5768" t="s">
        <v>198</v>
      </c>
      <c r="C5768" t="s">
        <v>206</v>
      </c>
      <c r="D5768" t="s">
        <v>190</v>
      </c>
      <c r="E5768">
        <v>44096</v>
      </c>
      <c r="F5768">
        <v>95.247799999999998</v>
      </c>
      <c r="G5768">
        <v>44777</v>
      </c>
      <c r="H5768">
        <v>44774</v>
      </c>
      <c r="I5768">
        <v>4200046.9887999995</v>
      </c>
      <c r="J5768" t="s">
        <v>207</v>
      </c>
      <c r="K5768">
        <v>840.00939775999996</v>
      </c>
    </row>
    <row r="5769" spans="1:11" x14ac:dyDescent="0.2">
      <c r="A5769" t="s">
        <v>256</v>
      </c>
      <c r="B5769" t="s">
        <v>198</v>
      </c>
      <c r="C5769" t="s">
        <v>224</v>
      </c>
      <c r="D5769" t="s">
        <v>190</v>
      </c>
      <c r="E5769">
        <v>10325</v>
      </c>
      <c r="F5769">
        <v>193.69909999999999</v>
      </c>
      <c r="G5769">
        <v>44777</v>
      </c>
      <c r="H5769">
        <v>44774</v>
      </c>
      <c r="I5769">
        <v>1999943.2074999998</v>
      </c>
      <c r="J5769" t="s">
        <v>204</v>
      </c>
      <c r="K5769">
        <v>399.98864149999997</v>
      </c>
    </row>
    <row r="5770" spans="1:11" x14ac:dyDescent="0.2">
      <c r="A5770" t="s">
        <v>256</v>
      </c>
      <c r="B5770" t="s">
        <v>185</v>
      </c>
      <c r="C5770" t="s">
        <v>216</v>
      </c>
      <c r="D5770" t="s">
        <v>192</v>
      </c>
      <c r="E5770">
        <v>60520</v>
      </c>
      <c r="F5770">
        <v>16.523499999999999</v>
      </c>
      <c r="G5770">
        <v>44777</v>
      </c>
      <c r="H5770">
        <v>44774</v>
      </c>
      <c r="I5770">
        <v>1000002.2199999999</v>
      </c>
      <c r="J5770" t="s">
        <v>215</v>
      </c>
      <c r="K5770">
        <v>200.00044399999999</v>
      </c>
    </row>
    <row r="5771" spans="1:11" x14ac:dyDescent="0.2">
      <c r="A5771" t="s">
        <v>256</v>
      </c>
      <c r="B5771" t="s">
        <v>185</v>
      </c>
      <c r="C5771" t="s">
        <v>226</v>
      </c>
      <c r="D5771" t="s">
        <v>192</v>
      </c>
      <c r="E5771">
        <v>39221</v>
      </c>
      <c r="F5771">
        <v>53.543300000000002</v>
      </c>
      <c r="G5771">
        <v>44777</v>
      </c>
      <c r="H5771">
        <v>44774</v>
      </c>
      <c r="I5771">
        <v>2100021.7693000003</v>
      </c>
      <c r="J5771" t="s">
        <v>188</v>
      </c>
      <c r="K5771">
        <v>420.00435386000009</v>
      </c>
    </row>
    <row r="5772" spans="1:11" x14ac:dyDescent="0.2">
      <c r="A5772" t="s">
        <v>256</v>
      </c>
      <c r="B5772" t="s">
        <v>198</v>
      </c>
      <c r="C5772" t="s">
        <v>238</v>
      </c>
      <c r="D5772" t="s">
        <v>192</v>
      </c>
      <c r="E5772">
        <v>37061</v>
      </c>
      <c r="F5772">
        <v>234.74549999999999</v>
      </c>
      <c r="G5772">
        <v>44778</v>
      </c>
      <c r="H5772">
        <v>44774</v>
      </c>
      <c r="I5772">
        <v>8699902.9755000006</v>
      </c>
      <c r="J5772" t="s">
        <v>204</v>
      </c>
      <c r="K5772">
        <v>1739.9805951000003</v>
      </c>
    </row>
    <row r="5773" spans="1:11" x14ac:dyDescent="0.2">
      <c r="A5773" t="s">
        <v>256</v>
      </c>
      <c r="B5773" t="s">
        <v>198</v>
      </c>
      <c r="C5773" t="s">
        <v>221</v>
      </c>
      <c r="D5773" t="s">
        <v>192</v>
      </c>
      <c r="E5773">
        <v>156303</v>
      </c>
      <c r="F5773">
        <v>40.946100000000001</v>
      </c>
      <c r="G5773">
        <v>44778</v>
      </c>
      <c r="H5773">
        <v>44774</v>
      </c>
      <c r="I5773">
        <v>6399998.2683000006</v>
      </c>
      <c r="J5773" t="s">
        <v>207</v>
      </c>
      <c r="K5773">
        <v>1279.9996536600001</v>
      </c>
    </row>
    <row r="5774" spans="1:11" x14ac:dyDescent="0.2">
      <c r="A5774" t="s">
        <v>256</v>
      </c>
      <c r="B5774" t="s">
        <v>185</v>
      </c>
      <c r="C5774" t="s">
        <v>211</v>
      </c>
      <c r="D5774" t="s">
        <v>190</v>
      </c>
      <c r="E5774">
        <v>43108</v>
      </c>
      <c r="F5774">
        <v>13.9186</v>
      </c>
      <c r="G5774">
        <v>44779</v>
      </c>
      <c r="H5774">
        <v>44774</v>
      </c>
      <c r="I5774">
        <v>600003.00879999995</v>
      </c>
      <c r="J5774" t="s">
        <v>207</v>
      </c>
      <c r="K5774">
        <v>120.00060176</v>
      </c>
    </row>
    <row r="5775" spans="1:11" x14ac:dyDescent="0.2">
      <c r="A5775" t="s">
        <v>256</v>
      </c>
      <c r="B5775" t="s">
        <v>198</v>
      </c>
      <c r="C5775" t="s">
        <v>220</v>
      </c>
      <c r="D5775" t="s">
        <v>190</v>
      </c>
      <c r="E5775">
        <v>15119</v>
      </c>
      <c r="F5775">
        <v>171.9639</v>
      </c>
      <c r="G5775">
        <v>44779</v>
      </c>
      <c r="H5775">
        <v>44774</v>
      </c>
      <c r="I5775">
        <v>2599922.2040999997</v>
      </c>
      <c r="J5775" t="s">
        <v>188</v>
      </c>
      <c r="K5775">
        <v>519.98444081999992</v>
      </c>
    </row>
    <row r="5776" spans="1:11" x14ac:dyDescent="0.2">
      <c r="A5776" t="s">
        <v>256</v>
      </c>
      <c r="B5776" t="s">
        <v>198</v>
      </c>
      <c r="C5776" t="s">
        <v>205</v>
      </c>
      <c r="D5776" t="s">
        <v>200</v>
      </c>
      <c r="E5776">
        <v>229484</v>
      </c>
      <c r="F5776">
        <v>20.045000000000002</v>
      </c>
      <c r="G5776">
        <v>44779</v>
      </c>
      <c r="H5776">
        <v>44774</v>
      </c>
      <c r="I5776">
        <v>4600006.78</v>
      </c>
      <c r="J5776" t="s">
        <v>193</v>
      </c>
      <c r="K5776">
        <v>920.0013560000001</v>
      </c>
    </row>
    <row r="5777" spans="1:11" x14ac:dyDescent="0.2">
      <c r="A5777" t="s">
        <v>256</v>
      </c>
      <c r="B5777" t="s">
        <v>198</v>
      </c>
      <c r="C5777" t="s">
        <v>195</v>
      </c>
      <c r="D5777" t="s">
        <v>200</v>
      </c>
      <c r="E5777">
        <v>20881</v>
      </c>
      <c r="F5777">
        <v>114.9393</v>
      </c>
      <c r="G5777">
        <v>44779</v>
      </c>
      <c r="H5777">
        <v>44774</v>
      </c>
      <c r="I5777">
        <v>2400047.5233</v>
      </c>
      <c r="J5777" t="s">
        <v>196</v>
      </c>
      <c r="K5777">
        <v>480.00950466</v>
      </c>
    </row>
    <row r="5778" spans="1:11" x14ac:dyDescent="0.2">
      <c r="A5778" t="s">
        <v>256</v>
      </c>
      <c r="B5778" t="s">
        <v>198</v>
      </c>
      <c r="C5778" t="s">
        <v>209</v>
      </c>
      <c r="D5778" t="s">
        <v>192</v>
      </c>
      <c r="E5778">
        <v>280564</v>
      </c>
      <c r="F5778">
        <v>21.3855</v>
      </c>
      <c r="G5778">
        <v>44779</v>
      </c>
      <c r="H5778">
        <v>44774</v>
      </c>
      <c r="I5778">
        <v>6000001.4220000003</v>
      </c>
      <c r="J5778" t="s">
        <v>188</v>
      </c>
      <c r="K5778">
        <v>1200.0002844000001</v>
      </c>
    </row>
    <row r="5779" spans="1:11" x14ac:dyDescent="0.2">
      <c r="A5779" t="s">
        <v>256</v>
      </c>
      <c r="B5779" t="s">
        <v>198</v>
      </c>
      <c r="C5779" t="s">
        <v>230</v>
      </c>
      <c r="D5779" t="s">
        <v>192</v>
      </c>
      <c r="E5779">
        <v>29174</v>
      </c>
      <c r="F5779">
        <v>113.11620000000001</v>
      </c>
      <c r="G5779">
        <v>44780</v>
      </c>
      <c r="H5779">
        <v>44774</v>
      </c>
      <c r="I5779">
        <v>3300052.0188000002</v>
      </c>
      <c r="J5779" t="s">
        <v>188</v>
      </c>
      <c r="K5779">
        <v>660.01040376000003</v>
      </c>
    </row>
    <row r="5780" spans="1:11" x14ac:dyDescent="0.2">
      <c r="A5780" t="s">
        <v>256</v>
      </c>
      <c r="B5780" t="s">
        <v>185</v>
      </c>
      <c r="C5780" t="s">
        <v>191</v>
      </c>
      <c r="D5780" t="s">
        <v>190</v>
      </c>
      <c r="E5780">
        <v>521049</v>
      </c>
      <c r="F5780">
        <v>5.5656999999999996</v>
      </c>
      <c r="G5780">
        <v>44780</v>
      </c>
      <c r="H5780">
        <v>44774</v>
      </c>
      <c r="I5780">
        <v>2900002.4192999997</v>
      </c>
      <c r="J5780" t="s">
        <v>193</v>
      </c>
      <c r="K5780">
        <v>580.00048385999992</v>
      </c>
    </row>
    <row r="5781" spans="1:11" x14ac:dyDescent="0.2">
      <c r="A5781" t="s">
        <v>256</v>
      </c>
      <c r="B5781" t="s">
        <v>198</v>
      </c>
      <c r="C5781" t="s">
        <v>191</v>
      </c>
      <c r="D5781" t="s">
        <v>200</v>
      </c>
      <c r="E5781">
        <v>897412</v>
      </c>
      <c r="F5781">
        <v>6.3516000000000004</v>
      </c>
      <c r="G5781">
        <v>44781</v>
      </c>
      <c r="H5781">
        <v>44774</v>
      </c>
      <c r="I5781">
        <v>5700002.0592</v>
      </c>
      <c r="J5781" t="s">
        <v>193</v>
      </c>
      <c r="K5781">
        <v>1140.00041184</v>
      </c>
    </row>
    <row r="5782" spans="1:11" x14ac:dyDescent="0.2">
      <c r="A5782" t="s">
        <v>256</v>
      </c>
      <c r="B5782" t="s">
        <v>198</v>
      </c>
      <c r="C5782" t="s">
        <v>226</v>
      </c>
      <c r="D5782" t="s">
        <v>200</v>
      </c>
      <c r="E5782">
        <v>143307</v>
      </c>
      <c r="F5782">
        <v>53.730800000000002</v>
      </c>
      <c r="G5782">
        <v>44784</v>
      </c>
      <c r="H5782">
        <v>44774</v>
      </c>
      <c r="I5782">
        <v>7699999.7556000007</v>
      </c>
      <c r="J5782" t="s">
        <v>188</v>
      </c>
      <c r="K5782">
        <v>1539.9999511200003</v>
      </c>
    </row>
    <row r="5783" spans="1:11" x14ac:dyDescent="0.2">
      <c r="A5783" t="s">
        <v>256</v>
      </c>
      <c r="B5783" t="s">
        <v>198</v>
      </c>
      <c r="C5783" t="s">
        <v>224</v>
      </c>
      <c r="D5783" t="s">
        <v>190</v>
      </c>
      <c r="E5783">
        <v>30504</v>
      </c>
      <c r="F5783">
        <v>180.30600000000001</v>
      </c>
      <c r="G5783">
        <v>44784</v>
      </c>
      <c r="H5783">
        <v>44774</v>
      </c>
      <c r="I5783">
        <v>5500054.2240000004</v>
      </c>
      <c r="J5783" t="s">
        <v>204</v>
      </c>
      <c r="K5783">
        <v>1100.0108448000001</v>
      </c>
    </row>
    <row r="5784" spans="1:11" x14ac:dyDescent="0.2">
      <c r="A5784" t="s">
        <v>256</v>
      </c>
      <c r="B5784" t="s">
        <v>185</v>
      </c>
      <c r="C5784" t="s">
        <v>226</v>
      </c>
      <c r="D5784" t="s">
        <v>192</v>
      </c>
      <c r="E5784">
        <v>112034</v>
      </c>
      <c r="F5784">
        <v>55.340400000000002</v>
      </c>
      <c r="G5784">
        <v>44784</v>
      </c>
      <c r="H5784">
        <v>44774</v>
      </c>
      <c r="I5784">
        <v>6200006.3736000005</v>
      </c>
      <c r="J5784" t="s">
        <v>188</v>
      </c>
      <c r="K5784">
        <v>1240.0012747200001</v>
      </c>
    </row>
    <row r="5785" spans="1:11" x14ac:dyDescent="0.2">
      <c r="A5785" t="s">
        <v>256</v>
      </c>
      <c r="B5785" t="s">
        <v>185</v>
      </c>
      <c r="C5785" t="s">
        <v>191</v>
      </c>
      <c r="D5785" t="s">
        <v>192</v>
      </c>
      <c r="E5785">
        <v>158887</v>
      </c>
      <c r="F5785">
        <v>5.6643999999999997</v>
      </c>
      <c r="G5785">
        <v>44784</v>
      </c>
      <c r="H5785">
        <v>44774</v>
      </c>
      <c r="I5785">
        <v>899999.52279999992</v>
      </c>
      <c r="J5785" t="s">
        <v>193</v>
      </c>
      <c r="K5785">
        <v>179.99990456</v>
      </c>
    </row>
    <row r="5786" spans="1:11" x14ac:dyDescent="0.2">
      <c r="A5786" t="s">
        <v>256</v>
      </c>
      <c r="B5786" t="s">
        <v>198</v>
      </c>
      <c r="C5786" t="s">
        <v>245</v>
      </c>
      <c r="D5786" t="s">
        <v>192</v>
      </c>
      <c r="E5786">
        <v>170731</v>
      </c>
      <c r="F5786">
        <v>53.885899999999999</v>
      </c>
      <c r="G5786">
        <v>44784</v>
      </c>
      <c r="H5786">
        <v>44774</v>
      </c>
      <c r="I5786">
        <v>9199993.5929000005</v>
      </c>
      <c r="J5786" t="s">
        <v>188</v>
      </c>
      <c r="K5786">
        <v>1839.9987185800003</v>
      </c>
    </row>
    <row r="5787" spans="1:11" x14ac:dyDescent="0.2">
      <c r="A5787" t="s">
        <v>256</v>
      </c>
      <c r="B5787" t="s">
        <v>185</v>
      </c>
      <c r="C5787" t="s">
        <v>191</v>
      </c>
      <c r="D5787" t="s">
        <v>190</v>
      </c>
      <c r="E5787">
        <v>1273802</v>
      </c>
      <c r="F5787">
        <v>6.1234000000000002</v>
      </c>
      <c r="G5787">
        <v>44784</v>
      </c>
      <c r="H5787">
        <v>44774</v>
      </c>
      <c r="I5787">
        <v>7799999.1667999998</v>
      </c>
      <c r="J5787" t="s">
        <v>193</v>
      </c>
      <c r="K5787">
        <v>1559.9998333600001</v>
      </c>
    </row>
    <row r="5788" spans="1:11" x14ac:dyDescent="0.2">
      <c r="A5788" t="s">
        <v>256</v>
      </c>
      <c r="B5788" t="s">
        <v>185</v>
      </c>
      <c r="C5788" t="s">
        <v>210</v>
      </c>
      <c r="D5788" t="s">
        <v>192</v>
      </c>
      <c r="E5788">
        <v>92355</v>
      </c>
      <c r="F5788">
        <v>30.317900000000002</v>
      </c>
      <c r="G5788">
        <v>44784</v>
      </c>
      <c r="H5788">
        <v>44774</v>
      </c>
      <c r="I5788">
        <v>2800009.6545000002</v>
      </c>
      <c r="J5788" t="s">
        <v>204</v>
      </c>
      <c r="K5788">
        <v>560.00193090000005</v>
      </c>
    </row>
    <row r="5789" spans="1:11" x14ac:dyDescent="0.2">
      <c r="A5789" t="s">
        <v>256</v>
      </c>
      <c r="B5789" t="s">
        <v>198</v>
      </c>
      <c r="C5789" t="s">
        <v>214</v>
      </c>
      <c r="D5789" t="s">
        <v>200</v>
      </c>
      <c r="E5789">
        <v>138738</v>
      </c>
      <c r="F5789">
        <v>30.2728</v>
      </c>
      <c r="G5789">
        <v>44784</v>
      </c>
      <c r="H5789">
        <v>44774</v>
      </c>
      <c r="I5789">
        <v>4199987.7264</v>
      </c>
      <c r="J5789" t="s">
        <v>215</v>
      </c>
      <c r="K5789">
        <v>839.99754528000005</v>
      </c>
    </row>
    <row r="5790" spans="1:11" x14ac:dyDescent="0.2">
      <c r="A5790" t="s">
        <v>256</v>
      </c>
      <c r="B5790" t="s">
        <v>185</v>
      </c>
      <c r="C5790" t="s">
        <v>230</v>
      </c>
      <c r="D5790" t="s">
        <v>187</v>
      </c>
      <c r="E5790">
        <v>71548</v>
      </c>
      <c r="F5790">
        <v>113.2107</v>
      </c>
      <c r="G5790">
        <v>44784</v>
      </c>
      <c r="H5790">
        <v>44774</v>
      </c>
      <c r="I5790">
        <v>8099999.1636000006</v>
      </c>
      <c r="J5790" t="s">
        <v>188</v>
      </c>
      <c r="K5790">
        <v>1619.9998327200001</v>
      </c>
    </row>
    <row r="5791" spans="1:11" x14ac:dyDescent="0.2">
      <c r="A5791" t="s">
        <v>256</v>
      </c>
      <c r="B5791" t="s">
        <v>198</v>
      </c>
      <c r="C5791" t="s">
        <v>195</v>
      </c>
      <c r="D5791" t="s">
        <v>187</v>
      </c>
      <c r="E5791">
        <v>22013</v>
      </c>
      <c r="F5791">
        <v>109.0269</v>
      </c>
      <c r="G5791">
        <v>44784</v>
      </c>
      <c r="H5791">
        <v>44774</v>
      </c>
      <c r="I5791">
        <v>2400009.1497</v>
      </c>
      <c r="J5791" t="s">
        <v>196</v>
      </c>
      <c r="K5791">
        <v>480.00182993999999</v>
      </c>
    </row>
    <row r="5792" spans="1:11" x14ac:dyDescent="0.2">
      <c r="A5792" t="s">
        <v>256</v>
      </c>
      <c r="B5792" t="s">
        <v>185</v>
      </c>
      <c r="C5792" t="s">
        <v>191</v>
      </c>
      <c r="D5792" t="s">
        <v>192</v>
      </c>
      <c r="E5792">
        <v>1484460</v>
      </c>
      <c r="F5792">
        <v>6.4669999999999996</v>
      </c>
      <c r="G5792">
        <v>44785</v>
      </c>
      <c r="H5792">
        <v>44774</v>
      </c>
      <c r="I5792">
        <v>9600002.8200000003</v>
      </c>
      <c r="J5792" t="s">
        <v>193</v>
      </c>
      <c r="K5792">
        <v>1920.0005640000002</v>
      </c>
    </row>
    <row r="5793" spans="1:11" x14ac:dyDescent="0.2">
      <c r="A5793" t="s">
        <v>256</v>
      </c>
      <c r="B5793" t="s">
        <v>185</v>
      </c>
      <c r="C5793" t="s">
        <v>197</v>
      </c>
      <c r="D5793" t="s">
        <v>192</v>
      </c>
      <c r="E5793">
        <v>44549</v>
      </c>
      <c r="F5793">
        <v>148.15049999999999</v>
      </c>
      <c r="G5793">
        <v>44785</v>
      </c>
      <c r="H5793">
        <v>44774</v>
      </c>
      <c r="I5793">
        <v>6599956.6244999999</v>
      </c>
      <c r="J5793" t="s">
        <v>188</v>
      </c>
      <c r="K5793">
        <v>1319.9913249000001</v>
      </c>
    </row>
    <row r="5794" spans="1:11" x14ac:dyDescent="0.2">
      <c r="A5794" t="s">
        <v>256</v>
      </c>
      <c r="B5794" t="s">
        <v>198</v>
      </c>
      <c r="C5794" t="s">
        <v>214</v>
      </c>
      <c r="D5794" t="s">
        <v>190</v>
      </c>
      <c r="E5794">
        <v>119072</v>
      </c>
      <c r="F5794">
        <v>26.874500000000001</v>
      </c>
      <c r="G5794">
        <v>44785</v>
      </c>
      <c r="H5794">
        <v>44774</v>
      </c>
      <c r="I5794">
        <v>3200000.4640000002</v>
      </c>
      <c r="J5794" t="s">
        <v>215</v>
      </c>
      <c r="K5794">
        <v>640.00009280000006</v>
      </c>
    </row>
    <row r="5795" spans="1:11" x14ac:dyDescent="0.2">
      <c r="A5795" t="s">
        <v>256</v>
      </c>
      <c r="B5795" t="s">
        <v>185</v>
      </c>
      <c r="C5795" t="s">
        <v>242</v>
      </c>
      <c r="D5795" t="s">
        <v>190</v>
      </c>
      <c r="E5795">
        <v>10361</v>
      </c>
      <c r="F5795">
        <v>260.58819999999997</v>
      </c>
      <c r="G5795">
        <v>44786</v>
      </c>
      <c r="H5795">
        <v>44774</v>
      </c>
      <c r="I5795">
        <v>2699954.3401999995</v>
      </c>
      <c r="J5795" t="s">
        <v>207</v>
      </c>
      <c r="K5795">
        <v>539.9908680399999</v>
      </c>
    </row>
    <row r="5796" spans="1:11" x14ac:dyDescent="0.2">
      <c r="A5796" t="s">
        <v>256</v>
      </c>
      <c r="B5796" t="s">
        <v>185</v>
      </c>
      <c r="C5796" t="s">
        <v>228</v>
      </c>
      <c r="D5796" t="s">
        <v>192</v>
      </c>
      <c r="E5796">
        <v>183068</v>
      </c>
      <c r="F5796">
        <v>30.043500000000002</v>
      </c>
      <c r="G5796">
        <v>44786</v>
      </c>
      <c r="H5796">
        <v>44774</v>
      </c>
      <c r="I5796">
        <v>5500003.4580000006</v>
      </c>
      <c r="J5796" t="s">
        <v>204</v>
      </c>
      <c r="K5796">
        <v>1100.0006916000002</v>
      </c>
    </row>
    <row r="5797" spans="1:11" x14ac:dyDescent="0.2">
      <c r="A5797" t="s">
        <v>256</v>
      </c>
      <c r="B5797" t="s">
        <v>198</v>
      </c>
      <c r="C5797" t="s">
        <v>232</v>
      </c>
      <c r="D5797" t="s">
        <v>200</v>
      </c>
      <c r="E5797">
        <v>130570</v>
      </c>
      <c r="F5797">
        <v>22.976199999999999</v>
      </c>
      <c r="G5797">
        <v>44786</v>
      </c>
      <c r="H5797">
        <v>44774</v>
      </c>
      <c r="I5797">
        <v>3000002.4339999999</v>
      </c>
      <c r="J5797" t="s">
        <v>204</v>
      </c>
      <c r="K5797">
        <v>600.00048679999998</v>
      </c>
    </row>
    <row r="5798" spans="1:11" x14ac:dyDescent="0.2">
      <c r="A5798" t="s">
        <v>256</v>
      </c>
      <c r="B5798" t="s">
        <v>198</v>
      </c>
      <c r="C5798" t="s">
        <v>195</v>
      </c>
      <c r="D5798" t="s">
        <v>192</v>
      </c>
      <c r="E5798">
        <v>67648</v>
      </c>
      <c r="F5798">
        <v>115.3032</v>
      </c>
      <c r="G5798">
        <v>44787</v>
      </c>
      <c r="H5798">
        <v>44774</v>
      </c>
      <c r="I5798">
        <v>7800030.8736000005</v>
      </c>
      <c r="J5798" t="s">
        <v>196</v>
      </c>
      <c r="K5798">
        <v>1560.0061747200002</v>
      </c>
    </row>
    <row r="5799" spans="1:11" x14ac:dyDescent="0.2">
      <c r="A5799" t="s">
        <v>256</v>
      </c>
      <c r="B5799" t="s">
        <v>185</v>
      </c>
      <c r="C5799" t="s">
        <v>205</v>
      </c>
      <c r="D5799" t="s">
        <v>190</v>
      </c>
      <c r="E5799">
        <v>405314</v>
      </c>
      <c r="F5799">
        <v>16.777100000000001</v>
      </c>
      <c r="G5799">
        <v>44787</v>
      </c>
      <c r="H5799">
        <v>44774</v>
      </c>
      <c r="I5799">
        <v>6799993.5093999999</v>
      </c>
      <c r="J5799" t="s">
        <v>193</v>
      </c>
      <c r="K5799">
        <v>1359.99870188</v>
      </c>
    </row>
    <row r="5800" spans="1:11" x14ac:dyDescent="0.2">
      <c r="A5800" t="s">
        <v>256</v>
      </c>
      <c r="B5800" t="s">
        <v>185</v>
      </c>
      <c r="C5800" t="s">
        <v>236</v>
      </c>
      <c r="D5800" t="s">
        <v>200</v>
      </c>
      <c r="E5800">
        <v>846947</v>
      </c>
      <c r="F5800">
        <v>6.1397000000000004</v>
      </c>
      <c r="G5800">
        <v>44787</v>
      </c>
      <c r="H5800">
        <v>44774</v>
      </c>
      <c r="I5800">
        <v>5200000.4959000004</v>
      </c>
      <c r="J5800" t="s">
        <v>215</v>
      </c>
      <c r="K5800">
        <v>1040.0000991800002</v>
      </c>
    </row>
    <row r="5801" spans="1:11" x14ac:dyDescent="0.2">
      <c r="A5801" t="s">
        <v>256</v>
      </c>
      <c r="B5801" t="s">
        <v>185</v>
      </c>
      <c r="C5801" t="s">
        <v>194</v>
      </c>
      <c r="D5801" t="s">
        <v>200</v>
      </c>
      <c r="E5801">
        <v>187938</v>
      </c>
      <c r="F5801">
        <v>49.484299999999998</v>
      </c>
      <c r="G5801">
        <v>44787</v>
      </c>
      <c r="H5801">
        <v>44774</v>
      </c>
      <c r="I5801">
        <v>9299980.373399999</v>
      </c>
      <c r="J5801" t="s">
        <v>188</v>
      </c>
      <c r="K5801">
        <v>1859.99607468</v>
      </c>
    </row>
    <row r="5802" spans="1:11" x14ac:dyDescent="0.2">
      <c r="A5802" t="s">
        <v>256</v>
      </c>
      <c r="B5802" t="s">
        <v>185</v>
      </c>
      <c r="C5802" t="s">
        <v>214</v>
      </c>
      <c r="D5802" t="s">
        <v>212</v>
      </c>
      <c r="E5802">
        <v>143619</v>
      </c>
      <c r="F5802">
        <v>26.4589</v>
      </c>
      <c r="G5802">
        <v>44788</v>
      </c>
      <c r="H5802">
        <v>44774</v>
      </c>
      <c r="I5802">
        <v>3800000.7590999999</v>
      </c>
      <c r="J5802" t="s">
        <v>215</v>
      </c>
      <c r="K5802">
        <v>760.00015182000004</v>
      </c>
    </row>
    <row r="5803" spans="1:11" x14ac:dyDescent="0.2">
      <c r="A5803" t="s">
        <v>256</v>
      </c>
      <c r="B5803" t="s">
        <v>185</v>
      </c>
      <c r="C5803" t="s">
        <v>210</v>
      </c>
      <c r="D5803" t="s">
        <v>190</v>
      </c>
      <c r="E5803">
        <v>295070</v>
      </c>
      <c r="F5803">
        <v>30.162299999999998</v>
      </c>
      <c r="G5803">
        <v>44791</v>
      </c>
      <c r="H5803">
        <v>44774</v>
      </c>
      <c r="I5803">
        <v>8899989.8609999996</v>
      </c>
      <c r="J5803" t="s">
        <v>204</v>
      </c>
      <c r="K5803">
        <v>1779.9979722</v>
      </c>
    </row>
    <row r="5804" spans="1:11" x14ac:dyDescent="0.2">
      <c r="A5804" t="s">
        <v>256</v>
      </c>
      <c r="B5804" t="s">
        <v>198</v>
      </c>
      <c r="C5804" t="s">
        <v>226</v>
      </c>
      <c r="D5804" t="s">
        <v>190</v>
      </c>
      <c r="E5804">
        <v>16742</v>
      </c>
      <c r="F5804">
        <v>53.756900000000002</v>
      </c>
      <c r="G5804">
        <v>44791</v>
      </c>
      <c r="H5804">
        <v>44774</v>
      </c>
      <c r="I5804">
        <v>899998.01980000001</v>
      </c>
      <c r="J5804" t="s">
        <v>188</v>
      </c>
      <c r="K5804">
        <v>179.99960396</v>
      </c>
    </row>
    <row r="5805" spans="1:11" x14ac:dyDescent="0.2">
      <c r="A5805" t="s">
        <v>256</v>
      </c>
      <c r="B5805" t="s">
        <v>185</v>
      </c>
      <c r="C5805" t="s">
        <v>237</v>
      </c>
      <c r="D5805" t="s">
        <v>212</v>
      </c>
      <c r="E5805">
        <v>416124</v>
      </c>
      <c r="F5805">
        <v>16.581600000000002</v>
      </c>
      <c r="G5805">
        <v>44791</v>
      </c>
      <c r="H5805">
        <v>44774</v>
      </c>
      <c r="I5805">
        <v>6900001.7184000006</v>
      </c>
      <c r="J5805" t="s">
        <v>204</v>
      </c>
      <c r="K5805">
        <v>1380.0003436800002</v>
      </c>
    </row>
    <row r="5806" spans="1:11" x14ac:dyDescent="0.2">
      <c r="A5806" t="s">
        <v>256</v>
      </c>
      <c r="B5806" t="s">
        <v>185</v>
      </c>
      <c r="C5806" t="s">
        <v>223</v>
      </c>
      <c r="D5806" t="s">
        <v>200</v>
      </c>
      <c r="E5806">
        <v>49719</v>
      </c>
      <c r="F5806">
        <v>92.519099999999995</v>
      </c>
      <c r="G5806">
        <v>44791</v>
      </c>
      <c r="H5806">
        <v>44774</v>
      </c>
      <c r="I5806">
        <v>4599957.1328999996</v>
      </c>
      <c r="J5806" t="s">
        <v>204</v>
      </c>
      <c r="K5806">
        <v>919.99142657999994</v>
      </c>
    </row>
    <row r="5807" spans="1:11" x14ac:dyDescent="0.2">
      <c r="A5807" t="s">
        <v>256</v>
      </c>
      <c r="B5807" t="s">
        <v>185</v>
      </c>
      <c r="C5807" t="s">
        <v>225</v>
      </c>
      <c r="D5807" t="s">
        <v>200</v>
      </c>
      <c r="E5807">
        <v>79547</v>
      </c>
      <c r="F5807">
        <v>87.998199999999997</v>
      </c>
      <c r="G5807">
        <v>44791</v>
      </c>
      <c r="H5807">
        <v>44774</v>
      </c>
      <c r="I5807">
        <v>6999992.8153999997</v>
      </c>
      <c r="J5807" t="s">
        <v>188</v>
      </c>
      <c r="K5807">
        <v>1399.9985630799999</v>
      </c>
    </row>
    <row r="5808" spans="1:11" x14ac:dyDescent="0.2">
      <c r="A5808" t="s">
        <v>256</v>
      </c>
      <c r="B5808" t="s">
        <v>198</v>
      </c>
      <c r="C5808" t="s">
        <v>230</v>
      </c>
      <c r="D5808" t="s">
        <v>187</v>
      </c>
      <c r="E5808">
        <v>68770</v>
      </c>
      <c r="F5808">
        <v>126.5087</v>
      </c>
      <c r="G5808">
        <v>44791</v>
      </c>
      <c r="H5808">
        <v>44774</v>
      </c>
      <c r="I5808">
        <v>8700003.2990000006</v>
      </c>
      <c r="J5808" t="s">
        <v>188</v>
      </c>
      <c r="K5808">
        <v>1740.0006598000002</v>
      </c>
    </row>
    <row r="5809" spans="1:11" x14ac:dyDescent="0.2">
      <c r="A5809" t="s">
        <v>256</v>
      </c>
      <c r="B5809" t="s">
        <v>185</v>
      </c>
      <c r="C5809" t="s">
        <v>208</v>
      </c>
      <c r="D5809" t="s">
        <v>190</v>
      </c>
      <c r="E5809">
        <v>72918</v>
      </c>
      <c r="F5809">
        <v>60.341700000000003</v>
      </c>
      <c r="G5809">
        <v>44791</v>
      </c>
      <c r="H5809">
        <v>44774</v>
      </c>
      <c r="I5809">
        <v>4399996.0806</v>
      </c>
      <c r="J5809" t="s">
        <v>188</v>
      </c>
      <c r="K5809">
        <v>879.99921612000003</v>
      </c>
    </row>
    <row r="5810" spans="1:11" x14ac:dyDescent="0.2">
      <c r="A5810" t="s">
        <v>256</v>
      </c>
      <c r="B5810" t="s">
        <v>198</v>
      </c>
      <c r="C5810" t="s">
        <v>189</v>
      </c>
      <c r="D5810" t="s">
        <v>212</v>
      </c>
      <c r="E5810">
        <v>317075</v>
      </c>
      <c r="F5810">
        <v>27.122900000000001</v>
      </c>
      <c r="G5810">
        <v>44791</v>
      </c>
      <c r="H5810">
        <v>44774</v>
      </c>
      <c r="I5810">
        <v>8599993.5175000001</v>
      </c>
      <c r="J5810" t="s">
        <v>188</v>
      </c>
      <c r="K5810">
        <v>1719.9987035000001</v>
      </c>
    </row>
    <row r="5811" spans="1:11" x14ac:dyDescent="0.2">
      <c r="A5811" t="s">
        <v>256</v>
      </c>
      <c r="B5811" t="s">
        <v>198</v>
      </c>
      <c r="C5811" t="s">
        <v>201</v>
      </c>
      <c r="D5811" t="s">
        <v>190</v>
      </c>
      <c r="E5811">
        <v>193712</v>
      </c>
      <c r="F5811">
        <v>40.782200000000003</v>
      </c>
      <c r="G5811">
        <v>44792</v>
      </c>
      <c r="H5811">
        <v>44774</v>
      </c>
      <c r="I5811">
        <v>7900001.5264000008</v>
      </c>
      <c r="J5811" t="s">
        <v>188</v>
      </c>
      <c r="K5811">
        <v>1580.0003052800002</v>
      </c>
    </row>
    <row r="5812" spans="1:11" x14ac:dyDescent="0.2">
      <c r="A5812" t="s">
        <v>256</v>
      </c>
      <c r="B5812" t="s">
        <v>185</v>
      </c>
      <c r="C5812" t="s">
        <v>205</v>
      </c>
      <c r="D5812" t="s">
        <v>192</v>
      </c>
      <c r="E5812">
        <v>149094</v>
      </c>
      <c r="F5812">
        <v>16.767900000000001</v>
      </c>
      <c r="G5812">
        <v>44792</v>
      </c>
      <c r="H5812">
        <v>44774</v>
      </c>
      <c r="I5812">
        <v>2499993.2826</v>
      </c>
      <c r="J5812" t="s">
        <v>193</v>
      </c>
      <c r="K5812">
        <v>499.99865652000005</v>
      </c>
    </row>
    <row r="5813" spans="1:11" x14ac:dyDescent="0.2">
      <c r="A5813" t="s">
        <v>256</v>
      </c>
      <c r="B5813" t="s">
        <v>198</v>
      </c>
      <c r="C5813" t="s">
        <v>112</v>
      </c>
      <c r="D5813" t="s">
        <v>192</v>
      </c>
      <c r="E5813">
        <v>132874</v>
      </c>
      <c r="F5813">
        <v>37.6297</v>
      </c>
      <c r="G5813">
        <v>44792</v>
      </c>
      <c r="H5813">
        <v>44774</v>
      </c>
      <c r="I5813">
        <v>5000008.7577999998</v>
      </c>
      <c r="J5813" t="s">
        <v>188</v>
      </c>
      <c r="K5813">
        <v>1000.00175156</v>
      </c>
    </row>
    <row r="5814" spans="1:11" x14ac:dyDescent="0.2">
      <c r="A5814" t="s">
        <v>256</v>
      </c>
      <c r="B5814" t="s">
        <v>185</v>
      </c>
      <c r="C5814" t="s">
        <v>226</v>
      </c>
      <c r="D5814" t="s">
        <v>190</v>
      </c>
      <c r="E5814">
        <v>29629</v>
      </c>
      <c r="F5814">
        <v>50.626300000000001</v>
      </c>
      <c r="G5814">
        <v>44793</v>
      </c>
      <c r="H5814">
        <v>44774</v>
      </c>
      <c r="I5814">
        <v>1500006.6427</v>
      </c>
      <c r="J5814" t="s">
        <v>188</v>
      </c>
      <c r="K5814">
        <v>300.00132854000003</v>
      </c>
    </row>
    <row r="5815" spans="1:11" x14ac:dyDescent="0.2">
      <c r="A5815" t="s">
        <v>256</v>
      </c>
      <c r="B5815" t="s">
        <v>198</v>
      </c>
      <c r="C5815" t="s">
        <v>222</v>
      </c>
      <c r="D5815" t="s">
        <v>187</v>
      </c>
      <c r="E5815">
        <v>529886</v>
      </c>
      <c r="F5815">
        <v>16.0412</v>
      </c>
      <c r="G5815">
        <v>44794</v>
      </c>
      <c r="H5815">
        <v>44774</v>
      </c>
      <c r="I5815">
        <v>8500007.303199999</v>
      </c>
      <c r="J5815" t="s">
        <v>193</v>
      </c>
      <c r="K5815">
        <v>1700.0014606399998</v>
      </c>
    </row>
    <row r="5816" spans="1:11" x14ac:dyDescent="0.2">
      <c r="A5816" t="s">
        <v>256</v>
      </c>
      <c r="B5816" t="s">
        <v>198</v>
      </c>
      <c r="C5816" t="s">
        <v>233</v>
      </c>
      <c r="D5816" t="s">
        <v>190</v>
      </c>
      <c r="E5816">
        <v>39284</v>
      </c>
      <c r="F5816">
        <v>81.457800000000006</v>
      </c>
      <c r="G5816">
        <v>44795</v>
      </c>
      <c r="H5816">
        <v>44774</v>
      </c>
      <c r="I5816">
        <v>3199988.2152000004</v>
      </c>
      <c r="J5816" t="s">
        <v>204</v>
      </c>
      <c r="K5816">
        <v>639.99764304000007</v>
      </c>
    </row>
    <row r="5817" spans="1:11" x14ac:dyDescent="0.2">
      <c r="A5817" t="s">
        <v>256</v>
      </c>
      <c r="B5817" t="s">
        <v>185</v>
      </c>
      <c r="C5817" t="s">
        <v>231</v>
      </c>
      <c r="D5817" t="s">
        <v>190</v>
      </c>
      <c r="E5817">
        <v>294551</v>
      </c>
      <c r="F5817">
        <v>22.746500000000001</v>
      </c>
      <c r="G5817">
        <v>44795</v>
      </c>
      <c r="H5817">
        <v>44774</v>
      </c>
      <c r="I5817">
        <v>6700004.3215000005</v>
      </c>
      <c r="J5817" t="s">
        <v>188</v>
      </c>
      <c r="K5817">
        <v>1340.0008643000001</v>
      </c>
    </row>
    <row r="5818" spans="1:11" x14ac:dyDescent="0.2">
      <c r="A5818" t="s">
        <v>256</v>
      </c>
      <c r="B5818" t="s">
        <v>185</v>
      </c>
      <c r="C5818" t="s">
        <v>222</v>
      </c>
      <c r="D5818" t="s">
        <v>200</v>
      </c>
      <c r="E5818">
        <v>338434</v>
      </c>
      <c r="F5818">
        <v>16.251300000000001</v>
      </c>
      <c r="G5818">
        <v>44795</v>
      </c>
      <c r="H5818">
        <v>44774</v>
      </c>
      <c r="I5818">
        <v>5499992.4642000003</v>
      </c>
      <c r="J5818" t="s">
        <v>193</v>
      </c>
      <c r="K5818">
        <v>1099.9984928400002</v>
      </c>
    </row>
    <row r="5819" spans="1:11" x14ac:dyDescent="0.2">
      <c r="A5819" t="s">
        <v>256</v>
      </c>
      <c r="B5819" t="s">
        <v>198</v>
      </c>
      <c r="C5819" t="s">
        <v>191</v>
      </c>
      <c r="D5819" t="s">
        <v>190</v>
      </c>
      <c r="E5819">
        <v>591531</v>
      </c>
      <c r="F5819">
        <v>6.0858999999999996</v>
      </c>
      <c r="G5819">
        <v>44798</v>
      </c>
      <c r="H5819">
        <v>44774</v>
      </c>
      <c r="I5819">
        <v>3599998.5129</v>
      </c>
      <c r="J5819" t="s">
        <v>193</v>
      </c>
      <c r="K5819">
        <v>719.99970258000008</v>
      </c>
    </row>
    <row r="5820" spans="1:11" x14ac:dyDescent="0.2">
      <c r="A5820" t="s">
        <v>256</v>
      </c>
      <c r="B5820" t="s">
        <v>198</v>
      </c>
      <c r="C5820" t="s">
        <v>230</v>
      </c>
      <c r="D5820" t="s">
        <v>200</v>
      </c>
      <c r="E5820">
        <v>33396</v>
      </c>
      <c r="F5820">
        <v>125.7647</v>
      </c>
      <c r="G5820">
        <v>44798</v>
      </c>
      <c r="H5820">
        <v>44774</v>
      </c>
      <c r="I5820">
        <v>4200037.9211999997</v>
      </c>
      <c r="J5820" t="s">
        <v>188</v>
      </c>
      <c r="K5820">
        <v>840.00758424000003</v>
      </c>
    </row>
    <row r="5821" spans="1:11" x14ac:dyDescent="0.2">
      <c r="A5821" t="s">
        <v>256</v>
      </c>
      <c r="B5821" t="s">
        <v>198</v>
      </c>
      <c r="C5821" t="s">
        <v>112</v>
      </c>
      <c r="D5821" t="s">
        <v>190</v>
      </c>
      <c r="E5821">
        <v>171027</v>
      </c>
      <c r="F5821">
        <v>38.005699999999997</v>
      </c>
      <c r="G5821">
        <v>44798</v>
      </c>
      <c r="H5821">
        <v>44774</v>
      </c>
      <c r="I5821">
        <v>6500000.8538999995</v>
      </c>
      <c r="J5821" t="s">
        <v>188</v>
      </c>
      <c r="K5821">
        <v>1300.00017078</v>
      </c>
    </row>
    <row r="5822" spans="1:11" x14ac:dyDescent="0.2">
      <c r="A5822" t="s">
        <v>256</v>
      </c>
      <c r="B5822" t="s">
        <v>185</v>
      </c>
      <c r="C5822" t="s">
        <v>221</v>
      </c>
      <c r="D5822" t="s">
        <v>192</v>
      </c>
      <c r="E5822">
        <v>47128</v>
      </c>
      <c r="F5822">
        <v>36.072000000000003</v>
      </c>
      <c r="G5822">
        <v>44798</v>
      </c>
      <c r="H5822">
        <v>44774</v>
      </c>
      <c r="I5822">
        <v>1700001.216</v>
      </c>
      <c r="J5822" t="s">
        <v>207</v>
      </c>
      <c r="K5822">
        <v>340.0002432</v>
      </c>
    </row>
    <row r="5823" spans="1:11" x14ac:dyDescent="0.2">
      <c r="A5823" t="s">
        <v>256</v>
      </c>
      <c r="B5823" t="s">
        <v>198</v>
      </c>
      <c r="C5823" t="s">
        <v>216</v>
      </c>
      <c r="D5823" t="s">
        <v>190</v>
      </c>
      <c r="E5823">
        <v>573730</v>
      </c>
      <c r="F5823">
        <v>16.732600000000001</v>
      </c>
      <c r="G5823">
        <v>44798</v>
      </c>
      <c r="H5823">
        <v>44774</v>
      </c>
      <c r="I5823">
        <v>9599994.5980000012</v>
      </c>
      <c r="J5823" t="s">
        <v>215</v>
      </c>
      <c r="K5823">
        <v>1919.9989196000004</v>
      </c>
    </row>
    <row r="5824" spans="1:11" x14ac:dyDescent="0.2">
      <c r="A5824" t="s">
        <v>256</v>
      </c>
      <c r="B5824" t="s">
        <v>185</v>
      </c>
      <c r="C5824" t="s">
        <v>201</v>
      </c>
      <c r="D5824" t="s">
        <v>192</v>
      </c>
      <c r="E5824">
        <v>209943</v>
      </c>
      <c r="F5824">
        <v>37.152999999999999</v>
      </c>
      <c r="G5824">
        <v>44798</v>
      </c>
      <c r="H5824">
        <v>44774</v>
      </c>
      <c r="I5824">
        <v>7800012.2790000001</v>
      </c>
      <c r="J5824" t="s">
        <v>188</v>
      </c>
      <c r="K5824">
        <v>1560.0024558</v>
      </c>
    </row>
    <row r="5825" spans="1:11" x14ac:dyDescent="0.2">
      <c r="A5825" t="s">
        <v>256</v>
      </c>
      <c r="B5825" t="s">
        <v>185</v>
      </c>
      <c r="C5825" t="s">
        <v>221</v>
      </c>
      <c r="D5825" t="s">
        <v>190</v>
      </c>
      <c r="E5825">
        <v>190546</v>
      </c>
      <c r="F5825">
        <v>35.686900000000001</v>
      </c>
      <c r="G5825">
        <v>44798</v>
      </c>
      <c r="H5825">
        <v>44774</v>
      </c>
      <c r="I5825">
        <v>6799996.0474000005</v>
      </c>
      <c r="J5825" t="s">
        <v>207</v>
      </c>
      <c r="K5825">
        <v>1359.9992094800002</v>
      </c>
    </row>
    <row r="5826" spans="1:11" x14ac:dyDescent="0.2">
      <c r="A5826" t="s">
        <v>256</v>
      </c>
      <c r="B5826" t="s">
        <v>198</v>
      </c>
      <c r="C5826" t="s">
        <v>231</v>
      </c>
      <c r="D5826" t="s">
        <v>190</v>
      </c>
      <c r="E5826">
        <v>73538</v>
      </c>
      <c r="F5826">
        <v>23.1174</v>
      </c>
      <c r="G5826">
        <v>44799</v>
      </c>
      <c r="H5826">
        <v>44774</v>
      </c>
      <c r="I5826">
        <v>1700007.3611999999</v>
      </c>
      <c r="J5826" t="s">
        <v>188</v>
      </c>
      <c r="K5826">
        <v>340.00147224</v>
      </c>
    </row>
    <row r="5827" spans="1:11" x14ac:dyDescent="0.2">
      <c r="A5827" t="s">
        <v>256</v>
      </c>
      <c r="B5827" t="s">
        <v>185</v>
      </c>
      <c r="C5827" t="s">
        <v>227</v>
      </c>
      <c r="D5827" t="s">
        <v>187</v>
      </c>
      <c r="E5827">
        <v>6827</v>
      </c>
      <c r="F5827">
        <v>146.4734</v>
      </c>
      <c r="G5827">
        <v>44799</v>
      </c>
      <c r="H5827">
        <v>44774</v>
      </c>
      <c r="I5827">
        <v>999973.90179999999</v>
      </c>
      <c r="J5827" t="s">
        <v>204</v>
      </c>
      <c r="K5827">
        <v>199.99478036000002</v>
      </c>
    </row>
    <row r="5828" spans="1:11" x14ac:dyDescent="0.2">
      <c r="A5828" t="s">
        <v>256</v>
      </c>
      <c r="B5828" t="s">
        <v>198</v>
      </c>
      <c r="C5828" t="s">
        <v>234</v>
      </c>
      <c r="D5828" t="s">
        <v>212</v>
      </c>
      <c r="E5828">
        <v>92492</v>
      </c>
      <c r="F5828">
        <v>103.7928</v>
      </c>
      <c r="G5828">
        <v>44801</v>
      </c>
      <c r="H5828">
        <v>44774</v>
      </c>
      <c r="I5828">
        <v>9600003.6576000005</v>
      </c>
      <c r="J5828" t="s">
        <v>204</v>
      </c>
      <c r="K5828">
        <v>1920.0007315200003</v>
      </c>
    </row>
    <row r="5829" spans="1:11" x14ac:dyDescent="0.2">
      <c r="A5829" t="s">
        <v>256</v>
      </c>
      <c r="B5829" t="s">
        <v>198</v>
      </c>
      <c r="C5829" t="s">
        <v>224</v>
      </c>
      <c r="D5829" t="s">
        <v>190</v>
      </c>
      <c r="E5829">
        <v>11831</v>
      </c>
      <c r="F5829">
        <v>194.404</v>
      </c>
      <c r="G5829">
        <v>44801</v>
      </c>
      <c r="H5829">
        <v>44774</v>
      </c>
      <c r="I5829">
        <v>2299993.7239999999</v>
      </c>
      <c r="J5829" t="s">
        <v>204</v>
      </c>
      <c r="K5829">
        <v>459.9987448</v>
      </c>
    </row>
    <row r="5830" spans="1:11" x14ac:dyDescent="0.2">
      <c r="A5830" t="s">
        <v>256</v>
      </c>
      <c r="B5830" t="s">
        <v>185</v>
      </c>
      <c r="C5830" t="s">
        <v>237</v>
      </c>
      <c r="D5830" t="s">
        <v>190</v>
      </c>
      <c r="E5830">
        <v>61862</v>
      </c>
      <c r="F5830">
        <v>16.164899999999999</v>
      </c>
      <c r="G5830">
        <v>44801</v>
      </c>
      <c r="H5830">
        <v>44774</v>
      </c>
      <c r="I5830">
        <v>999993.04379999998</v>
      </c>
      <c r="J5830" t="s">
        <v>204</v>
      </c>
      <c r="K5830">
        <v>199.99860876</v>
      </c>
    </row>
    <row r="5831" spans="1:11" x14ac:dyDescent="0.2">
      <c r="A5831" t="s">
        <v>256</v>
      </c>
      <c r="B5831" t="s">
        <v>185</v>
      </c>
      <c r="C5831" t="s">
        <v>214</v>
      </c>
      <c r="D5831" t="s">
        <v>192</v>
      </c>
      <c r="E5831">
        <v>174218</v>
      </c>
      <c r="F5831">
        <v>30.421700000000001</v>
      </c>
      <c r="G5831">
        <v>44802</v>
      </c>
      <c r="H5831">
        <v>44774</v>
      </c>
      <c r="I5831">
        <v>5300007.7306000004</v>
      </c>
      <c r="J5831" t="s">
        <v>215</v>
      </c>
      <c r="K5831">
        <v>1060.0015461200001</v>
      </c>
    </row>
    <row r="5832" spans="1:11" x14ac:dyDescent="0.2">
      <c r="A5832" t="s">
        <v>256</v>
      </c>
      <c r="B5832" t="s">
        <v>185</v>
      </c>
      <c r="C5832" t="s">
        <v>219</v>
      </c>
      <c r="D5832" t="s">
        <v>190</v>
      </c>
      <c r="E5832">
        <v>12775</v>
      </c>
      <c r="F5832">
        <v>54.796199999999999</v>
      </c>
      <c r="G5832">
        <v>44802</v>
      </c>
      <c r="H5832">
        <v>44774</v>
      </c>
      <c r="I5832">
        <v>700021.45499999996</v>
      </c>
      <c r="J5832" t="s">
        <v>188</v>
      </c>
      <c r="K5832">
        <v>140.00429099999999</v>
      </c>
    </row>
    <row r="5833" spans="1:11" x14ac:dyDescent="0.2">
      <c r="A5833" t="s">
        <v>256</v>
      </c>
      <c r="B5833" t="s">
        <v>185</v>
      </c>
      <c r="C5833" t="s">
        <v>230</v>
      </c>
      <c r="D5833" t="s">
        <v>190</v>
      </c>
      <c r="E5833">
        <v>18908</v>
      </c>
      <c r="F5833">
        <v>121.643</v>
      </c>
      <c r="G5833">
        <v>44805</v>
      </c>
      <c r="H5833">
        <v>44805</v>
      </c>
      <c r="I5833">
        <v>2300025.844</v>
      </c>
      <c r="J5833" t="s">
        <v>188</v>
      </c>
      <c r="K5833">
        <v>460.00516880000004</v>
      </c>
    </row>
    <row r="5834" spans="1:11" x14ac:dyDescent="0.2">
      <c r="A5834" t="s">
        <v>256</v>
      </c>
      <c r="B5834" t="s">
        <v>185</v>
      </c>
      <c r="C5834" t="s">
        <v>221</v>
      </c>
      <c r="D5834" t="s">
        <v>200</v>
      </c>
      <c r="E5834">
        <v>167533</v>
      </c>
      <c r="F5834">
        <v>37.604599999999998</v>
      </c>
      <c r="G5834">
        <v>44805</v>
      </c>
      <c r="H5834">
        <v>44805</v>
      </c>
      <c r="I5834">
        <v>6300011.4517999999</v>
      </c>
      <c r="J5834" t="s">
        <v>207</v>
      </c>
      <c r="K5834">
        <v>1260.00229036</v>
      </c>
    </row>
    <row r="5835" spans="1:11" x14ac:dyDescent="0.2">
      <c r="A5835" t="s">
        <v>256</v>
      </c>
      <c r="B5835" t="s">
        <v>198</v>
      </c>
      <c r="C5835" t="s">
        <v>221</v>
      </c>
      <c r="D5835" t="s">
        <v>190</v>
      </c>
      <c r="E5835">
        <v>31265</v>
      </c>
      <c r="F5835">
        <v>41.580199999999998</v>
      </c>
      <c r="G5835">
        <v>44805</v>
      </c>
      <c r="H5835">
        <v>44805</v>
      </c>
      <c r="I5835">
        <v>1300004.953</v>
      </c>
      <c r="J5835" t="s">
        <v>207</v>
      </c>
      <c r="K5835">
        <v>260.00099060000002</v>
      </c>
    </row>
    <row r="5836" spans="1:11" x14ac:dyDescent="0.2">
      <c r="A5836" t="s">
        <v>256</v>
      </c>
      <c r="B5836" t="s">
        <v>198</v>
      </c>
      <c r="C5836" t="s">
        <v>201</v>
      </c>
      <c r="D5836" t="s">
        <v>192</v>
      </c>
      <c r="E5836">
        <v>249606</v>
      </c>
      <c r="F5836">
        <v>38.460599999999999</v>
      </c>
      <c r="G5836">
        <v>44806</v>
      </c>
      <c r="H5836">
        <v>44805</v>
      </c>
      <c r="I5836">
        <v>9599996.523599999</v>
      </c>
      <c r="J5836" t="s">
        <v>188</v>
      </c>
      <c r="K5836">
        <v>1919.9993047199998</v>
      </c>
    </row>
    <row r="5837" spans="1:11" x14ac:dyDescent="0.2">
      <c r="A5837" t="s">
        <v>256</v>
      </c>
      <c r="B5837" t="s">
        <v>198</v>
      </c>
      <c r="C5837" t="s">
        <v>210</v>
      </c>
      <c r="D5837" t="s">
        <v>200</v>
      </c>
      <c r="E5837">
        <v>248354</v>
      </c>
      <c r="F5837">
        <v>27.782900000000001</v>
      </c>
      <c r="G5837">
        <v>44806</v>
      </c>
      <c r="H5837">
        <v>44805</v>
      </c>
      <c r="I5837">
        <v>6899994.3466000007</v>
      </c>
      <c r="J5837" t="s">
        <v>204</v>
      </c>
      <c r="K5837">
        <v>1379.9988693200003</v>
      </c>
    </row>
    <row r="5838" spans="1:11" x14ac:dyDescent="0.2">
      <c r="A5838" t="s">
        <v>256</v>
      </c>
      <c r="B5838" t="s">
        <v>185</v>
      </c>
      <c r="C5838" t="s">
        <v>245</v>
      </c>
      <c r="D5838" t="s">
        <v>190</v>
      </c>
      <c r="E5838">
        <v>50264</v>
      </c>
      <c r="F5838">
        <v>59.6845</v>
      </c>
      <c r="G5838">
        <v>44807</v>
      </c>
      <c r="H5838">
        <v>44805</v>
      </c>
      <c r="I5838">
        <v>2999981.7080000001</v>
      </c>
      <c r="J5838" t="s">
        <v>188</v>
      </c>
      <c r="K5838">
        <v>599.99634160000005</v>
      </c>
    </row>
    <row r="5839" spans="1:11" x14ac:dyDescent="0.2">
      <c r="A5839" t="s">
        <v>256</v>
      </c>
      <c r="B5839" t="s">
        <v>198</v>
      </c>
      <c r="C5839" t="s">
        <v>236</v>
      </c>
      <c r="D5839" t="s">
        <v>200</v>
      </c>
      <c r="E5839">
        <v>568163</v>
      </c>
      <c r="F5839">
        <v>5.9842000000000004</v>
      </c>
      <c r="G5839">
        <v>44807</v>
      </c>
      <c r="H5839">
        <v>44805</v>
      </c>
      <c r="I5839">
        <v>3400001.0246000001</v>
      </c>
      <c r="J5839" t="s">
        <v>215</v>
      </c>
      <c r="K5839">
        <v>680.0002049200001</v>
      </c>
    </row>
    <row r="5840" spans="1:11" x14ac:dyDescent="0.2">
      <c r="A5840" t="s">
        <v>256</v>
      </c>
      <c r="B5840" t="s">
        <v>198</v>
      </c>
      <c r="C5840" t="s">
        <v>235</v>
      </c>
      <c r="D5840" t="s">
        <v>190</v>
      </c>
      <c r="E5840">
        <v>410768</v>
      </c>
      <c r="F5840">
        <v>14.6068</v>
      </c>
      <c r="G5840">
        <v>44807</v>
      </c>
      <c r="H5840">
        <v>44805</v>
      </c>
      <c r="I5840">
        <v>6000006.0224000001</v>
      </c>
      <c r="J5840" t="s">
        <v>204</v>
      </c>
      <c r="K5840">
        <v>1200.0012044800001</v>
      </c>
    </row>
    <row r="5841" spans="1:11" x14ac:dyDescent="0.2">
      <c r="A5841" t="s">
        <v>256</v>
      </c>
      <c r="B5841" t="s">
        <v>185</v>
      </c>
      <c r="C5841" t="s">
        <v>112</v>
      </c>
      <c r="D5841" t="s">
        <v>200</v>
      </c>
      <c r="E5841">
        <v>47305</v>
      </c>
      <c r="F5841">
        <v>38.051099999999998</v>
      </c>
      <c r="G5841">
        <v>44808</v>
      </c>
      <c r="H5841">
        <v>44805</v>
      </c>
      <c r="I5841">
        <v>1800007.2855</v>
      </c>
      <c r="J5841" t="s">
        <v>188</v>
      </c>
      <c r="K5841">
        <v>360.00145710000004</v>
      </c>
    </row>
    <row r="5842" spans="1:11" x14ac:dyDescent="0.2">
      <c r="A5842" t="s">
        <v>256</v>
      </c>
      <c r="B5842" t="s">
        <v>185</v>
      </c>
      <c r="C5842" t="s">
        <v>242</v>
      </c>
      <c r="D5842" t="s">
        <v>190</v>
      </c>
      <c r="E5842">
        <v>9030</v>
      </c>
      <c r="F5842">
        <v>243.63810000000001</v>
      </c>
      <c r="G5842">
        <v>44808</v>
      </c>
      <c r="H5842">
        <v>44805</v>
      </c>
      <c r="I5842">
        <v>2200052.0430000001</v>
      </c>
      <c r="J5842" t="s">
        <v>207</v>
      </c>
      <c r="K5842">
        <v>440.01040860000006</v>
      </c>
    </row>
    <row r="5843" spans="1:11" x14ac:dyDescent="0.2">
      <c r="A5843" t="s">
        <v>256</v>
      </c>
      <c r="B5843" t="s">
        <v>198</v>
      </c>
      <c r="C5843" t="s">
        <v>205</v>
      </c>
      <c r="D5843" t="s">
        <v>192</v>
      </c>
      <c r="E5843">
        <v>195422</v>
      </c>
      <c r="F5843">
        <v>19.4451</v>
      </c>
      <c r="G5843">
        <v>44808</v>
      </c>
      <c r="H5843">
        <v>44805</v>
      </c>
      <c r="I5843">
        <v>3800000.3322000001</v>
      </c>
      <c r="J5843" t="s">
        <v>193</v>
      </c>
      <c r="K5843">
        <v>760.00006644000007</v>
      </c>
    </row>
    <row r="5844" spans="1:11" x14ac:dyDescent="0.2">
      <c r="A5844" t="s">
        <v>256</v>
      </c>
      <c r="B5844" t="s">
        <v>185</v>
      </c>
      <c r="C5844" t="s">
        <v>246</v>
      </c>
      <c r="D5844" t="s">
        <v>190</v>
      </c>
      <c r="E5844">
        <v>36032</v>
      </c>
      <c r="F5844">
        <v>130.43899999999999</v>
      </c>
      <c r="G5844">
        <v>44808</v>
      </c>
      <c r="H5844">
        <v>44805</v>
      </c>
      <c r="I5844">
        <v>4699978.0479999995</v>
      </c>
      <c r="J5844" t="s">
        <v>204</v>
      </c>
      <c r="K5844">
        <v>939.99560959999997</v>
      </c>
    </row>
    <row r="5845" spans="1:11" x14ac:dyDescent="0.2">
      <c r="A5845" t="s">
        <v>256</v>
      </c>
      <c r="B5845" t="s">
        <v>198</v>
      </c>
      <c r="C5845" t="s">
        <v>246</v>
      </c>
      <c r="D5845" t="s">
        <v>190</v>
      </c>
      <c r="E5845">
        <v>19164</v>
      </c>
      <c r="F5845">
        <v>130.4522</v>
      </c>
      <c r="G5845">
        <v>44809</v>
      </c>
      <c r="H5845">
        <v>44805</v>
      </c>
      <c r="I5845">
        <v>2499985.9608</v>
      </c>
      <c r="J5845" t="s">
        <v>204</v>
      </c>
      <c r="K5845">
        <v>499.99719216</v>
      </c>
    </row>
    <row r="5846" spans="1:11" x14ac:dyDescent="0.2">
      <c r="A5846" t="s">
        <v>256</v>
      </c>
      <c r="B5846" t="s">
        <v>185</v>
      </c>
      <c r="C5846" t="s">
        <v>213</v>
      </c>
      <c r="D5846" t="s">
        <v>190</v>
      </c>
      <c r="E5846">
        <v>101583</v>
      </c>
      <c r="F5846">
        <v>74.816000000000003</v>
      </c>
      <c r="G5846">
        <v>44812</v>
      </c>
      <c r="H5846">
        <v>44805</v>
      </c>
      <c r="I5846">
        <v>7600033.7280000001</v>
      </c>
      <c r="J5846" t="s">
        <v>188</v>
      </c>
      <c r="K5846">
        <v>1520.0067456000002</v>
      </c>
    </row>
    <row r="5847" spans="1:11" x14ac:dyDescent="0.2">
      <c r="A5847" t="s">
        <v>256</v>
      </c>
      <c r="B5847" t="s">
        <v>198</v>
      </c>
      <c r="C5847" t="s">
        <v>210</v>
      </c>
      <c r="D5847" t="s">
        <v>187</v>
      </c>
      <c r="E5847">
        <v>204275</v>
      </c>
      <c r="F5847">
        <v>30.840800000000002</v>
      </c>
      <c r="G5847">
        <v>44812</v>
      </c>
      <c r="H5847">
        <v>44805</v>
      </c>
      <c r="I5847">
        <v>6300004.4199999999</v>
      </c>
      <c r="J5847" t="s">
        <v>204</v>
      </c>
      <c r="K5847">
        <v>1260.000884</v>
      </c>
    </row>
    <row r="5848" spans="1:11" x14ac:dyDescent="0.2">
      <c r="A5848" t="s">
        <v>256</v>
      </c>
      <c r="B5848" t="s">
        <v>198</v>
      </c>
      <c r="C5848" t="s">
        <v>222</v>
      </c>
      <c r="D5848" t="s">
        <v>200</v>
      </c>
      <c r="E5848">
        <v>399224</v>
      </c>
      <c r="F5848">
        <v>17.533999999999999</v>
      </c>
      <c r="G5848">
        <v>44812</v>
      </c>
      <c r="H5848">
        <v>44805</v>
      </c>
      <c r="I5848">
        <v>6999993.6159999995</v>
      </c>
      <c r="J5848" t="s">
        <v>193</v>
      </c>
      <c r="K5848">
        <v>1399.9987231999999</v>
      </c>
    </row>
    <row r="5849" spans="1:11" x14ac:dyDescent="0.2">
      <c r="A5849" t="s">
        <v>256</v>
      </c>
      <c r="B5849" t="s">
        <v>198</v>
      </c>
      <c r="C5849" t="s">
        <v>201</v>
      </c>
      <c r="D5849" t="s">
        <v>190</v>
      </c>
      <c r="E5849">
        <v>226361</v>
      </c>
      <c r="F5849">
        <v>43.735399999999998</v>
      </c>
      <c r="G5849">
        <v>44812</v>
      </c>
      <c r="H5849">
        <v>44805</v>
      </c>
      <c r="I5849">
        <v>9899988.8794</v>
      </c>
      <c r="J5849" t="s">
        <v>188</v>
      </c>
      <c r="K5849">
        <v>1979.9977758800001</v>
      </c>
    </row>
    <row r="5850" spans="1:11" x14ac:dyDescent="0.2">
      <c r="A5850" t="s">
        <v>256</v>
      </c>
      <c r="B5850" t="s">
        <v>185</v>
      </c>
      <c r="C5850" t="s">
        <v>211</v>
      </c>
      <c r="D5850" t="s">
        <v>192</v>
      </c>
      <c r="E5850">
        <v>219630</v>
      </c>
      <c r="F5850">
        <v>12.748699999999999</v>
      </c>
      <c r="G5850">
        <v>44812</v>
      </c>
      <c r="H5850">
        <v>44805</v>
      </c>
      <c r="I5850">
        <v>2799996.9809999997</v>
      </c>
      <c r="J5850" t="s">
        <v>207</v>
      </c>
      <c r="K5850">
        <v>559.99939619999998</v>
      </c>
    </row>
    <row r="5851" spans="1:11" x14ac:dyDescent="0.2">
      <c r="A5851" t="s">
        <v>256</v>
      </c>
      <c r="B5851" t="s">
        <v>198</v>
      </c>
      <c r="C5851" t="s">
        <v>218</v>
      </c>
      <c r="D5851" t="s">
        <v>187</v>
      </c>
      <c r="E5851">
        <v>125228</v>
      </c>
      <c r="F5851">
        <v>63.085099999999997</v>
      </c>
      <c r="G5851">
        <v>44812</v>
      </c>
      <c r="H5851">
        <v>44805</v>
      </c>
      <c r="I5851">
        <v>7900020.9027999993</v>
      </c>
      <c r="J5851" t="s">
        <v>204</v>
      </c>
      <c r="K5851">
        <v>1580.0041805599999</v>
      </c>
    </row>
    <row r="5852" spans="1:11" x14ac:dyDescent="0.2">
      <c r="A5852" t="s">
        <v>256</v>
      </c>
      <c r="B5852" t="s">
        <v>198</v>
      </c>
      <c r="C5852" t="s">
        <v>243</v>
      </c>
      <c r="D5852" t="s">
        <v>190</v>
      </c>
      <c r="E5852">
        <v>707395</v>
      </c>
      <c r="F5852">
        <v>6.22</v>
      </c>
      <c r="G5852">
        <v>44812</v>
      </c>
      <c r="H5852">
        <v>44805</v>
      </c>
      <c r="I5852">
        <v>4399996.8999999994</v>
      </c>
      <c r="J5852" t="s">
        <v>215</v>
      </c>
      <c r="K5852">
        <v>879.99937999999997</v>
      </c>
    </row>
    <row r="5853" spans="1:11" x14ac:dyDescent="0.2">
      <c r="A5853" t="s">
        <v>256</v>
      </c>
      <c r="B5853" t="s">
        <v>198</v>
      </c>
      <c r="C5853" t="s">
        <v>210</v>
      </c>
      <c r="D5853" t="s">
        <v>190</v>
      </c>
      <c r="E5853">
        <v>289283</v>
      </c>
      <c r="F5853">
        <v>28.000299999999999</v>
      </c>
      <c r="G5853">
        <v>44812</v>
      </c>
      <c r="H5853">
        <v>44805</v>
      </c>
      <c r="I5853">
        <v>8100010.7848999994</v>
      </c>
      <c r="J5853" t="s">
        <v>204</v>
      </c>
      <c r="K5853">
        <v>1620.0021569799999</v>
      </c>
    </row>
    <row r="5854" spans="1:11" x14ac:dyDescent="0.2">
      <c r="A5854" t="s">
        <v>256</v>
      </c>
      <c r="B5854" t="s">
        <v>185</v>
      </c>
      <c r="C5854" t="s">
        <v>245</v>
      </c>
      <c r="D5854" t="s">
        <v>192</v>
      </c>
      <c r="E5854">
        <v>92922</v>
      </c>
      <c r="F5854">
        <v>55.960799999999999</v>
      </c>
      <c r="G5854">
        <v>44812</v>
      </c>
      <c r="H5854">
        <v>44805</v>
      </c>
      <c r="I5854">
        <v>5199989.4576000003</v>
      </c>
      <c r="J5854" t="s">
        <v>188</v>
      </c>
      <c r="K5854">
        <v>1039.9978915200002</v>
      </c>
    </row>
    <row r="5855" spans="1:11" x14ac:dyDescent="0.2">
      <c r="A5855" t="s">
        <v>256</v>
      </c>
      <c r="B5855" t="s">
        <v>198</v>
      </c>
      <c r="C5855" t="s">
        <v>243</v>
      </c>
      <c r="D5855" t="s">
        <v>187</v>
      </c>
      <c r="E5855">
        <v>181593</v>
      </c>
      <c r="F5855">
        <v>6.0575000000000001</v>
      </c>
      <c r="G5855">
        <v>44812</v>
      </c>
      <c r="H5855">
        <v>44805</v>
      </c>
      <c r="I5855">
        <v>1099999.5974999999</v>
      </c>
      <c r="J5855" t="s">
        <v>215</v>
      </c>
      <c r="K5855">
        <v>219.9999195</v>
      </c>
    </row>
    <row r="5856" spans="1:11" x14ac:dyDescent="0.2">
      <c r="A5856" t="s">
        <v>256</v>
      </c>
      <c r="B5856" t="s">
        <v>198</v>
      </c>
      <c r="C5856" t="s">
        <v>205</v>
      </c>
      <c r="D5856" t="s">
        <v>200</v>
      </c>
      <c r="E5856">
        <v>442843</v>
      </c>
      <c r="F5856">
        <v>18.065100000000001</v>
      </c>
      <c r="G5856">
        <v>44812</v>
      </c>
      <c r="H5856">
        <v>44805</v>
      </c>
      <c r="I5856">
        <v>8000003.0793000003</v>
      </c>
      <c r="J5856" t="s">
        <v>193</v>
      </c>
      <c r="K5856">
        <v>1600.0006158600002</v>
      </c>
    </row>
    <row r="5857" spans="1:11" x14ac:dyDescent="0.2">
      <c r="A5857" t="s">
        <v>256</v>
      </c>
      <c r="B5857" t="s">
        <v>198</v>
      </c>
      <c r="C5857" t="s">
        <v>236</v>
      </c>
      <c r="D5857" t="s">
        <v>200</v>
      </c>
      <c r="E5857">
        <v>1499695</v>
      </c>
      <c r="F5857">
        <v>6.0678999999999998</v>
      </c>
      <c r="G5857">
        <v>44813</v>
      </c>
      <c r="H5857">
        <v>44805</v>
      </c>
      <c r="I5857">
        <v>9099999.2905000001</v>
      </c>
      <c r="J5857" t="s">
        <v>215</v>
      </c>
      <c r="K5857">
        <v>1819.9998581000002</v>
      </c>
    </row>
    <row r="5858" spans="1:11" x14ac:dyDescent="0.2">
      <c r="A5858" t="s">
        <v>256</v>
      </c>
      <c r="B5858" t="s">
        <v>198</v>
      </c>
      <c r="C5858" t="s">
        <v>225</v>
      </c>
      <c r="D5858" t="s">
        <v>200</v>
      </c>
      <c r="E5858">
        <v>89371</v>
      </c>
      <c r="F5858">
        <v>83.920100000000005</v>
      </c>
      <c r="G5858">
        <v>44813</v>
      </c>
      <c r="H5858">
        <v>44805</v>
      </c>
      <c r="I5858">
        <v>7500023.2571</v>
      </c>
      <c r="J5858" t="s">
        <v>188</v>
      </c>
      <c r="K5858">
        <v>1500.0046514200001</v>
      </c>
    </row>
    <row r="5859" spans="1:11" x14ac:dyDescent="0.2">
      <c r="A5859" t="s">
        <v>256</v>
      </c>
      <c r="B5859" t="s">
        <v>198</v>
      </c>
      <c r="C5859" t="s">
        <v>223</v>
      </c>
      <c r="D5859" t="s">
        <v>190</v>
      </c>
      <c r="E5859">
        <v>89703</v>
      </c>
      <c r="F5859">
        <v>78.035700000000006</v>
      </c>
      <c r="G5859">
        <v>44813</v>
      </c>
      <c r="H5859">
        <v>44805</v>
      </c>
      <c r="I5859">
        <v>7000036.3971000006</v>
      </c>
      <c r="J5859" t="s">
        <v>204</v>
      </c>
      <c r="K5859">
        <v>1400.0072794200003</v>
      </c>
    </row>
    <row r="5860" spans="1:11" x14ac:dyDescent="0.2">
      <c r="A5860" t="s">
        <v>256</v>
      </c>
      <c r="B5860" t="s">
        <v>185</v>
      </c>
      <c r="C5860" t="s">
        <v>245</v>
      </c>
      <c r="D5860" t="s">
        <v>187</v>
      </c>
      <c r="E5860">
        <v>149813</v>
      </c>
      <c r="F5860">
        <v>57.404899999999998</v>
      </c>
      <c r="G5860">
        <v>44813</v>
      </c>
      <c r="H5860">
        <v>44805</v>
      </c>
      <c r="I5860">
        <v>8600000.2837000005</v>
      </c>
      <c r="J5860" t="s">
        <v>188</v>
      </c>
      <c r="K5860">
        <v>1720.0000567400002</v>
      </c>
    </row>
    <row r="5861" spans="1:11" x14ac:dyDescent="0.2">
      <c r="A5861" t="s">
        <v>256</v>
      </c>
      <c r="B5861" t="s">
        <v>185</v>
      </c>
      <c r="C5861" t="s">
        <v>223</v>
      </c>
      <c r="D5861" t="s">
        <v>187</v>
      </c>
      <c r="E5861">
        <v>44596</v>
      </c>
      <c r="F5861">
        <v>91.936700000000002</v>
      </c>
      <c r="G5861">
        <v>44814</v>
      </c>
      <c r="H5861">
        <v>44805</v>
      </c>
      <c r="I5861">
        <v>4100009.0732</v>
      </c>
      <c r="J5861" t="s">
        <v>204</v>
      </c>
      <c r="K5861">
        <v>820.00181464000002</v>
      </c>
    </row>
    <row r="5862" spans="1:11" x14ac:dyDescent="0.2">
      <c r="A5862" t="s">
        <v>256</v>
      </c>
      <c r="B5862" t="s">
        <v>198</v>
      </c>
      <c r="C5862" t="s">
        <v>112</v>
      </c>
      <c r="D5862" t="s">
        <v>190</v>
      </c>
      <c r="E5862">
        <v>206874</v>
      </c>
      <c r="F5862">
        <v>41.571199999999997</v>
      </c>
      <c r="G5862">
        <v>44814</v>
      </c>
      <c r="H5862">
        <v>44805</v>
      </c>
      <c r="I5862">
        <v>8600000.4287999999</v>
      </c>
      <c r="J5862" t="s">
        <v>188</v>
      </c>
      <c r="K5862">
        <v>1720.00008576</v>
      </c>
    </row>
    <row r="5863" spans="1:11" x14ac:dyDescent="0.2">
      <c r="A5863" t="s">
        <v>256</v>
      </c>
      <c r="B5863" t="s">
        <v>198</v>
      </c>
      <c r="C5863" t="s">
        <v>209</v>
      </c>
      <c r="D5863" t="s">
        <v>190</v>
      </c>
      <c r="E5863">
        <v>158986</v>
      </c>
      <c r="F5863">
        <v>21.3855</v>
      </c>
      <c r="G5863">
        <v>44814</v>
      </c>
      <c r="H5863">
        <v>44805</v>
      </c>
      <c r="I5863">
        <v>3399995.1030000001</v>
      </c>
      <c r="J5863" t="s">
        <v>188</v>
      </c>
      <c r="K5863">
        <v>679.99902060000011</v>
      </c>
    </row>
    <row r="5864" spans="1:11" x14ac:dyDescent="0.2">
      <c r="A5864" t="s">
        <v>256</v>
      </c>
      <c r="B5864" t="s">
        <v>185</v>
      </c>
      <c r="C5864" t="s">
        <v>242</v>
      </c>
      <c r="D5864" t="s">
        <v>190</v>
      </c>
      <c r="E5864">
        <v>23266</v>
      </c>
      <c r="F5864">
        <v>257.88339999999999</v>
      </c>
      <c r="G5864">
        <v>44814</v>
      </c>
      <c r="H5864">
        <v>44805</v>
      </c>
      <c r="I5864">
        <v>5999915.1843999997</v>
      </c>
      <c r="J5864" t="s">
        <v>207</v>
      </c>
      <c r="K5864">
        <v>1199.9830368800001</v>
      </c>
    </row>
    <row r="5865" spans="1:11" x14ac:dyDescent="0.2">
      <c r="A5865" t="s">
        <v>256</v>
      </c>
      <c r="B5865" t="s">
        <v>198</v>
      </c>
      <c r="C5865" t="s">
        <v>222</v>
      </c>
      <c r="D5865" t="s">
        <v>190</v>
      </c>
      <c r="E5865">
        <v>54584</v>
      </c>
      <c r="F5865">
        <v>16.488199999999999</v>
      </c>
      <c r="G5865">
        <v>44814</v>
      </c>
      <c r="H5865">
        <v>44805</v>
      </c>
      <c r="I5865">
        <v>899991.90879999998</v>
      </c>
      <c r="J5865" t="s">
        <v>193</v>
      </c>
      <c r="K5865">
        <v>179.99838176</v>
      </c>
    </row>
    <row r="5866" spans="1:11" x14ac:dyDescent="0.2">
      <c r="A5866" t="s">
        <v>256</v>
      </c>
      <c r="B5866" t="s">
        <v>185</v>
      </c>
      <c r="C5866" t="s">
        <v>199</v>
      </c>
      <c r="D5866" t="s">
        <v>190</v>
      </c>
      <c r="E5866">
        <v>545536</v>
      </c>
      <c r="F5866">
        <v>3.1162000000000001</v>
      </c>
      <c r="G5866">
        <v>44814</v>
      </c>
      <c r="H5866">
        <v>44805</v>
      </c>
      <c r="I5866">
        <v>1699999.2831999999</v>
      </c>
      <c r="J5866" t="s">
        <v>193</v>
      </c>
      <c r="K5866">
        <v>339.99985664000002</v>
      </c>
    </row>
    <row r="5867" spans="1:11" x14ac:dyDescent="0.2">
      <c r="A5867" t="s">
        <v>256</v>
      </c>
      <c r="B5867" t="s">
        <v>185</v>
      </c>
      <c r="C5867" t="s">
        <v>244</v>
      </c>
      <c r="D5867" t="s">
        <v>190</v>
      </c>
      <c r="E5867">
        <v>368264</v>
      </c>
      <c r="F5867">
        <v>25.525200000000002</v>
      </c>
      <c r="G5867">
        <v>44815</v>
      </c>
      <c r="H5867">
        <v>44805</v>
      </c>
      <c r="I5867">
        <v>9400012.2528000008</v>
      </c>
      <c r="J5867" t="s">
        <v>207</v>
      </c>
      <c r="K5867">
        <v>1880.0024505600002</v>
      </c>
    </row>
    <row r="5868" spans="1:11" x14ac:dyDescent="0.2">
      <c r="A5868" t="s">
        <v>256</v>
      </c>
      <c r="B5868" t="s">
        <v>198</v>
      </c>
      <c r="C5868" t="s">
        <v>221</v>
      </c>
      <c r="D5868" t="s">
        <v>190</v>
      </c>
      <c r="E5868">
        <v>252304</v>
      </c>
      <c r="F5868">
        <v>35.671300000000002</v>
      </c>
      <c r="G5868">
        <v>44815</v>
      </c>
      <c r="H5868">
        <v>44805</v>
      </c>
      <c r="I5868">
        <v>9000011.6752000004</v>
      </c>
      <c r="J5868" t="s">
        <v>207</v>
      </c>
      <c r="K5868">
        <v>1800.0023350400002</v>
      </c>
    </row>
    <row r="5869" spans="1:11" x14ac:dyDescent="0.2">
      <c r="A5869" t="s">
        <v>256</v>
      </c>
      <c r="B5869" t="s">
        <v>198</v>
      </c>
      <c r="C5869" t="s">
        <v>225</v>
      </c>
      <c r="D5869" t="s">
        <v>190</v>
      </c>
      <c r="E5869">
        <v>16392</v>
      </c>
      <c r="F5869">
        <v>91.506200000000007</v>
      </c>
      <c r="G5869">
        <v>44815</v>
      </c>
      <c r="H5869">
        <v>44805</v>
      </c>
      <c r="I5869">
        <v>1499969.6304000001</v>
      </c>
      <c r="J5869" t="s">
        <v>188</v>
      </c>
      <c r="K5869">
        <v>299.99392608000005</v>
      </c>
    </row>
    <row r="5870" spans="1:11" x14ac:dyDescent="0.2">
      <c r="A5870" t="s">
        <v>256</v>
      </c>
      <c r="B5870" t="s">
        <v>198</v>
      </c>
      <c r="C5870" t="s">
        <v>229</v>
      </c>
      <c r="D5870" t="s">
        <v>212</v>
      </c>
      <c r="E5870">
        <v>29076</v>
      </c>
      <c r="F5870">
        <v>99.7393</v>
      </c>
      <c r="G5870">
        <v>44816</v>
      </c>
      <c r="H5870">
        <v>44805</v>
      </c>
      <c r="I5870">
        <v>2900019.8868</v>
      </c>
      <c r="J5870" t="s">
        <v>188</v>
      </c>
      <c r="K5870">
        <v>580.00397736000002</v>
      </c>
    </row>
    <row r="5871" spans="1:11" x14ac:dyDescent="0.2">
      <c r="A5871" t="s">
        <v>256</v>
      </c>
      <c r="B5871" t="s">
        <v>198</v>
      </c>
      <c r="C5871" t="s">
        <v>202</v>
      </c>
      <c r="D5871" t="s">
        <v>187</v>
      </c>
      <c r="E5871">
        <v>2260420</v>
      </c>
      <c r="F5871">
        <v>4.0258000000000003</v>
      </c>
      <c r="G5871">
        <v>44816</v>
      </c>
      <c r="H5871">
        <v>44805</v>
      </c>
      <c r="I5871">
        <v>9099998.8360000011</v>
      </c>
      <c r="J5871" t="s">
        <v>193</v>
      </c>
      <c r="K5871">
        <v>1819.9997672000004</v>
      </c>
    </row>
    <row r="5872" spans="1:11" x14ac:dyDescent="0.2">
      <c r="A5872" t="s">
        <v>256</v>
      </c>
      <c r="B5872" t="s">
        <v>198</v>
      </c>
      <c r="C5872" t="s">
        <v>197</v>
      </c>
      <c r="D5872" t="s">
        <v>212</v>
      </c>
      <c r="E5872">
        <v>37710</v>
      </c>
      <c r="F5872">
        <v>151.15209999999999</v>
      </c>
      <c r="G5872">
        <v>44819</v>
      </c>
      <c r="H5872">
        <v>44805</v>
      </c>
      <c r="I5872">
        <v>5699945.6909999996</v>
      </c>
      <c r="J5872" t="s">
        <v>188</v>
      </c>
      <c r="K5872">
        <v>1139.9891382000001</v>
      </c>
    </row>
    <row r="5873" spans="1:11" x14ac:dyDescent="0.2">
      <c r="A5873" t="s">
        <v>256</v>
      </c>
      <c r="B5873" t="s">
        <v>198</v>
      </c>
      <c r="C5873" t="s">
        <v>197</v>
      </c>
      <c r="D5873" t="s">
        <v>192</v>
      </c>
      <c r="E5873">
        <v>56945</v>
      </c>
      <c r="F5873">
        <v>158.04769999999999</v>
      </c>
      <c r="G5873">
        <v>44819</v>
      </c>
      <c r="H5873">
        <v>44805</v>
      </c>
      <c r="I5873">
        <v>9000026.2764999997</v>
      </c>
      <c r="J5873" t="s">
        <v>188</v>
      </c>
      <c r="K5873">
        <v>1800.0052553</v>
      </c>
    </row>
    <row r="5874" spans="1:11" x14ac:dyDescent="0.2">
      <c r="A5874" t="s">
        <v>256</v>
      </c>
      <c r="B5874" t="s">
        <v>185</v>
      </c>
      <c r="C5874" t="s">
        <v>242</v>
      </c>
      <c r="D5874" t="s">
        <v>190</v>
      </c>
      <c r="E5874">
        <v>2889</v>
      </c>
      <c r="F5874">
        <v>276.94580000000002</v>
      </c>
      <c r="G5874">
        <v>44819</v>
      </c>
      <c r="H5874">
        <v>44805</v>
      </c>
      <c r="I5874">
        <v>800096.41620000009</v>
      </c>
      <c r="J5874" t="s">
        <v>207</v>
      </c>
      <c r="K5874">
        <v>160.01928324000002</v>
      </c>
    </row>
    <row r="5875" spans="1:11" x14ac:dyDescent="0.2">
      <c r="A5875" t="s">
        <v>256</v>
      </c>
      <c r="B5875" t="s">
        <v>185</v>
      </c>
      <c r="C5875" t="s">
        <v>243</v>
      </c>
      <c r="D5875" t="s">
        <v>192</v>
      </c>
      <c r="E5875">
        <v>536544</v>
      </c>
      <c r="F5875">
        <v>5.9641000000000002</v>
      </c>
      <c r="G5875">
        <v>44819</v>
      </c>
      <c r="H5875">
        <v>44805</v>
      </c>
      <c r="I5875">
        <v>3200002.0704000001</v>
      </c>
      <c r="J5875" t="s">
        <v>215</v>
      </c>
      <c r="K5875">
        <v>640.00041408000004</v>
      </c>
    </row>
    <row r="5876" spans="1:11" x14ac:dyDescent="0.2">
      <c r="A5876" t="s">
        <v>256</v>
      </c>
      <c r="B5876" t="s">
        <v>185</v>
      </c>
      <c r="C5876" t="s">
        <v>243</v>
      </c>
      <c r="D5876" t="s">
        <v>190</v>
      </c>
      <c r="E5876">
        <v>1007064</v>
      </c>
      <c r="F5876">
        <v>6.6529999999999996</v>
      </c>
      <c r="G5876">
        <v>44819</v>
      </c>
      <c r="H5876">
        <v>44805</v>
      </c>
      <c r="I5876">
        <v>6699996.7919999994</v>
      </c>
      <c r="J5876" t="s">
        <v>215</v>
      </c>
      <c r="K5876">
        <v>1339.9993583999999</v>
      </c>
    </row>
    <row r="5877" spans="1:11" x14ac:dyDescent="0.2">
      <c r="A5877" t="s">
        <v>256</v>
      </c>
      <c r="B5877" t="s">
        <v>198</v>
      </c>
      <c r="C5877" t="s">
        <v>112</v>
      </c>
      <c r="D5877" t="s">
        <v>192</v>
      </c>
      <c r="E5877">
        <v>196203</v>
      </c>
      <c r="F5877">
        <v>44.851599999999998</v>
      </c>
      <c r="G5877">
        <v>44819</v>
      </c>
      <c r="H5877">
        <v>44805</v>
      </c>
      <c r="I5877">
        <v>8800018.4748</v>
      </c>
      <c r="J5877" t="s">
        <v>188</v>
      </c>
      <c r="K5877">
        <v>1760.0036949600001</v>
      </c>
    </row>
    <row r="5878" spans="1:11" x14ac:dyDescent="0.2">
      <c r="A5878" t="s">
        <v>256</v>
      </c>
      <c r="B5878" t="s">
        <v>198</v>
      </c>
      <c r="C5878" t="s">
        <v>218</v>
      </c>
      <c r="D5878" t="s">
        <v>192</v>
      </c>
      <c r="E5878">
        <v>108429</v>
      </c>
      <c r="F5878">
        <v>66.403000000000006</v>
      </c>
      <c r="G5878">
        <v>44819</v>
      </c>
      <c r="H5878">
        <v>44805</v>
      </c>
      <c r="I5878">
        <v>7200010.887000001</v>
      </c>
      <c r="J5878" t="s">
        <v>204</v>
      </c>
      <c r="K5878">
        <v>1440.0021774000002</v>
      </c>
    </row>
    <row r="5879" spans="1:11" x14ac:dyDescent="0.2">
      <c r="A5879" t="s">
        <v>256</v>
      </c>
      <c r="B5879" t="s">
        <v>198</v>
      </c>
      <c r="C5879" t="s">
        <v>233</v>
      </c>
      <c r="D5879" t="s">
        <v>192</v>
      </c>
      <c r="E5879">
        <v>111126</v>
      </c>
      <c r="F5879">
        <v>89.087999999999994</v>
      </c>
      <c r="G5879">
        <v>44819</v>
      </c>
      <c r="H5879">
        <v>44805</v>
      </c>
      <c r="I5879">
        <v>9899993.0879999995</v>
      </c>
      <c r="J5879" t="s">
        <v>204</v>
      </c>
      <c r="K5879">
        <v>1979.9986176</v>
      </c>
    </row>
    <row r="5880" spans="1:11" x14ac:dyDescent="0.2">
      <c r="A5880" t="s">
        <v>256</v>
      </c>
      <c r="B5880" t="s">
        <v>185</v>
      </c>
      <c r="C5880" t="s">
        <v>246</v>
      </c>
      <c r="D5880" t="s">
        <v>192</v>
      </c>
      <c r="E5880">
        <v>44109</v>
      </c>
      <c r="F5880">
        <v>129.22409999999999</v>
      </c>
      <c r="G5880">
        <v>44820</v>
      </c>
      <c r="H5880">
        <v>44805</v>
      </c>
      <c r="I5880">
        <v>5699945.8268999998</v>
      </c>
      <c r="J5880" t="s">
        <v>204</v>
      </c>
      <c r="K5880">
        <v>1139.98916538</v>
      </c>
    </row>
    <row r="5881" spans="1:11" x14ac:dyDescent="0.2">
      <c r="A5881" t="s">
        <v>256</v>
      </c>
      <c r="B5881" t="s">
        <v>185</v>
      </c>
      <c r="C5881" t="s">
        <v>216</v>
      </c>
      <c r="D5881" t="s">
        <v>200</v>
      </c>
      <c r="E5881">
        <v>186974</v>
      </c>
      <c r="F5881">
        <v>18.719200000000001</v>
      </c>
      <c r="G5881">
        <v>44821</v>
      </c>
      <c r="H5881">
        <v>44805</v>
      </c>
      <c r="I5881">
        <v>3500003.7008000002</v>
      </c>
      <c r="J5881" t="s">
        <v>215</v>
      </c>
      <c r="K5881">
        <v>700.00074016000008</v>
      </c>
    </row>
    <row r="5882" spans="1:11" x14ac:dyDescent="0.2">
      <c r="A5882" t="s">
        <v>256</v>
      </c>
      <c r="B5882" t="s">
        <v>185</v>
      </c>
      <c r="C5882" t="s">
        <v>194</v>
      </c>
      <c r="D5882" t="s">
        <v>200</v>
      </c>
      <c r="E5882">
        <v>53930</v>
      </c>
      <c r="F5882">
        <v>48.210900000000002</v>
      </c>
      <c r="G5882">
        <v>44821</v>
      </c>
      <c r="H5882">
        <v>44805</v>
      </c>
      <c r="I5882">
        <v>2600013.8370000003</v>
      </c>
      <c r="J5882" t="s">
        <v>188</v>
      </c>
      <c r="K5882">
        <v>520.00276740000004</v>
      </c>
    </row>
    <row r="5883" spans="1:11" x14ac:dyDescent="0.2">
      <c r="A5883" t="s">
        <v>256</v>
      </c>
      <c r="B5883" t="s">
        <v>198</v>
      </c>
      <c r="C5883" t="s">
        <v>208</v>
      </c>
      <c r="D5883" t="s">
        <v>187</v>
      </c>
      <c r="E5883">
        <v>64260</v>
      </c>
      <c r="F5883">
        <v>65.359200000000001</v>
      </c>
      <c r="G5883">
        <v>44822</v>
      </c>
      <c r="H5883">
        <v>44805</v>
      </c>
      <c r="I5883">
        <v>4199982.1919999998</v>
      </c>
      <c r="J5883" t="s">
        <v>188</v>
      </c>
      <c r="K5883">
        <v>839.99643839999999</v>
      </c>
    </row>
    <row r="5884" spans="1:11" x14ac:dyDescent="0.2">
      <c r="A5884" t="s">
        <v>256</v>
      </c>
      <c r="B5884" t="s">
        <v>198</v>
      </c>
      <c r="C5884" t="s">
        <v>208</v>
      </c>
      <c r="D5884" t="s">
        <v>190</v>
      </c>
      <c r="E5884">
        <v>113063</v>
      </c>
      <c r="F5884">
        <v>61.912399999999998</v>
      </c>
      <c r="G5884">
        <v>44822</v>
      </c>
      <c r="H5884">
        <v>44805</v>
      </c>
      <c r="I5884">
        <v>7000001.6811999995</v>
      </c>
      <c r="J5884" t="s">
        <v>188</v>
      </c>
      <c r="K5884">
        <v>1400.00033624</v>
      </c>
    </row>
    <row r="5885" spans="1:11" x14ac:dyDescent="0.2">
      <c r="A5885" t="s">
        <v>256</v>
      </c>
      <c r="B5885" t="s">
        <v>198</v>
      </c>
      <c r="C5885" t="s">
        <v>245</v>
      </c>
      <c r="D5885" t="s">
        <v>190</v>
      </c>
      <c r="E5885">
        <v>77076</v>
      </c>
      <c r="F5885">
        <v>53.194299999999998</v>
      </c>
      <c r="G5885">
        <v>44823</v>
      </c>
      <c r="H5885">
        <v>44805</v>
      </c>
      <c r="I5885">
        <v>4100003.8668</v>
      </c>
      <c r="J5885" t="s">
        <v>188</v>
      </c>
      <c r="K5885">
        <v>820.00077336000004</v>
      </c>
    </row>
    <row r="5886" spans="1:11" x14ac:dyDescent="0.2">
      <c r="A5886" t="s">
        <v>256</v>
      </c>
      <c r="B5886" t="s">
        <v>185</v>
      </c>
      <c r="C5886" t="s">
        <v>236</v>
      </c>
      <c r="D5886" t="s">
        <v>190</v>
      </c>
      <c r="E5886">
        <v>227972</v>
      </c>
      <c r="F5886">
        <v>7.0183999999999997</v>
      </c>
      <c r="G5886">
        <v>44826</v>
      </c>
      <c r="H5886">
        <v>44805</v>
      </c>
      <c r="I5886">
        <v>1599998.6847999999</v>
      </c>
      <c r="J5886" t="s">
        <v>215</v>
      </c>
      <c r="K5886">
        <v>319.99973696000001</v>
      </c>
    </row>
    <row r="5887" spans="1:11" x14ac:dyDescent="0.2">
      <c r="A5887" t="s">
        <v>256</v>
      </c>
      <c r="B5887" t="s">
        <v>185</v>
      </c>
      <c r="C5887" t="s">
        <v>240</v>
      </c>
      <c r="D5887" t="s">
        <v>190</v>
      </c>
      <c r="E5887">
        <v>950876</v>
      </c>
      <c r="F5887">
        <v>6.8357999999999999</v>
      </c>
      <c r="G5887">
        <v>44826</v>
      </c>
      <c r="H5887">
        <v>44805</v>
      </c>
      <c r="I5887">
        <v>6499998.1607999997</v>
      </c>
      <c r="J5887" t="s">
        <v>241</v>
      </c>
      <c r="K5887">
        <v>1299.9996321599999</v>
      </c>
    </row>
    <row r="5888" spans="1:11" x14ac:dyDescent="0.2">
      <c r="A5888" t="s">
        <v>256</v>
      </c>
      <c r="B5888" t="s">
        <v>185</v>
      </c>
      <c r="C5888" t="s">
        <v>234</v>
      </c>
      <c r="D5888" t="s">
        <v>200</v>
      </c>
      <c r="E5888">
        <v>61372</v>
      </c>
      <c r="F5888">
        <v>104.282</v>
      </c>
      <c r="G5888">
        <v>44826</v>
      </c>
      <c r="H5888">
        <v>44805</v>
      </c>
      <c r="I5888">
        <v>6399994.9040000001</v>
      </c>
      <c r="J5888" t="s">
        <v>204</v>
      </c>
      <c r="K5888">
        <v>1279.9989808</v>
      </c>
    </row>
    <row r="5889" spans="1:11" x14ac:dyDescent="0.2">
      <c r="A5889" t="s">
        <v>256</v>
      </c>
      <c r="B5889" t="s">
        <v>198</v>
      </c>
      <c r="C5889" t="s">
        <v>218</v>
      </c>
      <c r="D5889" t="s">
        <v>187</v>
      </c>
      <c r="E5889">
        <v>102568</v>
      </c>
      <c r="F5889">
        <v>58.497799999999998</v>
      </c>
      <c r="G5889">
        <v>44826</v>
      </c>
      <c r="H5889">
        <v>44805</v>
      </c>
      <c r="I5889">
        <v>6000002.3503999999</v>
      </c>
      <c r="J5889" t="s">
        <v>204</v>
      </c>
      <c r="K5889">
        <v>1200.00047008</v>
      </c>
    </row>
    <row r="5890" spans="1:11" x14ac:dyDescent="0.2">
      <c r="A5890" t="s">
        <v>256</v>
      </c>
      <c r="B5890" t="s">
        <v>185</v>
      </c>
      <c r="C5890" t="s">
        <v>238</v>
      </c>
      <c r="D5890" t="s">
        <v>192</v>
      </c>
      <c r="E5890">
        <v>23867</v>
      </c>
      <c r="F5890">
        <v>238.8271</v>
      </c>
      <c r="G5890">
        <v>44826</v>
      </c>
      <c r="H5890">
        <v>44805</v>
      </c>
      <c r="I5890">
        <v>5700086.3957000002</v>
      </c>
      <c r="J5890" t="s">
        <v>204</v>
      </c>
      <c r="K5890">
        <v>1140.01727914</v>
      </c>
    </row>
    <row r="5891" spans="1:11" x14ac:dyDescent="0.2">
      <c r="A5891" t="s">
        <v>256</v>
      </c>
      <c r="B5891" t="s">
        <v>198</v>
      </c>
      <c r="C5891" t="s">
        <v>234</v>
      </c>
      <c r="D5891" t="s">
        <v>190</v>
      </c>
      <c r="E5891">
        <v>53334</v>
      </c>
      <c r="F5891">
        <v>103.124</v>
      </c>
      <c r="G5891">
        <v>44826</v>
      </c>
      <c r="H5891">
        <v>44805</v>
      </c>
      <c r="I5891">
        <v>5500015.4160000002</v>
      </c>
      <c r="J5891" t="s">
        <v>204</v>
      </c>
      <c r="K5891">
        <v>1100.0030832</v>
      </c>
    </row>
    <row r="5892" spans="1:11" x14ac:dyDescent="0.2">
      <c r="A5892" t="s">
        <v>256</v>
      </c>
      <c r="B5892" t="s">
        <v>198</v>
      </c>
      <c r="C5892" t="s">
        <v>243</v>
      </c>
      <c r="D5892" t="s">
        <v>200</v>
      </c>
      <c r="E5892">
        <v>1657362</v>
      </c>
      <c r="F5892">
        <v>5.7320000000000002</v>
      </c>
      <c r="G5892">
        <v>44826</v>
      </c>
      <c r="H5892">
        <v>44805</v>
      </c>
      <c r="I5892">
        <v>9499998.9840000011</v>
      </c>
      <c r="J5892" t="s">
        <v>215</v>
      </c>
      <c r="K5892">
        <v>1899.9997968000002</v>
      </c>
    </row>
    <row r="5893" spans="1:11" x14ac:dyDescent="0.2">
      <c r="A5893" t="s">
        <v>256</v>
      </c>
      <c r="B5893" t="s">
        <v>185</v>
      </c>
      <c r="C5893" t="s">
        <v>206</v>
      </c>
      <c r="D5893" t="s">
        <v>192</v>
      </c>
      <c r="E5893">
        <v>34840</v>
      </c>
      <c r="F5893">
        <v>88.977800000000002</v>
      </c>
      <c r="G5893">
        <v>44827</v>
      </c>
      <c r="H5893">
        <v>44805</v>
      </c>
      <c r="I5893">
        <v>3099986.5520000001</v>
      </c>
      <c r="J5893" t="s">
        <v>207</v>
      </c>
      <c r="K5893">
        <v>619.99731040000006</v>
      </c>
    </row>
    <row r="5894" spans="1:11" x14ac:dyDescent="0.2">
      <c r="A5894" t="s">
        <v>256</v>
      </c>
      <c r="B5894" t="s">
        <v>198</v>
      </c>
      <c r="C5894" t="s">
        <v>220</v>
      </c>
      <c r="D5894" t="s">
        <v>200</v>
      </c>
      <c r="E5894">
        <v>7742</v>
      </c>
      <c r="F5894">
        <v>167.91560000000001</v>
      </c>
      <c r="G5894">
        <v>44827</v>
      </c>
      <c r="H5894">
        <v>44805</v>
      </c>
      <c r="I5894">
        <v>1300002.5752000001</v>
      </c>
      <c r="J5894" t="s">
        <v>188</v>
      </c>
      <c r="K5894">
        <v>260.00051504000004</v>
      </c>
    </row>
    <row r="5895" spans="1:11" x14ac:dyDescent="0.2">
      <c r="A5895" t="s">
        <v>256</v>
      </c>
      <c r="B5895" t="s">
        <v>198</v>
      </c>
      <c r="C5895" t="s">
        <v>205</v>
      </c>
      <c r="D5895" t="s">
        <v>187</v>
      </c>
      <c r="E5895">
        <v>258724</v>
      </c>
      <c r="F5895">
        <v>18.9391</v>
      </c>
      <c r="G5895">
        <v>44827</v>
      </c>
      <c r="H5895">
        <v>44805</v>
      </c>
      <c r="I5895">
        <v>4899999.7083999999</v>
      </c>
      <c r="J5895" t="s">
        <v>193</v>
      </c>
      <c r="K5895">
        <v>979.99994168000001</v>
      </c>
    </row>
    <row r="5896" spans="1:11" x14ac:dyDescent="0.2">
      <c r="A5896" t="s">
        <v>256</v>
      </c>
      <c r="B5896" t="s">
        <v>198</v>
      </c>
      <c r="C5896" t="s">
        <v>208</v>
      </c>
      <c r="D5896" t="s">
        <v>190</v>
      </c>
      <c r="E5896">
        <v>61175</v>
      </c>
      <c r="F5896">
        <v>63.751100000000001</v>
      </c>
      <c r="G5896">
        <v>44827</v>
      </c>
      <c r="H5896">
        <v>44805</v>
      </c>
      <c r="I5896">
        <v>3899973.5425</v>
      </c>
      <c r="J5896" t="s">
        <v>188</v>
      </c>
      <c r="K5896">
        <v>779.9947085</v>
      </c>
    </row>
    <row r="5897" spans="1:11" x14ac:dyDescent="0.2">
      <c r="A5897" t="s">
        <v>256</v>
      </c>
      <c r="B5897" t="s">
        <v>185</v>
      </c>
      <c r="C5897" t="s">
        <v>114</v>
      </c>
      <c r="D5897" t="s">
        <v>190</v>
      </c>
      <c r="E5897">
        <v>686896</v>
      </c>
      <c r="F5897">
        <v>14.121499999999999</v>
      </c>
      <c r="G5897">
        <v>44829</v>
      </c>
      <c r="H5897">
        <v>44805</v>
      </c>
      <c r="I5897">
        <v>9700001.8640000001</v>
      </c>
      <c r="J5897" t="s">
        <v>215</v>
      </c>
      <c r="K5897">
        <v>1940.0003728000002</v>
      </c>
    </row>
    <row r="5898" spans="1:11" x14ac:dyDescent="0.2">
      <c r="A5898" t="s">
        <v>256</v>
      </c>
      <c r="B5898" t="s">
        <v>198</v>
      </c>
      <c r="C5898" t="s">
        <v>220</v>
      </c>
      <c r="D5898" t="s">
        <v>190</v>
      </c>
      <c r="E5898">
        <v>7186</v>
      </c>
      <c r="F5898">
        <v>153.08260000000001</v>
      </c>
      <c r="G5898">
        <v>44829</v>
      </c>
      <c r="H5898">
        <v>44805</v>
      </c>
      <c r="I5898">
        <v>1100051.5636</v>
      </c>
      <c r="J5898" t="s">
        <v>188</v>
      </c>
      <c r="K5898">
        <v>220.01031272</v>
      </c>
    </row>
    <row r="5899" spans="1:11" x14ac:dyDescent="0.2">
      <c r="A5899" t="s">
        <v>256</v>
      </c>
      <c r="B5899" t="s">
        <v>185</v>
      </c>
      <c r="C5899" t="s">
        <v>237</v>
      </c>
      <c r="D5899" t="s">
        <v>190</v>
      </c>
      <c r="E5899">
        <v>328212</v>
      </c>
      <c r="F5899">
        <v>17.366800000000001</v>
      </c>
      <c r="G5899">
        <v>44830</v>
      </c>
      <c r="H5899">
        <v>44805</v>
      </c>
      <c r="I5899">
        <v>5699992.1616000002</v>
      </c>
      <c r="J5899" t="s">
        <v>204</v>
      </c>
      <c r="K5899">
        <v>1139.9984323200001</v>
      </c>
    </row>
    <row r="5900" spans="1:11" x14ac:dyDescent="0.2">
      <c r="A5900" t="s">
        <v>256</v>
      </c>
      <c r="B5900" t="s">
        <v>185</v>
      </c>
      <c r="C5900" t="s">
        <v>194</v>
      </c>
      <c r="D5900" t="s">
        <v>190</v>
      </c>
      <c r="E5900">
        <v>81318</v>
      </c>
      <c r="F5900">
        <v>47.960099999999997</v>
      </c>
      <c r="G5900">
        <v>44830</v>
      </c>
      <c r="H5900">
        <v>44805</v>
      </c>
      <c r="I5900">
        <v>3900019.4117999999</v>
      </c>
      <c r="J5900" t="s">
        <v>188</v>
      </c>
      <c r="K5900">
        <v>780.00388236000003</v>
      </c>
    </row>
    <row r="5901" spans="1:11" x14ac:dyDescent="0.2">
      <c r="A5901" t="s">
        <v>256</v>
      </c>
      <c r="B5901" t="s">
        <v>185</v>
      </c>
      <c r="C5901" t="s">
        <v>191</v>
      </c>
      <c r="D5901" t="s">
        <v>200</v>
      </c>
      <c r="E5901">
        <v>432830</v>
      </c>
      <c r="F5901">
        <v>5.5449000000000002</v>
      </c>
      <c r="G5901">
        <v>44833</v>
      </c>
      <c r="H5901">
        <v>44805</v>
      </c>
      <c r="I5901">
        <v>2399999.0670000003</v>
      </c>
      <c r="J5901" t="s">
        <v>193</v>
      </c>
      <c r="K5901">
        <v>479.99981340000005</v>
      </c>
    </row>
    <row r="5902" spans="1:11" x14ac:dyDescent="0.2">
      <c r="A5902" t="s">
        <v>256</v>
      </c>
      <c r="B5902" t="s">
        <v>185</v>
      </c>
      <c r="C5902" t="s">
        <v>224</v>
      </c>
      <c r="D5902" t="s">
        <v>187</v>
      </c>
      <c r="E5902">
        <v>49641</v>
      </c>
      <c r="F5902">
        <v>199.43109999999999</v>
      </c>
      <c r="G5902">
        <v>44833</v>
      </c>
      <c r="H5902">
        <v>44805</v>
      </c>
      <c r="I5902">
        <v>9899959.2350999992</v>
      </c>
      <c r="J5902" t="s">
        <v>204</v>
      </c>
      <c r="K5902">
        <v>1979.99184702</v>
      </c>
    </row>
    <row r="5903" spans="1:11" x14ac:dyDescent="0.2">
      <c r="A5903" t="s">
        <v>256</v>
      </c>
      <c r="B5903" t="s">
        <v>185</v>
      </c>
      <c r="C5903" t="s">
        <v>246</v>
      </c>
      <c r="D5903" t="s">
        <v>192</v>
      </c>
      <c r="E5903">
        <v>30301</v>
      </c>
      <c r="F5903">
        <v>125.4079</v>
      </c>
      <c r="G5903">
        <v>44833</v>
      </c>
      <c r="H5903">
        <v>44805</v>
      </c>
      <c r="I5903">
        <v>3799984.7779000001</v>
      </c>
      <c r="J5903" t="s">
        <v>204</v>
      </c>
      <c r="K5903">
        <v>759.99695558000008</v>
      </c>
    </row>
    <row r="5904" spans="1:11" x14ac:dyDescent="0.2">
      <c r="A5904" t="s">
        <v>256</v>
      </c>
      <c r="B5904" t="s">
        <v>185</v>
      </c>
      <c r="C5904" t="s">
        <v>245</v>
      </c>
      <c r="D5904" t="s">
        <v>200</v>
      </c>
      <c r="E5904">
        <v>156890</v>
      </c>
      <c r="F5904">
        <v>51.628399999999999</v>
      </c>
      <c r="G5904">
        <v>44833</v>
      </c>
      <c r="H5904">
        <v>44805</v>
      </c>
      <c r="I5904">
        <v>8099979.676</v>
      </c>
      <c r="J5904" t="s">
        <v>188</v>
      </c>
      <c r="K5904">
        <v>1619.9959352000001</v>
      </c>
    </row>
    <row r="5905" spans="1:11" x14ac:dyDescent="0.2">
      <c r="A5905" t="s">
        <v>256</v>
      </c>
      <c r="B5905" t="s">
        <v>198</v>
      </c>
      <c r="C5905" t="s">
        <v>195</v>
      </c>
      <c r="D5905" t="s">
        <v>190</v>
      </c>
      <c r="E5905">
        <v>6641</v>
      </c>
      <c r="F5905">
        <v>120.4652</v>
      </c>
      <c r="G5905">
        <v>44833</v>
      </c>
      <c r="H5905">
        <v>44805</v>
      </c>
      <c r="I5905">
        <v>800009.39319999993</v>
      </c>
      <c r="J5905" t="s">
        <v>196</v>
      </c>
      <c r="K5905">
        <v>160.00187864</v>
      </c>
    </row>
    <row r="5906" spans="1:11" x14ac:dyDescent="0.2">
      <c r="A5906" t="s">
        <v>256</v>
      </c>
      <c r="B5906" t="s">
        <v>185</v>
      </c>
      <c r="C5906" t="s">
        <v>245</v>
      </c>
      <c r="D5906" t="s">
        <v>190</v>
      </c>
      <c r="E5906">
        <v>68330</v>
      </c>
      <c r="F5906">
        <v>58.539099999999998</v>
      </c>
      <c r="G5906">
        <v>44833</v>
      </c>
      <c r="H5906">
        <v>44805</v>
      </c>
      <c r="I5906">
        <v>3999976.7029999997</v>
      </c>
      <c r="J5906" t="s">
        <v>188</v>
      </c>
      <c r="K5906">
        <v>799.99534059999996</v>
      </c>
    </row>
    <row r="5907" spans="1:11" x14ac:dyDescent="0.2">
      <c r="A5907" t="s">
        <v>256</v>
      </c>
      <c r="B5907" t="s">
        <v>198</v>
      </c>
      <c r="C5907" t="s">
        <v>214</v>
      </c>
      <c r="D5907" t="s">
        <v>190</v>
      </c>
      <c r="E5907">
        <v>100929</v>
      </c>
      <c r="F5907">
        <v>27.7424</v>
      </c>
      <c r="G5907">
        <v>44833</v>
      </c>
      <c r="H5907">
        <v>44805</v>
      </c>
      <c r="I5907">
        <v>2800012.6896000002</v>
      </c>
      <c r="J5907" t="s">
        <v>215</v>
      </c>
      <c r="K5907">
        <v>560.00253792000001</v>
      </c>
    </row>
    <row r="5908" spans="1:11" x14ac:dyDescent="0.2">
      <c r="A5908" t="s">
        <v>256</v>
      </c>
      <c r="B5908" t="s">
        <v>198</v>
      </c>
      <c r="C5908" t="s">
        <v>214</v>
      </c>
      <c r="D5908" t="s">
        <v>200</v>
      </c>
      <c r="E5908">
        <v>279291</v>
      </c>
      <c r="F5908">
        <v>30.0762</v>
      </c>
      <c r="G5908">
        <v>44834</v>
      </c>
      <c r="H5908">
        <v>44805</v>
      </c>
      <c r="I5908">
        <v>8400011.9741999991</v>
      </c>
      <c r="J5908" t="s">
        <v>215</v>
      </c>
      <c r="K5908">
        <v>1680.0023948399999</v>
      </c>
    </row>
    <row r="5909" spans="1:11" x14ac:dyDescent="0.2">
      <c r="A5909" t="s">
        <v>256</v>
      </c>
      <c r="B5909" t="s">
        <v>198</v>
      </c>
      <c r="C5909" t="s">
        <v>208</v>
      </c>
      <c r="D5909" t="s">
        <v>190</v>
      </c>
      <c r="E5909">
        <v>71985</v>
      </c>
      <c r="F5909">
        <v>66.680599999999998</v>
      </c>
      <c r="G5909">
        <v>44835</v>
      </c>
      <c r="H5909">
        <v>44835</v>
      </c>
      <c r="I5909">
        <v>4800002.9909999995</v>
      </c>
      <c r="J5909" t="s">
        <v>188</v>
      </c>
      <c r="K5909">
        <v>960.0005981999999</v>
      </c>
    </row>
    <row r="5910" spans="1:11" x14ac:dyDescent="0.2">
      <c r="A5910" t="s">
        <v>256</v>
      </c>
      <c r="B5910" t="s">
        <v>198</v>
      </c>
      <c r="C5910" t="s">
        <v>203</v>
      </c>
      <c r="D5910" t="s">
        <v>190</v>
      </c>
      <c r="E5910">
        <v>72861</v>
      </c>
      <c r="F5910">
        <v>116.66119999999999</v>
      </c>
      <c r="G5910">
        <v>44835</v>
      </c>
      <c r="H5910">
        <v>44835</v>
      </c>
      <c r="I5910">
        <v>8500051.6931999996</v>
      </c>
      <c r="J5910" t="s">
        <v>204</v>
      </c>
      <c r="K5910">
        <v>1700.0103386400001</v>
      </c>
    </row>
    <row r="5911" spans="1:11" x14ac:dyDescent="0.2">
      <c r="A5911" t="s">
        <v>256</v>
      </c>
      <c r="B5911" t="s">
        <v>185</v>
      </c>
      <c r="C5911" t="s">
        <v>114</v>
      </c>
      <c r="D5911" t="s">
        <v>192</v>
      </c>
      <c r="E5911">
        <v>426930</v>
      </c>
      <c r="F5911">
        <v>13.116899999999999</v>
      </c>
      <c r="G5911">
        <v>44836</v>
      </c>
      <c r="H5911">
        <v>44835</v>
      </c>
      <c r="I5911">
        <v>5599998.1169999996</v>
      </c>
      <c r="J5911" t="s">
        <v>215</v>
      </c>
      <c r="K5911">
        <v>1119.9996234</v>
      </c>
    </row>
    <row r="5912" spans="1:11" x14ac:dyDescent="0.2">
      <c r="A5912" t="s">
        <v>256</v>
      </c>
      <c r="B5912" t="s">
        <v>198</v>
      </c>
      <c r="C5912" t="s">
        <v>226</v>
      </c>
      <c r="D5912" t="s">
        <v>190</v>
      </c>
      <c r="E5912">
        <v>78388</v>
      </c>
      <c r="F5912">
        <v>53.579799999999999</v>
      </c>
      <c r="G5912">
        <v>44837</v>
      </c>
      <c r="H5912">
        <v>44835</v>
      </c>
      <c r="I5912">
        <v>4200013.3624</v>
      </c>
      <c r="J5912" t="s">
        <v>188</v>
      </c>
      <c r="K5912">
        <v>840.00267248</v>
      </c>
    </row>
    <row r="5913" spans="1:11" x14ac:dyDescent="0.2">
      <c r="A5913" t="s">
        <v>256</v>
      </c>
      <c r="B5913" t="s">
        <v>185</v>
      </c>
      <c r="C5913" t="s">
        <v>197</v>
      </c>
      <c r="D5913" t="s">
        <v>192</v>
      </c>
      <c r="E5913">
        <v>38224</v>
      </c>
      <c r="F5913">
        <v>151.7362</v>
      </c>
      <c r="G5913">
        <v>44837</v>
      </c>
      <c r="H5913">
        <v>44835</v>
      </c>
      <c r="I5913">
        <v>5799964.5088</v>
      </c>
      <c r="J5913" t="s">
        <v>188</v>
      </c>
      <c r="K5913">
        <v>1159.99290176</v>
      </c>
    </row>
    <row r="5914" spans="1:11" x14ac:dyDescent="0.2">
      <c r="A5914" t="s">
        <v>256</v>
      </c>
      <c r="B5914" t="s">
        <v>198</v>
      </c>
      <c r="C5914" t="s">
        <v>237</v>
      </c>
      <c r="D5914" t="s">
        <v>192</v>
      </c>
      <c r="E5914">
        <v>253622</v>
      </c>
      <c r="F5914">
        <v>15.7715</v>
      </c>
      <c r="G5914">
        <v>44840</v>
      </c>
      <c r="H5914">
        <v>44835</v>
      </c>
      <c r="I5914">
        <v>3999999.3730000001</v>
      </c>
      <c r="J5914" t="s">
        <v>204</v>
      </c>
      <c r="K5914">
        <v>799.99987460000011</v>
      </c>
    </row>
    <row r="5915" spans="1:11" x14ac:dyDescent="0.2">
      <c r="A5915" t="s">
        <v>256</v>
      </c>
      <c r="B5915" t="s">
        <v>198</v>
      </c>
      <c r="C5915" t="s">
        <v>218</v>
      </c>
      <c r="D5915" t="s">
        <v>190</v>
      </c>
      <c r="E5915">
        <v>69362</v>
      </c>
      <c r="F5915">
        <v>67.760400000000004</v>
      </c>
      <c r="G5915">
        <v>44840</v>
      </c>
      <c r="H5915">
        <v>44835</v>
      </c>
      <c r="I5915">
        <v>4699996.8648000006</v>
      </c>
      <c r="J5915" t="s">
        <v>204</v>
      </c>
      <c r="K5915">
        <v>939.99937296000019</v>
      </c>
    </row>
    <row r="5916" spans="1:11" x14ac:dyDescent="0.2">
      <c r="A5916" t="s">
        <v>256</v>
      </c>
      <c r="B5916" t="s">
        <v>198</v>
      </c>
      <c r="C5916" t="s">
        <v>221</v>
      </c>
      <c r="D5916" t="s">
        <v>190</v>
      </c>
      <c r="E5916">
        <v>19870</v>
      </c>
      <c r="F5916">
        <v>40.261499999999998</v>
      </c>
      <c r="G5916">
        <v>44840</v>
      </c>
      <c r="H5916">
        <v>44835</v>
      </c>
      <c r="I5916">
        <v>799996.005</v>
      </c>
      <c r="J5916" t="s">
        <v>207</v>
      </c>
      <c r="K5916">
        <v>159.999201</v>
      </c>
    </row>
    <row r="5917" spans="1:11" x14ac:dyDescent="0.2">
      <c r="A5917" t="s">
        <v>256</v>
      </c>
      <c r="B5917" t="s">
        <v>198</v>
      </c>
      <c r="C5917" t="s">
        <v>194</v>
      </c>
      <c r="D5917" t="s">
        <v>190</v>
      </c>
      <c r="E5917">
        <v>57766</v>
      </c>
      <c r="F5917">
        <v>48.471400000000003</v>
      </c>
      <c r="G5917">
        <v>44840</v>
      </c>
      <c r="H5917">
        <v>44835</v>
      </c>
      <c r="I5917">
        <v>2799998.8924000002</v>
      </c>
      <c r="J5917" t="s">
        <v>188</v>
      </c>
      <c r="K5917">
        <v>559.99977848000003</v>
      </c>
    </row>
    <row r="5918" spans="1:11" x14ac:dyDescent="0.2">
      <c r="A5918" t="s">
        <v>256</v>
      </c>
      <c r="B5918" t="s">
        <v>198</v>
      </c>
      <c r="C5918" t="s">
        <v>194</v>
      </c>
      <c r="D5918" t="s">
        <v>190</v>
      </c>
      <c r="E5918">
        <v>77179</v>
      </c>
      <c r="F5918">
        <v>47.940800000000003</v>
      </c>
      <c r="G5918">
        <v>44840</v>
      </c>
      <c r="H5918">
        <v>44835</v>
      </c>
      <c r="I5918">
        <v>3700023.0032000002</v>
      </c>
      <c r="J5918" t="s">
        <v>188</v>
      </c>
      <c r="K5918">
        <v>740.00460064000004</v>
      </c>
    </row>
    <row r="5919" spans="1:11" x14ac:dyDescent="0.2">
      <c r="A5919" t="s">
        <v>256</v>
      </c>
      <c r="B5919" t="s">
        <v>198</v>
      </c>
      <c r="C5919" t="s">
        <v>202</v>
      </c>
      <c r="D5919" t="s">
        <v>190</v>
      </c>
      <c r="E5919">
        <v>1910110</v>
      </c>
      <c r="F5919">
        <v>4.3452999999999999</v>
      </c>
      <c r="G5919">
        <v>44840</v>
      </c>
      <c r="H5919">
        <v>44835</v>
      </c>
      <c r="I5919">
        <v>8300000.983</v>
      </c>
      <c r="J5919" t="s">
        <v>193</v>
      </c>
      <c r="K5919">
        <v>1660.0001966</v>
      </c>
    </row>
    <row r="5920" spans="1:11" x14ac:dyDescent="0.2">
      <c r="A5920" t="s">
        <v>256</v>
      </c>
      <c r="B5920" t="s">
        <v>185</v>
      </c>
      <c r="C5920" t="s">
        <v>244</v>
      </c>
      <c r="D5920" t="s">
        <v>200</v>
      </c>
      <c r="E5920">
        <v>307771</v>
      </c>
      <c r="F5920">
        <v>26.9681</v>
      </c>
      <c r="G5920">
        <v>44840</v>
      </c>
      <c r="H5920">
        <v>44835</v>
      </c>
      <c r="I5920">
        <v>8299999.1051000003</v>
      </c>
      <c r="J5920" t="s">
        <v>207</v>
      </c>
      <c r="K5920">
        <v>1659.9998210200001</v>
      </c>
    </row>
    <row r="5921" spans="1:11" x14ac:dyDescent="0.2">
      <c r="A5921" t="s">
        <v>256</v>
      </c>
      <c r="B5921" t="s">
        <v>185</v>
      </c>
      <c r="C5921" t="s">
        <v>225</v>
      </c>
      <c r="D5921" t="s">
        <v>190</v>
      </c>
      <c r="E5921">
        <v>68817</v>
      </c>
      <c r="F5921">
        <v>94.4529</v>
      </c>
      <c r="G5921">
        <v>44840</v>
      </c>
      <c r="H5921">
        <v>44835</v>
      </c>
      <c r="I5921">
        <v>6499965.2193</v>
      </c>
      <c r="J5921" t="s">
        <v>188</v>
      </c>
      <c r="K5921">
        <v>1299.9930438600002</v>
      </c>
    </row>
    <row r="5922" spans="1:11" x14ac:dyDescent="0.2">
      <c r="A5922" t="s">
        <v>256</v>
      </c>
      <c r="B5922" t="s">
        <v>185</v>
      </c>
      <c r="C5922" t="s">
        <v>219</v>
      </c>
      <c r="D5922" t="s">
        <v>200</v>
      </c>
      <c r="E5922">
        <v>49821</v>
      </c>
      <c r="F5922">
        <v>56.2012</v>
      </c>
      <c r="G5922">
        <v>44841</v>
      </c>
      <c r="H5922">
        <v>44835</v>
      </c>
      <c r="I5922">
        <v>2799999.9852</v>
      </c>
      <c r="J5922" t="s">
        <v>188</v>
      </c>
      <c r="K5922">
        <v>559.99999704000004</v>
      </c>
    </row>
    <row r="5923" spans="1:11" x14ac:dyDescent="0.2">
      <c r="A5923" t="s">
        <v>256</v>
      </c>
      <c r="B5923" t="s">
        <v>198</v>
      </c>
      <c r="C5923" t="s">
        <v>236</v>
      </c>
      <c r="D5923" t="s">
        <v>200</v>
      </c>
      <c r="E5923">
        <v>1136733</v>
      </c>
      <c r="F5923">
        <v>6.1580000000000004</v>
      </c>
      <c r="G5923">
        <v>44841</v>
      </c>
      <c r="H5923">
        <v>44835</v>
      </c>
      <c r="I5923">
        <v>7000001.8140000002</v>
      </c>
      <c r="J5923" t="s">
        <v>215</v>
      </c>
      <c r="K5923">
        <v>1400.0003628000002</v>
      </c>
    </row>
    <row r="5924" spans="1:11" x14ac:dyDescent="0.2">
      <c r="A5924" t="s">
        <v>256</v>
      </c>
      <c r="B5924" t="s">
        <v>198</v>
      </c>
      <c r="C5924" t="s">
        <v>224</v>
      </c>
      <c r="D5924" t="s">
        <v>190</v>
      </c>
      <c r="E5924">
        <v>21096</v>
      </c>
      <c r="F5924">
        <v>175.3903</v>
      </c>
      <c r="G5924">
        <v>44842</v>
      </c>
      <c r="H5924">
        <v>44835</v>
      </c>
      <c r="I5924">
        <v>3700033.7687999997</v>
      </c>
      <c r="J5924" t="s">
        <v>204</v>
      </c>
      <c r="K5924">
        <v>740.00675376000004</v>
      </c>
    </row>
    <row r="5925" spans="1:11" x14ac:dyDescent="0.2">
      <c r="A5925" t="s">
        <v>256</v>
      </c>
      <c r="B5925" t="s">
        <v>198</v>
      </c>
      <c r="C5925" t="s">
        <v>210</v>
      </c>
      <c r="D5925" t="s">
        <v>187</v>
      </c>
      <c r="E5925">
        <v>312445</v>
      </c>
      <c r="F5925">
        <v>28.805099999999999</v>
      </c>
      <c r="G5925">
        <v>44842</v>
      </c>
      <c r="H5925">
        <v>44835</v>
      </c>
      <c r="I5925">
        <v>9000009.4694999997</v>
      </c>
      <c r="J5925" t="s">
        <v>204</v>
      </c>
      <c r="K5925">
        <v>1800.0018938999999</v>
      </c>
    </row>
    <row r="5926" spans="1:11" x14ac:dyDescent="0.2">
      <c r="A5926" t="s">
        <v>256</v>
      </c>
      <c r="B5926" t="s">
        <v>198</v>
      </c>
      <c r="C5926" t="s">
        <v>239</v>
      </c>
      <c r="D5926" t="s">
        <v>187</v>
      </c>
      <c r="E5926">
        <v>40522</v>
      </c>
      <c r="F5926">
        <v>17.274699999999999</v>
      </c>
      <c r="G5926">
        <v>44843</v>
      </c>
      <c r="H5926">
        <v>44835</v>
      </c>
      <c r="I5926">
        <v>700005.39339999994</v>
      </c>
      <c r="J5926" t="s">
        <v>188</v>
      </c>
      <c r="K5926">
        <v>140.00107868000001</v>
      </c>
    </row>
    <row r="5927" spans="1:11" x14ac:dyDescent="0.2">
      <c r="A5927" t="s">
        <v>256</v>
      </c>
      <c r="B5927" t="s">
        <v>198</v>
      </c>
      <c r="C5927" t="s">
        <v>213</v>
      </c>
      <c r="D5927" t="s">
        <v>190</v>
      </c>
      <c r="E5927">
        <v>79309</v>
      </c>
      <c r="F5927">
        <v>73.131699999999995</v>
      </c>
      <c r="G5927">
        <v>44843</v>
      </c>
      <c r="H5927">
        <v>44835</v>
      </c>
      <c r="I5927">
        <v>5800001.9952999996</v>
      </c>
      <c r="J5927" t="s">
        <v>188</v>
      </c>
      <c r="K5927">
        <v>1160.0003990600001</v>
      </c>
    </row>
    <row r="5928" spans="1:11" x14ac:dyDescent="0.2">
      <c r="A5928" t="s">
        <v>256</v>
      </c>
      <c r="B5928" t="s">
        <v>185</v>
      </c>
      <c r="C5928" t="s">
        <v>226</v>
      </c>
      <c r="D5928" t="s">
        <v>200</v>
      </c>
      <c r="E5928">
        <v>24860</v>
      </c>
      <c r="F5928">
        <v>52.293199999999999</v>
      </c>
      <c r="G5928">
        <v>44843</v>
      </c>
      <c r="H5928">
        <v>44835</v>
      </c>
      <c r="I5928">
        <v>1300008.952</v>
      </c>
      <c r="J5928" t="s">
        <v>188</v>
      </c>
      <c r="K5928">
        <v>260.0017904</v>
      </c>
    </row>
    <row r="5929" spans="1:11" x14ac:dyDescent="0.2">
      <c r="A5929" t="s">
        <v>256</v>
      </c>
      <c r="B5929" t="s">
        <v>198</v>
      </c>
      <c r="C5929" t="s">
        <v>206</v>
      </c>
      <c r="D5929" t="s">
        <v>200</v>
      </c>
      <c r="E5929">
        <v>94474</v>
      </c>
      <c r="F5929">
        <v>99.498599999999996</v>
      </c>
      <c r="G5929">
        <v>44843</v>
      </c>
      <c r="H5929">
        <v>44835</v>
      </c>
      <c r="I5929">
        <v>9400030.7363999989</v>
      </c>
      <c r="J5929" t="s">
        <v>207</v>
      </c>
      <c r="K5929">
        <v>1880.0061472799998</v>
      </c>
    </row>
    <row r="5930" spans="1:11" x14ac:dyDescent="0.2">
      <c r="A5930" t="s">
        <v>256</v>
      </c>
      <c r="B5930" t="s">
        <v>185</v>
      </c>
      <c r="C5930" t="s">
        <v>186</v>
      </c>
      <c r="D5930" t="s">
        <v>190</v>
      </c>
      <c r="E5930">
        <v>40208</v>
      </c>
      <c r="F5930">
        <v>22.383700000000001</v>
      </c>
      <c r="G5930">
        <v>44843</v>
      </c>
      <c r="H5930">
        <v>44835</v>
      </c>
      <c r="I5930">
        <v>900003.80960000004</v>
      </c>
      <c r="J5930" t="s">
        <v>188</v>
      </c>
      <c r="K5930">
        <v>180.00076192</v>
      </c>
    </row>
    <row r="5931" spans="1:11" x14ac:dyDescent="0.2">
      <c r="A5931" t="s">
        <v>256</v>
      </c>
      <c r="B5931" t="s">
        <v>198</v>
      </c>
      <c r="C5931" t="s">
        <v>237</v>
      </c>
      <c r="D5931" t="s">
        <v>192</v>
      </c>
      <c r="E5931">
        <v>97131</v>
      </c>
      <c r="F5931">
        <v>15.443099999999999</v>
      </c>
      <c r="G5931">
        <v>44843</v>
      </c>
      <c r="H5931">
        <v>44835</v>
      </c>
      <c r="I5931">
        <v>1500003.7460999999</v>
      </c>
      <c r="J5931" t="s">
        <v>204</v>
      </c>
      <c r="K5931">
        <v>300.00074921999999</v>
      </c>
    </row>
    <row r="5932" spans="1:11" x14ac:dyDescent="0.2">
      <c r="A5932" t="s">
        <v>256</v>
      </c>
      <c r="B5932" t="s">
        <v>198</v>
      </c>
      <c r="C5932" t="s">
        <v>205</v>
      </c>
      <c r="D5932" t="s">
        <v>200</v>
      </c>
      <c r="E5932">
        <v>540340</v>
      </c>
      <c r="F5932">
        <v>17.211400000000001</v>
      </c>
      <c r="G5932">
        <v>44843</v>
      </c>
      <c r="H5932">
        <v>44835</v>
      </c>
      <c r="I5932">
        <v>9300007.8760000002</v>
      </c>
      <c r="J5932" t="s">
        <v>193</v>
      </c>
      <c r="K5932">
        <v>1860.0015752000002</v>
      </c>
    </row>
    <row r="5933" spans="1:11" x14ac:dyDescent="0.2">
      <c r="A5933" t="s">
        <v>256</v>
      </c>
      <c r="B5933" t="s">
        <v>185</v>
      </c>
      <c r="C5933" t="s">
        <v>230</v>
      </c>
      <c r="D5933" t="s">
        <v>190</v>
      </c>
      <c r="E5933">
        <v>52534</v>
      </c>
      <c r="F5933">
        <v>116.1159</v>
      </c>
      <c r="G5933">
        <v>44844</v>
      </c>
      <c r="H5933">
        <v>44835</v>
      </c>
      <c r="I5933">
        <v>6100032.6905999994</v>
      </c>
      <c r="J5933" t="s">
        <v>188</v>
      </c>
      <c r="K5933">
        <v>1220.00653812</v>
      </c>
    </row>
    <row r="5934" spans="1:11" x14ac:dyDescent="0.2">
      <c r="A5934" t="s">
        <v>256</v>
      </c>
      <c r="B5934" t="s">
        <v>198</v>
      </c>
      <c r="C5934" t="s">
        <v>236</v>
      </c>
      <c r="D5934" t="s">
        <v>190</v>
      </c>
      <c r="E5934">
        <v>291268</v>
      </c>
      <c r="F5934">
        <v>6.5232000000000001</v>
      </c>
      <c r="G5934">
        <v>44844</v>
      </c>
      <c r="H5934">
        <v>44835</v>
      </c>
      <c r="I5934">
        <v>1899999.4176</v>
      </c>
      <c r="J5934" t="s">
        <v>215</v>
      </c>
      <c r="K5934">
        <v>379.99988352000003</v>
      </c>
    </row>
    <row r="5935" spans="1:11" x14ac:dyDescent="0.2">
      <c r="A5935" t="s">
        <v>256</v>
      </c>
      <c r="B5935" t="s">
        <v>185</v>
      </c>
      <c r="C5935" t="s">
        <v>210</v>
      </c>
      <c r="D5935" t="s">
        <v>190</v>
      </c>
      <c r="E5935">
        <v>233992</v>
      </c>
      <c r="F5935">
        <v>29.915500000000002</v>
      </c>
      <c r="G5935">
        <v>44847</v>
      </c>
      <c r="H5935">
        <v>44835</v>
      </c>
      <c r="I5935">
        <v>6999987.676</v>
      </c>
      <c r="J5935" t="s">
        <v>204</v>
      </c>
      <c r="K5935">
        <v>1399.9975352000001</v>
      </c>
    </row>
    <row r="5936" spans="1:11" x14ac:dyDescent="0.2">
      <c r="A5936" t="s">
        <v>256</v>
      </c>
      <c r="B5936" t="s">
        <v>198</v>
      </c>
      <c r="C5936" t="s">
        <v>199</v>
      </c>
      <c r="D5936" t="s">
        <v>190</v>
      </c>
      <c r="E5936">
        <v>1523679</v>
      </c>
      <c r="F5936">
        <v>3.2159</v>
      </c>
      <c r="G5936">
        <v>44847</v>
      </c>
      <c r="H5936">
        <v>44835</v>
      </c>
      <c r="I5936">
        <v>4899999.2960999999</v>
      </c>
      <c r="J5936" t="s">
        <v>193</v>
      </c>
      <c r="K5936">
        <v>979.99985922000008</v>
      </c>
    </row>
    <row r="5937" spans="1:11" x14ac:dyDescent="0.2">
      <c r="A5937" t="s">
        <v>256</v>
      </c>
      <c r="B5937" t="s">
        <v>185</v>
      </c>
      <c r="C5937" t="s">
        <v>189</v>
      </c>
      <c r="D5937" t="s">
        <v>190</v>
      </c>
      <c r="E5937">
        <v>250095</v>
      </c>
      <c r="F5937">
        <v>29.588699999999999</v>
      </c>
      <c r="G5937">
        <v>44847</v>
      </c>
      <c r="H5937">
        <v>44835</v>
      </c>
      <c r="I5937">
        <v>7399985.9265000001</v>
      </c>
      <c r="J5937" t="s">
        <v>188</v>
      </c>
      <c r="K5937">
        <v>1479.9971853000002</v>
      </c>
    </row>
    <row r="5938" spans="1:11" x14ac:dyDescent="0.2">
      <c r="A5938" t="s">
        <v>256</v>
      </c>
      <c r="B5938" t="s">
        <v>198</v>
      </c>
      <c r="C5938" t="s">
        <v>211</v>
      </c>
      <c r="D5938" t="s">
        <v>190</v>
      </c>
      <c r="E5938">
        <v>156322</v>
      </c>
      <c r="F5938">
        <v>12.154400000000001</v>
      </c>
      <c r="G5938">
        <v>44847</v>
      </c>
      <c r="H5938">
        <v>44835</v>
      </c>
      <c r="I5938">
        <v>1900000.1168000002</v>
      </c>
      <c r="J5938" t="s">
        <v>207</v>
      </c>
      <c r="K5938">
        <v>380.00002336000006</v>
      </c>
    </row>
    <row r="5939" spans="1:11" x14ac:dyDescent="0.2">
      <c r="A5939" t="s">
        <v>256</v>
      </c>
      <c r="B5939" t="s">
        <v>198</v>
      </c>
      <c r="C5939" t="s">
        <v>210</v>
      </c>
      <c r="D5939" t="s">
        <v>190</v>
      </c>
      <c r="E5939">
        <v>185984</v>
      </c>
      <c r="F5939">
        <v>26.884</v>
      </c>
      <c r="G5939">
        <v>44847</v>
      </c>
      <c r="H5939">
        <v>44835</v>
      </c>
      <c r="I5939">
        <v>4999993.8559999997</v>
      </c>
      <c r="J5939" t="s">
        <v>204</v>
      </c>
      <c r="K5939">
        <v>999.99877119999996</v>
      </c>
    </row>
    <row r="5940" spans="1:11" x14ac:dyDescent="0.2">
      <c r="A5940" t="s">
        <v>256</v>
      </c>
      <c r="B5940" t="s">
        <v>198</v>
      </c>
      <c r="C5940" t="s">
        <v>206</v>
      </c>
      <c r="D5940" t="s">
        <v>190</v>
      </c>
      <c r="E5940">
        <v>57517</v>
      </c>
      <c r="F5940">
        <v>92.146600000000007</v>
      </c>
      <c r="G5940">
        <v>44848</v>
      </c>
      <c r="H5940">
        <v>44835</v>
      </c>
      <c r="I5940">
        <v>5299995.9922000002</v>
      </c>
      <c r="J5940" t="s">
        <v>207</v>
      </c>
      <c r="K5940">
        <v>1059.9991984400001</v>
      </c>
    </row>
    <row r="5941" spans="1:11" x14ac:dyDescent="0.2">
      <c r="A5941" t="s">
        <v>256</v>
      </c>
      <c r="B5941" t="s">
        <v>198</v>
      </c>
      <c r="C5941" t="s">
        <v>217</v>
      </c>
      <c r="D5941" t="s">
        <v>187</v>
      </c>
      <c r="E5941">
        <v>332848</v>
      </c>
      <c r="F5941">
        <v>9.6140000000000008</v>
      </c>
      <c r="G5941">
        <v>44848</v>
      </c>
      <c r="H5941">
        <v>44835</v>
      </c>
      <c r="I5941">
        <v>3200000.6720000003</v>
      </c>
      <c r="J5941" t="s">
        <v>215</v>
      </c>
      <c r="K5941">
        <v>640.00013440000009</v>
      </c>
    </row>
    <row r="5942" spans="1:11" x14ac:dyDescent="0.2">
      <c r="A5942" t="s">
        <v>256</v>
      </c>
      <c r="B5942" t="s">
        <v>185</v>
      </c>
      <c r="C5942" t="s">
        <v>246</v>
      </c>
      <c r="D5942" t="s">
        <v>192</v>
      </c>
      <c r="E5942">
        <v>35576</v>
      </c>
      <c r="F5942">
        <v>126.4907</v>
      </c>
      <c r="G5942">
        <v>44848</v>
      </c>
      <c r="H5942">
        <v>44835</v>
      </c>
      <c r="I5942">
        <v>4500033.1431999998</v>
      </c>
      <c r="J5942" t="s">
        <v>204</v>
      </c>
      <c r="K5942">
        <v>900.00662864000003</v>
      </c>
    </row>
    <row r="5943" spans="1:11" x14ac:dyDescent="0.2">
      <c r="A5943" t="s">
        <v>256</v>
      </c>
      <c r="B5943" t="s">
        <v>185</v>
      </c>
      <c r="C5943" t="s">
        <v>211</v>
      </c>
      <c r="D5943" t="s">
        <v>200</v>
      </c>
      <c r="E5943">
        <v>331186</v>
      </c>
      <c r="F5943">
        <v>13.285600000000001</v>
      </c>
      <c r="G5943">
        <v>44848</v>
      </c>
      <c r="H5943">
        <v>44835</v>
      </c>
      <c r="I5943">
        <v>4400004.7215999998</v>
      </c>
      <c r="J5943" t="s">
        <v>207</v>
      </c>
      <c r="K5943">
        <v>880.00094432000003</v>
      </c>
    </row>
    <row r="5944" spans="1:11" x14ac:dyDescent="0.2">
      <c r="A5944" t="s">
        <v>256</v>
      </c>
      <c r="B5944" t="s">
        <v>198</v>
      </c>
      <c r="C5944" t="s">
        <v>237</v>
      </c>
      <c r="D5944" t="s">
        <v>212</v>
      </c>
      <c r="E5944">
        <v>389199</v>
      </c>
      <c r="F5944">
        <v>17.471800000000002</v>
      </c>
      <c r="G5944">
        <v>44849</v>
      </c>
      <c r="H5944">
        <v>44835</v>
      </c>
      <c r="I5944">
        <v>6800007.088200001</v>
      </c>
      <c r="J5944" t="s">
        <v>204</v>
      </c>
      <c r="K5944">
        <v>1360.0014176400002</v>
      </c>
    </row>
    <row r="5945" spans="1:11" x14ac:dyDescent="0.2">
      <c r="A5945" t="s">
        <v>256</v>
      </c>
      <c r="B5945" t="s">
        <v>185</v>
      </c>
      <c r="C5945" t="s">
        <v>220</v>
      </c>
      <c r="D5945" t="s">
        <v>190</v>
      </c>
      <c r="E5945">
        <v>57223</v>
      </c>
      <c r="F5945">
        <v>171.25909999999999</v>
      </c>
      <c r="G5945">
        <v>44850</v>
      </c>
      <c r="H5945">
        <v>44835</v>
      </c>
      <c r="I5945">
        <v>9799959.4792999998</v>
      </c>
      <c r="J5945" t="s">
        <v>188</v>
      </c>
      <c r="K5945">
        <v>1959.9918958600001</v>
      </c>
    </row>
    <row r="5946" spans="1:11" x14ac:dyDescent="0.2">
      <c r="A5946" t="s">
        <v>256</v>
      </c>
      <c r="B5946" t="s">
        <v>185</v>
      </c>
      <c r="C5946" t="s">
        <v>186</v>
      </c>
      <c r="D5946" t="s">
        <v>200</v>
      </c>
      <c r="E5946">
        <v>129101</v>
      </c>
      <c r="F5946">
        <v>22.463100000000001</v>
      </c>
      <c r="G5946">
        <v>44850</v>
      </c>
      <c r="H5946">
        <v>44835</v>
      </c>
      <c r="I5946">
        <v>2900008.6731000002</v>
      </c>
      <c r="J5946" t="s">
        <v>188</v>
      </c>
      <c r="K5946">
        <v>580.00173462000009</v>
      </c>
    </row>
    <row r="5947" spans="1:11" x14ac:dyDescent="0.2">
      <c r="A5947" t="s">
        <v>256</v>
      </c>
      <c r="B5947" t="s">
        <v>185</v>
      </c>
      <c r="C5947" t="s">
        <v>214</v>
      </c>
      <c r="D5947" t="s">
        <v>192</v>
      </c>
      <c r="E5947">
        <v>279039</v>
      </c>
      <c r="F5947">
        <v>26.161200000000001</v>
      </c>
      <c r="G5947">
        <v>44850</v>
      </c>
      <c r="H5947">
        <v>44835</v>
      </c>
      <c r="I5947">
        <v>7299995.0868000006</v>
      </c>
      <c r="J5947" t="s">
        <v>215</v>
      </c>
      <c r="K5947">
        <v>1459.9990173600002</v>
      </c>
    </row>
    <row r="5948" spans="1:11" x14ac:dyDescent="0.2">
      <c r="A5948" t="s">
        <v>256</v>
      </c>
      <c r="B5948" t="s">
        <v>185</v>
      </c>
      <c r="C5948" t="s">
        <v>239</v>
      </c>
      <c r="D5948" t="s">
        <v>190</v>
      </c>
      <c r="E5948">
        <v>402292</v>
      </c>
      <c r="F5948">
        <v>16.405999999999999</v>
      </c>
      <c r="G5948">
        <v>44851</v>
      </c>
      <c r="H5948">
        <v>44835</v>
      </c>
      <c r="I5948">
        <v>6600002.5519999992</v>
      </c>
      <c r="J5948" t="s">
        <v>188</v>
      </c>
      <c r="K5948">
        <v>1320.0005103999999</v>
      </c>
    </row>
    <row r="5949" spans="1:11" x14ac:dyDescent="0.2">
      <c r="A5949" t="s">
        <v>256</v>
      </c>
      <c r="B5949" t="s">
        <v>185</v>
      </c>
      <c r="C5949" t="s">
        <v>244</v>
      </c>
      <c r="D5949" t="s">
        <v>190</v>
      </c>
      <c r="E5949">
        <v>73832</v>
      </c>
      <c r="F5949">
        <v>28.443100000000001</v>
      </c>
      <c r="G5949">
        <v>44851</v>
      </c>
      <c r="H5949">
        <v>44835</v>
      </c>
      <c r="I5949">
        <v>2100010.9591999999</v>
      </c>
      <c r="J5949" t="s">
        <v>207</v>
      </c>
      <c r="K5949">
        <v>420.00219184000002</v>
      </c>
    </row>
    <row r="5950" spans="1:11" x14ac:dyDescent="0.2">
      <c r="A5950" t="s">
        <v>256</v>
      </c>
      <c r="B5950" t="s">
        <v>185</v>
      </c>
      <c r="C5950" t="s">
        <v>197</v>
      </c>
      <c r="D5950" t="s">
        <v>190</v>
      </c>
      <c r="E5950">
        <v>21662</v>
      </c>
      <c r="F5950">
        <v>166.1927</v>
      </c>
      <c r="G5950">
        <v>44851</v>
      </c>
      <c r="H5950">
        <v>44835</v>
      </c>
      <c r="I5950">
        <v>3600066.2674000002</v>
      </c>
      <c r="J5950" t="s">
        <v>188</v>
      </c>
      <c r="K5950">
        <v>720.01325348000012</v>
      </c>
    </row>
    <row r="5951" spans="1:11" x14ac:dyDescent="0.2">
      <c r="A5951" t="s">
        <v>256</v>
      </c>
      <c r="B5951" t="s">
        <v>185</v>
      </c>
      <c r="C5951" t="s">
        <v>114</v>
      </c>
      <c r="D5951" t="s">
        <v>187</v>
      </c>
      <c r="E5951">
        <v>324215</v>
      </c>
      <c r="F5951">
        <v>13.8797</v>
      </c>
      <c r="G5951">
        <v>44851</v>
      </c>
      <c r="H5951">
        <v>44835</v>
      </c>
      <c r="I5951">
        <v>4500006.9354999997</v>
      </c>
      <c r="J5951" t="s">
        <v>215</v>
      </c>
      <c r="K5951">
        <v>900.00138709999999</v>
      </c>
    </row>
    <row r="5952" spans="1:11" x14ac:dyDescent="0.2">
      <c r="A5952" t="s">
        <v>256</v>
      </c>
      <c r="B5952" t="s">
        <v>198</v>
      </c>
      <c r="C5952" t="s">
        <v>206</v>
      </c>
      <c r="D5952" t="s">
        <v>192</v>
      </c>
      <c r="E5952">
        <v>18458</v>
      </c>
      <c r="F5952">
        <v>97.518100000000004</v>
      </c>
      <c r="G5952">
        <v>44851</v>
      </c>
      <c r="H5952">
        <v>44835</v>
      </c>
      <c r="I5952">
        <v>1799989.0898</v>
      </c>
      <c r="J5952" t="s">
        <v>207</v>
      </c>
      <c r="K5952">
        <v>359.99781796000002</v>
      </c>
    </row>
    <row r="5953" spans="1:11" x14ac:dyDescent="0.2">
      <c r="A5953" t="s">
        <v>256</v>
      </c>
      <c r="B5953" t="s">
        <v>185</v>
      </c>
      <c r="C5953" t="s">
        <v>246</v>
      </c>
      <c r="D5953" t="s">
        <v>200</v>
      </c>
      <c r="E5953">
        <v>69274</v>
      </c>
      <c r="F5953">
        <v>127.0321</v>
      </c>
      <c r="G5953">
        <v>44851</v>
      </c>
      <c r="H5953">
        <v>44835</v>
      </c>
      <c r="I5953">
        <v>8800021.6953999996</v>
      </c>
      <c r="J5953" t="s">
        <v>204</v>
      </c>
      <c r="K5953">
        <v>1760.0043390799999</v>
      </c>
    </row>
    <row r="5954" spans="1:11" x14ac:dyDescent="0.2">
      <c r="A5954" t="s">
        <v>256</v>
      </c>
      <c r="B5954" t="s">
        <v>198</v>
      </c>
      <c r="C5954" t="s">
        <v>208</v>
      </c>
      <c r="D5954" t="s">
        <v>200</v>
      </c>
      <c r="E5954">
        <v>67695</v>
      </c>
      <c r="F5954">
        <v>64.997699999999995</v>
      </c>
      <c r="G5954">
        <v>44854</v>
      </c>
      <c r="H5954">
        <v>44835</v>
      </c>
      <c r="I5954">
        <v>4400019.3015000001</v>
      </c>
      <c r="J5954" t="s">
        <v>188</v>
      </c>
      <c r="K5954">
        <v>880.00386030000004</v>
      </c>
    </row>
    <row r="5955" spans="1:11" x14ac:dyDescent="0.2">
      <c r="A5955" t="s">
        <v>256</v>
      </c>
      <c r="B5955" t="s">
        <v>185</v>
      </c>
      <c r="C5955" t="s">
        <v>208</v>
      </c>
      <c r="D5955" t="s">
        <v>187</v>
      </c>
      <c r="E5955">
        <v>37813</v>
      </c>
      <c r="F5955">
        <v>63.470599999999997</v>
      </c>
      <c r="G5955">
        <v>44854</v>
      </c>
      <c r="H5955">
        <v>44835</v>
      </c>
      <c r="I5955">
        <v>2400013.7977999998</v>
      </c>
      <c r="J5955" t="s">
        <v>188</v>
      </c>
      <c r="K5955">
        <v>480.00275956000002</v>
      </c>
    </row>
    <row r="5956" spans="1:11" x14ac:dyDescent="0.2">
      <c r="A5956" t="s">
        <v>256</v>
      </c>
      <c r="B5956" t="s">
        <v>198</v>
      </c>
      <c r="C5956" t="s">
        <v>208</v>
      </c>
      <c r="D5956" t="s">
        <v>190</v>
      </c>
      <c r="E5956">
        <v>63640</v>
      </c>
      <c r="F5956">
        <v>62.8536</v>
      </c>
      <c r="G5956">
        <v>44854</v>
      </c>
      <c r="H5956">
        <v>44835</v>
      </c>
      <c r="I5956">
        <v>4000003.1039999998</v>
      </c>
      <c r="J5956" t="s">
        <v>188</v>
      </c>
      <c r="K5956">
        <v>800.00062079999998</v>
      </c>
    </row>
    <row r="5957" spans="1:11" x14ac:dyDescent="0.2">
      <c r="A5957" t="s">
        <v>256</v>
      </c>
      <c r="B5957" t="s">
        <v>198</v>
      </c>
      <c r="C5957" t="s">
        <v>214</v>
      </c>
      <c r="D5957" t="s">
        <v>187</v>
      </c>
      <c r="E5957">
        <v>203891</v>
      </c>
      <c r="F5957">
        <v>29.427499999999998</v>
      </c>
      <c r="G5957">
        <v>44854</v>
      </c>
      <c r="H5957">
        <v>44835</v>
      </c>
      <c r="I5957">
        <v>6000002.4024999999</v>
      </c>
      <c r="J5957" t="s">
        <v>215</v>
      </c>
      <c r="K5957">
        <v>1200.0004805000001</v>
      </c>
    </row>
    <row r="5958" spans="1:11" x14ac:dyDescent="0.2">
      <c r="A5958" t="s">
        <v>256</v>
      </c>
      <c r="B5958" t="s">
        <v>198</v>
      </c>
      <c r="C5958" t="s">
        <v>246</v>
      </c>
      <c r="D5958" t="s">
        <v>192</v>
      </c>
      <c r="E5958">
        <v>38872</v>
      </c>
      <c r="F5958">
        <v>126.0549</v>
      </c>
      <c r="G5958">
        <v>44854</v>
      </c>
      <c r="H5958">
        <v>44835</v>
      </c>
      <c r="I5958">
        <v>4900006.0728000002</v>
      </c>
      <c r="J5958" t="s">
        <v>204</v>
      </c>
      <c r="K5958">
        <v>980.00121456000011</v>
      </c>
    </row>
    <row r="5959" spans="1:11" x14ac:dyDescent="0.2">
      <c r="A5959" t="s">
        <v>256</v>
      </c>
      <c r="B5959" t="s">
        <v>185</v>
      </c>
      <c r="C5959" t="s">
        <v>243</v>
      </c>
      <c r="D5959" t="s">
        <v>192</v>
      </c>
      <c r="E5959">
        <v>1342469</v>
      </c>
      <c r="F5959">
        <v>5.7356999999999996</v>
      </c>
      <c r="G5959">
        <v>44854</v>
      </c>
      <c r="H5959">
        <v>44835</v>
      </c>
      <c r="I5959">
        <v>7699999.4432999995</v>
      </c>
      <c r="J5959" t="s">
        <v>215</v>
      </c>
      <c r="K5959">
        <v>1539.9998886599999</v>
      </c>
    </row>
    <row r="5960" spans="1:11" x14ac:dyDescent="0.2">
      <c r="A5960" t="s">
        <v>256</v>
      </c>
      <c r="B5960" t="s">
        <v>198</v>
      </c>
      <c r="C5960" t="s">
        <v>189</v>
      </c>
      <c r="D5960" t="s">
        <v>192</v>
      </c>
      <c r="E5960">
        <v>321545</v>
      </c>
      <c r="F5960">
        <v>29.233899999999998</v>
      </c>
      <c r="G5960">
        <v>44854</v>
      </c>
      <c r="H5960">
        <v>44835</v>
      </c>
      <c r="I5960">
        <v>9400014.3754999992</v>
      </c>
      <c r="J5960" t="s">
        <v>188</v>
      </c>
      <c r="K5960">
        <v>1880.0028751</v>
      </c>
    </row>
    <row r="5961" spans="1:11" x14ac:dyDescent="0.2">
      <c r="A5961" t="s">
        <v>256</v>
      </c>
      <c r="B5961" t="s">
        <v>185</v>
      </c>
      <c r="C5961" t="s">
        <v>208</v>
      </c>
      <c r="D5961" t="s">
        <v>190</v>
      </c>
      <c r="E5961">
        <v>91028</v>
      </c>
      <c r="F5961">
        <v>65.914000000000001</v>
      </c>
      <c r="G5961">
        <v>44854</v>
      </c>
      <c r="H5961">
        <v>44835</v>
      </c>
      <c r="I5961">
        <v>6000019.5920000002</v>
      </c>
      <c r="J5961" t="s">
        <v>188</v>
      </c>
      <c r="K5961">
        <v>1200.0039184000002</v>
      </c>
    </row>
    <row r="5962" spans="1:11" x14ac:dyDescent="0.2">
      <c r="A5962" t="s">
        <v>256</v>
      </c>
      <c r="B5962" t="s">
        <v>198</v>
      </c>
      <c r="C5962" t="s">
        <v>203</v>
      </c>
      <c r="D5962" t="s">
        <v>190</v>
      </c>
      <c r="E5962">
        <v>5368</v>
      </c>
      <c r="F5962">
        <v>111.7683</v>
      </c>
      <c r="G5962">
        <v>44855</v>
      </c>
      <c r="H5962">
        <v>44835</v>
      </c>
      <c r="I5962">
        <v>599972.23439999996</v>
      </c>
      <c r="J5962" t="s">
        <v>204</v>
      </c>
      <c r="K5962">
        <v>119.99444688</v>
      </c>
    </row>
    <row r="5963" spans="1:11" x14ac:dyDescent="0.2">
      <c r="A5963" t="s">
        <v>256</v>
      </c>
      <c r="B5963" t="s">
        <v>185</v>
      </c>
      <c r="C5963" t="s">
        <v>224</v>
      </c>
      <c r="D5963" t="s">
        <v>192</v>
      </c>
      <c r="E5963">
        <v>34948</v>
      </c>
      <c r="F5963">
        <v>168.8236</v>
      </c>
      <c r="G5963">
        <v>44855</v>
      </c>
      <c r="H5963">
        <v>44835</v>
      </c>
      <c r="I5963">
        <v>5900047.1727999998</v>
      </c>
      <c r="J5963" t="s">
        <v>204</v>
      </c>
      <c r="K5963">
        <v>1180.00943456</v>
      </c>
    </row>
    <row r="5964" spans="1:11" x14ac:dyDescent="0.2">
      <c r="A5964" t="s">
        <v>256</v>
      </c>
      <c r="B5964" t="s">
        <v>198</v>
      </c>
      <c r="C5964" t="s">
        <v>189</v>
      </c>
      <c r="D5964" t="s">
        <v>212</v>
      </c>
      <c r="E5964">
        <v>120811</v>
      </c>
      <c r="F5964">
        <v>31.4542</v>
      </c>
      <c r="G5964">
        <v>44855</v>
      </c>
      <c r="H5964">
        <v>44835</v>
      </c>
      <c r="I5964">
        <v>3800013.3561999998</v>
      </c>
      <c r="J5964" t="s">
        <v>188</v>
      </c>
      <c r="K5964">
        <v>760.00267124000004</v>
      </c>
    </row>
    <row r="5965" spans="1:11" x14ac:dyDescent="0.2">
      <c r="A5965" t="s">
        <v>256</v>
      </c>
      <c r="B5965" t="s">
        <v>185</v>
      </c>
      <c r="C5965" t="s">
        <v>208</v>
      </c>
      <c r="D5965" t="s">
        <v>190</v>
      </c>
      <c r="E5965">
        <v>9055</v>
      </c>
      <c r="F5965">
        <v>66.263000000000005</v>
      </c>
      <c r="G5965">
        <v>44855</v>
      </c>
      <c r="H5965">
        <v>44835</v>
      </c>
      <c r="I5965">
        <v>600011.46500000008</v>
      </c>
      <c r="J5965" t="s">
        <v>188</v>
      </c>
      <c r="K5965">
        <v>120.00229300000002</v>
      </c>
    </row>
    <row r="5966" spans="1:11" x14ac:dyDescent="0.2">
      <c r="A5966" t="s">
        <v>256</v>
      </c>
      <c r="B5966" t="s">
        <v>198</v>
      </c>
      <c r="C5966" t="s">
        <v>235</v>
      </c>
      <c r="D5966" t="s">
        <v>192</v>
      </c>
      <c r="E5966">
        <v>219315</v>
      </c>
      <c r="F5966">
        <v>14.5909</v>
      </c>
      <c r="G5966">
        <v>44857</v>
      </c>
      <c r="H5966">
        <v>44835</v>
      </c>
      <c r="I5966">
        <v>3200003.2335000001</v>
      </c>
      <c r="J5966" t="s">
        <v>204</v>
      </c>
      <c r="K5966">
        <v>640.00064670000006</v>
      </c>
    </row>
    <row r="5967" spans="1:11" x14ac:dyDescent="0.2">
      <c r="A5967" t="s">
        <v>256</v>
      </c>
      <c r="B5967" t="s">
        <v>185</v>
      </c>
      <c r="C5967" t="s">
        <v>197</v>
      </c>
      <c r="D5967" t="s">
        <v>190</v>
      </c>
      <c r="E5967">
        <v>42757</v>
      </c>
      <c r="F5967">
        <v>173.07210000000001</v>
      </c>
      <c r="G5967">
        <v>44857</v>
      </c>
      <c r="H5967">
        <v>44835</v>
      </c>
      <c r="I5967">
        <v>7400043.7796999998</v>
      </c>
      <c r="J5967" t="s">
        <v>188</v>
      </c>
      <c r="K5967">
        <v>1480.0087559400001</v>
      </c>
    </row>
    <row r="5968" spans="1:11" x14ac:dyDescent="0.2">
      <c r="A5968" t="s">
        <v>256</v>
      </c>
      <c r="B5968" t="s">
        <v>185</v>
      </c>
      <c r="C5968" t="s">
        <v>208</v>
      </c>
      <c r="D5968" t="s">
        <v>200</v>
      </c>
      <c r="E5968">
        <v>127560</v>
      </c>
      <c r="F5968">
        <v>65.851600000000005</v>
      </c>
      <c r="G5968">
        <v>44857</v>
      </c>
      <c r="H5968">
        <v>44835</v>
      </c>
      <c r="I5968">
        <v>8400030.0960000008</v>
      </c>
      <c r="J5968" t="s">
        <v>188</v>
      </c>
      <c r="K5968">
        <v>1680.0060192000003</v>
      </c>
    </row>
    <row r="5969" spans="1:11" x14ac:dyDescent="0.2">
      <c r="A5969" t="s">
        <v>256</v>
      </c>
      <c r="B5969" t="s">
        <v>198</v>
      </c>
      <c r="C5969" t="s">
        <v>230</v>
      </c>
      <c r="D5969" t="s">
        <v>190</v>
      </c>
      <c r="E5969">
        <v>17566</v>
      </c>
      <c r="F5969">
        <v>125.24509999999999</v>
      </c>
      <c r="G5969">
        <v>44858</v>
      </c>
      <c r="H5969">
        <v>44835</v>
      </c>
      <c r="I5969">
        <v>2200055.4265999999</v>
      </c>
      <c r="J5969" t="s">
        <v>188</v>
      </c>
      <c r="K5969">
        <v>440.01108532000001</v>
      </c>
    </row>
    <row r="5970" spans="1:11" x14ac:dyDescent="0.2">
      <c r="A5970" t="s">
        <v>256</v>
      </c>
      <c r="B5970" t="s">
        <v>198</v>
      </c>
      <c r="C5970" t="s">
        <v>221</v>
      </c>
      <c r="D5970" t="s">
        <v>190</v>
      </c>
      <c r="E5970">
        <v>230884</v>
      </c>
      <c r="F5970">
        <v>36.814999999999998</v>
      </c>
      <c r="G5970">
        <v>44858</v>
      </c>
      <c r="H5970">
        <v>44835</v>
      </c>
      <c r="I5970">
        <v>8499994.459999999</v>
      </c>
      <c r="J5970" t="s">
        <v>207</v>
      </c>
      <c r="K5970">
        <v>1699.9988919999998</v>
      </c>
    </row>
    <row r="5971" spans="1:11" x14ac:dyDescent="0.2">
      <c r="A5971" t="s">
        <v>256</v>
      </c>
      <c r="B5971" t="s">
        <v>185</v>
      </c>
      <c r="C5971" t="s">
        <v>231</v>
      </c>
      <c r="D5971" t="s">
        <v>192</v>
      </c>
      <c r="E5971">
        <v>242138</v>
      </c>
      <c r="F5971">
        <v>21.0624</v>
      </c>
      <c r="G5971">
        <v>44861</v>
      </c>
      <c r="H5971">
        <v>44835</v>
      </c>
      <c r="I5971">
        <v>5100007.4112</v>
      </c>
      <c r="J5971" t="s">
        <v>188</v>
      </c>
      <c r="K5971">
        <v>1020.0014822400001</v>
      </c>
    </row>
    <row r="5972" spans="1:11" x14ac:dyDescent="0.2">
      <c r="A5972" t="s">
        <v>256</v>
      </c>
      <c r="B5972" t="s">
        <v>198</v>
      </c>
      <c r="C5972" t="s">
        <v>223</v>
      </c>
      <c r="D5972" t="s">
        <v>187</v>
      </c>
      <c r="E5972">
        <v>48589</v>
      </c>
      <c r="F5972">
        <v>78.206999999999994</v>
      </c>
      <c r="G5972">
        <v>44861</v>
      </c>
      <c r="H5972">
        <v>44835</v>
      </c>
      <c r="I5972">
        <v>3799999.9229999995</v>
      </c>
      <c r="J5972" t="s">
        <v>204</v>
      </c>
      <c r="K5972">
        <v>759.99998459999995</v>
      </c>
    </row>
    <row r="5973" spans="1:11" x14ac:dyDescent="0.2">
      <c r="A5973" t="s">
        <v>256</v>
      </c>
      <c r="B5973" t="s">
        <v>198</v>
      </c>
      <c r="C5973" t="s">
        <v>232</v>
      </c>
      <c r="D5973" t="s">
        <v>187</v>
      </c>
      <c r="E5973">
        <v>325143</v>
      </c>
      <c r="F5973">
        <v>25.527200000000001</v>
      </c>
      <c r="G5973">
        <v>44861</v>
      </c>
      <c r="H5973">
        <v>44835</v>
      </c>
      <c r="I5973">
        <v>8299990.3896000003</v>
      </c>
      <c r="J5973" t="s">
        <v>204</v>
      </c>
      <c r="K5973">
        <v>1659.9980779200002</v>
      </c>
    </row>
    <row r="5974" spans="1:11" x14ac:dyDescent="0.2">
      <c r="A5974" t="s">
        <v>256</v>
      </c>
      <c r="B5974" t="s">
        <v>185</v>
      </c>
      <c r="C5974" t="s">
        <v>211</v>
      </c>
      <c r="D5974" t="s">
        <v>200</v>
      </c>
      <c r="E5974">
        <v>342638</v>
      </c>
      <c r="F5974">
        <v>12.5497</v>
      </c>
      <c r="G5974">
        <v>44861</v>
      </c>
      <c r="H5974">
        <v>44835</v>
      </c>
      <c r="I5974">
        <v>4300004.1085999999</v>
      </c>
      <c r="J5974" t="s">
        <v>207</v>
      </c>
      <c r="K5974">
        <v>860.00082171999998</v>
      </c>
    </row>
    <row r="5975" spans="1:11" x14ac:dyDescent="0.2">
      <c r="A5975" t="s">
        <v>256</v>
      </c>
      <c r="B5975" t="s">
        <v>198</v>
      </c>
      <c r="C5975" t="s">
        <v>205</v>
      </c>
      <c r="D5975" t="s">
        <v>190</v>
      </c>
      <c r="E5975">
        <v>295947</v>
      </c>
      <c r="F5975">
        <v>16.8949</v>
      </c>
      <c r="G5975">
        <v>44861</v>
      </c>
      <c r="H5975">
        <v>44835</v>
      </c>
      <c r="I5975">
        <v>4999994.9703000002</v>
      </c>
      <c r="J5975" t="s">
        <v>193</v>
      </c>
      <c r="K5975">
        <v>999.99899406000009</v>
      </c>
    </row>
    <row r="5976" spans="1:11" x14ac:dyDescent="0.2">
      <c r="A5976" t="s">
        <v>256</v>
      </c>
      <c r="B5976" t="s">
        <v>185</v>
      </c>
      <c r="C5976" t="s">
        <v>237</v>
      </c>
      <c r="D5976" t="s">
        <v>192</v>
      </c>
      <c r="E5976">
        <v>479384</v>
      </c>
      <c r="F5976">
        <v>16.896699999999999</v>
      </c>
      <c r="G5976">
        <v>44861</v>
      </c>
      <c r="H5976">
        <v>44835</v>
      </c>
      <c r="I5976">
        <v>8100007.6327999998</v>
      </c>
      <c r="J5976" t="s">
        <v>204</v>
      </c>
      <c r="K5976">
        <v>1620.00152656</v>
      </c>
    </row>
    <row r="5977" spans="1:11" x14ac:dyDescent="0.2">
      <c r="A5977" t="s">
        <v>256</v>
      </c>
      <c r="B5977" t="s">
        <v>185</v>
      </c>
      <c r="C5977" t="s">
        <v>224</v>
      </c>
      <c r="D5977" t="s">
        <v>200</v>
      </c>
      <c r="E5977">
        <v>45690</v>
      </c>
      <c r="F5977">
        <v>172.90459999999999</v>
      </c>
      <c r="G5977">
        <v>44861</v>
      </c>
      <c r="H5977">
        <v>44835</v>
      </c>
      <c r="I5977">
        <v>7900011.1739999996</v>
      </c>
      <c r="J5977" t="s">
        <v>204</v>
      </c>
      <c r="K5977">
        <v>1580.0022348</v>
      </c>
    </row>
    <row r="5978" spans="1:11" x14ac:dyDescent="0.2">
      <c r="A5978" t="s">
        <v>256</v>
      </c>
      <c r="B5978" t="s">
        <v>185</v>
      </c>
      <c r="C5978" t="s">
        <v>231</v>
      </c>
      <c r="D5978" t="s">
        <v>200</v>
      </c>
      <c r="E5978">
        <v>35126</v>
      </c>
      <c r="F5978">
        <v>19.928000000000001</v>
      </c>
      <c r="G5978">
        <v>44861</v>
      </c>
      <c r="H5978">
        <v>44835</v>
      </c>
      <c r="I5978">
        <v>699990.92800000007</v>
      </c>
      <c r="J5978" t="s">
        <v>188</v>
      </c>
      <c r="K5978">
        <v>139.99818560000003</v>
      </c>
    </row>
    <row r="5979" spans="1:11" x14ac:dyDescent="0.2">
      <c r="A5979" t="s">
        <v>256</v>
      </c>
      <c r="B5979" t="s">
        <v>185</v>
      </c>
      <c r="C5979" t="s">
        <v>242</v>
      </c>
      <c r="D5979" t="s">
        <v>187</v>
      </c>
      <c r="E5979">
        <v>3178</v>
      </c>
      <c r="F5979">
        <v>251.70099999999999</v>
      </c>
      <c r="G5979">
        <v>44861</v>
      </c>
      <c r="H5979">
        <v>44835</v>
      </c>
      <c r="I5979">
        <v>799905.77799999993</v>
      </c>
      <c r="J5979" t="s">
        <v>207</v>
      </c>
      <c r="K5979">
        <v>159.98115559999999</v>
      </c>
    </row>
    <row r="5980" spans="1:11" x14ac:dyDescent="0.2">
      <c r="A5980" t="s">
        <v>256</v>
      </c>
      <c r="B5980" t="s">
        <v>185</v>
      </c>
      <c r="C5980" t="s">
        <v>236</v>
      </c>
      <c r="D5980" t="s">
        <v>190</v>
      </c>
      <c r="E5980">
        <v>1294219</v>
      </c>
      <c r="F5980">
        <v>6.2586000000000004</v>
      </c>
      <c r="G5980">
        <v>44861</v>
      </c>
      <c r="H5980">
        <v>44835</v>
      </c>
      <c r="I5980">
        <v>8099999.0334000001</v>
      </c>
      <c r="J5980" t="s">
        <v>215</v>
      </c>
      <c r="K5980">
        <v>1619.9998066800001</v>
      </c>
    </row>
    <row r="5981" spans="1:11" x14ac:dyDescent="0.2">
      <c r="A5981" t="s">
        <v>256</v>
      </c>
      <c r="B5981" t="s">
        <v>185</v>
      </c>
      <c r="C5981" t="s">
        <v>231</v>
      </c>
      <c r="D5981" t="s">
        <v>192</v>
      </c>
      <c r="E5981">
        <v>372230</v>
      </c>
      <c r="F5981">
        <v>21.492100000000001</v>
      </c>
      <c r="G5981">
        <v>44861</v>
      </c>
      <c r="H5981">
        <v>44835</v>
      </c>
      <c r="I5981">
        <v>8000004.3830000004</v>
      </c>
      <c r="J5981" t="s">
        <v>188</v>
      </c>
      <c r="K5981">
        <v>1600.0008766000001</v>
      </c>
    </row>
    <row r="5982" spans="1:11" x14ac:dyDescent="0.2">
      <c r="A5982" t="s">
        <v>256</v>
      </c>
      <c r="B5982" t="s">
        <v>198</v>
      </c>
      <c r="C5982" t="s">
        <v>213</v>
      </c>
      <c r="D5982" t="s">
        <v>187</v>
      </c>
      <c r="E5982">
        <v>115894</v>
      </c>
      <c r="F5982">
        <v>75.931700000000006</v>
      </c>
      <c r="G5982">
        <v>44861</v>
      </c>
      <c r="H5982">
        <v>44835</v>
      </c>
      <c r="I5982">
        <v>8800028.4397999998</v>
      </c>
      <c r="J5982" t="s">
        <v>188</v>
      </c>
      <c r="K5982">
        <v>1760.0056879600002</v>
      </c>
    </row>
    <row r="5983" spans="1:11" x14ac:dyDescent="0.2">
      <c r="A5983" t="s">
        <v>256</v>
      </c>
      <c r="B5983" t="s">
        <v>185</v>
      </c>
      <c r="C5983" t="s">
        <v>114</v>
      </c>
      <c r="D5983" t="s">
        <v>200</v>
      </c>
      <c r="E5983">
        <v>553298</v>
      </c>
      <c r="F5983">
        <v>12.651400000000001</v>
      </c>
      <c r="G5983">
        <v>44862</v>
      </c>
      <c r="H5983">
        <v>44835</v>
      </c>
      <c r="I5983">
        <v>6999994.3172000004</v>
      </c>
      <c r="J5983" t="s">
        <v>215</v>
      </c>
      <c r="K5983">
        <v>1399.9988634400002</v>
      </c>
    </row>
    <row r="5984" spans="1:11" x14ac:dyDescent="0.2">
      <c r="A5984" t="s">
        <v>256</v>
      </c>
      <c r="B5984" t="s">
        <v>198</v>
      </c>
      <c r="C5984" t="s">
        <v>191</v>
      </c>
      <c r="D5984" t="s">
        <v>200</v>
      </c>
      <c r="E5984">
        <v>235301</v>
      </c>
      <c r="F5984">
        <v>6.3747999999999996</v>
      </c>
      <c r="G5984">
        <v>44862</v>
      </c>
      <c r="H5984">
        <v>44835</v>
      </c>
      <c r="I5984">
        <v>1499996.8147999998</v>
      </c>
      <c r="J5984" t="s">
        <v>193</v>
      </c>
      <c r="K5984">
        <v>299.99936295999998</v>
      </c>
    </row>
    <row r="5985" spans="1:11" x14ac:dyDescent="0.2">
      <c r="A5985" t="s">
        <v>256</v>
      </c>
      <c r="B5985" t="s">
        <v>198</v>
      </c>
      <c r="C5985" t="s">
        <v>209</v>
      </c>
      <c r="D5985" t="s">
        <v>200</v>
      </c>
      <c r="E5985">
        <v>98831</v>
      </c>
      <c r="F5985">
        <v>21.2484</v>
      </c>
      <c r="G5985">
        <v>44862</v>
      </c>
      <c r="H5985">
        <v>44835</v>
      </c>
      <c r="I5985">
        <v>2100000.6203999999</v>
      </c>
      <c r="J5985" t="s">
        <v>188</v>
      </c>
      <c r="K5985">
        <v>420.00012407999998</v>
      </c>
    </row>
    <row r="5986" spans="1:11" x14ac:dyDescent="0.2">
      <c r="A5986" t="s">
        <v>256</v>
      </c>
      <c r="B5986" t="s">
        <v>185</v>
      </c>
      <c r="C5986" t="s">
        <v>202</v>
      </c>
      <c r="D5986" t="s">
        <v>190</v>
      </c>
      <c r="E5986">
        <v>230681</v>
      </c>
      <c r="F5986">
        <v>4.335</v>
      </c>
      <c r="G5986">
        <v>44862</v>
      </c>
      <c r="H5986">
        <v>44835</v>
      </c>
      <c r="I5986">
        <v>1000002.135</v>
      </c>
      <c r="J5986" t="s">
        <v>193</v>
      </c>
      <c r="K5986">
        <v>200.000427</v>
      </c>
    </row>
    <row r="5987" spans="1:11" x14ac:dyDescent="0.2">
      <c r="A5987" t="s">
        <v>256</v>
      </c>
      <c r="B5987" t="s">
        <v>198</v>
      </c>
      <c r="C5987" t="s">
        <v>217</v>
      </c>
      <c r="D5987" t="s">
        <v>200</v>
      </c>
      <c r="E5987">
        <v>968617</v>
      </c>
      <c r="F5987">
        <v>9.2916000000000007</v>
      </c>
      <c r="G5987">
        <v>44862</v>
      </c>
      <c r="H5987">
        <v>44835</v>
      </c>
      <c r="I5987">
        <v>9000001.7171999998</v>
      </c>
      <c r="J5987" t="s">
        <v>215</v>
      </c>
      <c r="K5987">
        <v>1800.0003434400001</v>
      </c>
    </row>
    <row r="5988" spans="1:11" x14ac:dyDescent="0.2">
      <c r="A5988" t="s">
        <v>256</v>
      </c>
      <c r="B5988" t="s">
        <v>185</v>
      </c>
      <c r="C5988" t="s">
        <v>214</v>
      </c>
      <c r="D5988" t="s">
        <v>190</v>
      </c>
      <c r="E5988">
        <v>211215</v>
      </c>
      <c r="F5988">
        <v>30.300899999999999</v>
      </c>
      <c r="G5988">
        <v>44862</v>
      </c>
      <c r="H5988">
        <v>44835</v>
      </c>
      <c r="I5988">
        <v>6400004.5934999995</v>
      </c>
      <c r="J5988" t="s">
        <v>215</v>
      </c>
      <c r="K5988">
        <v>1280.0009187000001</v>
      </c>
    </row>
    <row r="5989" spans="1:11" x14ac:dyDescent="0.2">
      <c r="A5989" t="s">
        <v>256</v>
      </c>
      <c r="B5989" t="s">
        <v>198</v>
      </c>
      <c r="C5989" t="s">
        <v>189</v>
      </c>
      <c r="D5989" t="s">
        <v>200</v>
      </c>
      <c r="E5989">
        <v>295058</v>
      </c>
      <c r="F5989">
        <v>31.519200000000001</v>
      </c>
      <c r="G5989">
        <v>44863</v>
      </c>
      <c r="H5989">
        <v>44835</v>
      </c>
      <c r="I5989">
        <v>9299992.1136000007</v>
      </c>
      <c r="J5989" t="s">
        <v>188</v>
      </c>
      <c r="K5989">
        <v>1859.9984227200002</v>
      </c>
    </row>
    <row r="5990" spans="1:11" x14ac:dyDescent="0.2">
      <c r="A5990" t="s">
        <v>256</v>
      </c>
      <c r="B5990" t="s">
        <v>185</v>
      </c>
      <c r="C5990" t="s">
        <v>189</v>
      </c>
      <c r="D5990" t="s">
        <v>200</v>
      </c>
      <c r="E5990">
        <v>140892</v>
      </c>
      <c r="F5990">
        <v>31.229500000000002</v>
      </c>
      <c r="G5990">
        <v>44863</v>
      </c>
      <c r="H5990">
        <v>44835</v>
      </c>
      <c r="I5990">
        <v>4399986.7140000006</v>
      </c>
      <c r="J5990" t="s">
        <v>188</v>
      </c>
      <c r="K5990">
        <v>879.99734280000018</v>
      </c>
    </row>
    <row r="5991" spans="1:11" x14ac:dyDescent="0.2">
      <c r="A5991" t="s">
        <v>256</v>
      </c>
      <c r="B5991" t="s">
        <v>198</v>
      </c>
      <c r="C5991" t="s">
        <v>199</v>
      </c>
      <c r="D5991" t="s">
        <v>190</v>
      </c>
      <c r="E5991">
        <v>192265</v>
      </c>
      <c r="F5991">
        <v>3.1206999999999998</v>
      </c>
      <c r="G5991">
        <v>44864</v>
      </c>
      <c r="H5991">
        <v>44835</v>
      </c>
      <c r="I5991">
        <v>600001.38549999997</v>
      </c>
      <c r="J5991" t="s">
        <v>193</v>
      </c>
      <c r="K5991">
        <v>120.00027710000001</v>
      </c>
    </row>
    <row r="5992" spans="1:11" x14ac:dyDescent="0.2">
      <c r="A5992" t="s">
        <v>256</v>
      </c>
      <c r="B5992" t="s">
        <v>185</v>
      </c>
      <c r="C5992" t="s">
        <v>240</v>
      </c>
      <c r="D5992" t="s">
        <v>192</v>
      </c>
      <c r="E5992">
        <v>1228951</v>
      </c>
      <c r="F5992">
        <v>6.8350999999999997</v>
      </c>
      <c r="G5992">
        <v>44865</v>
      </c>
      <c r="H5992">
        <v>44835</v>
      </c>
      <c r="I5992">
        <v>8400002.9801000003</v>
      </c>
      <c r="J5992" t="s">
        <v>241</v>
      </c>
      <c r="K5992">
        <v>1680.0005960200001</v>
      </c>
    </row>
    <row r="5993" spans="1:11" x14ac:dyDescent="0.2">
      <c r="A5993" t="s">
        <v>256</v>
      </c>
      <c r="B5993" t="s">
        <v>198</v>
      </c>
      <c r="C5993" t="s">
        <v>203</v>
      </c>
      <c r="D5993" t="s">
        <v>200</v>
      </c>
      <c r="E5993">
        <v>89762</v>
      </c>
      <c r="F5993">
        <v>105.83580000000001</v>
      </c>
      <c r="G5993">
        <v>44865</v>
      </c>
      <c r="H5993">
        <v>44835</v>
      </c>
      <c r="I5993">
        <v>9500033.0796000008</v>
      </c>
      <c r="J5993" t="s">
        <v>204</v>
      </c>
      <c r="K5993">
        <v>1900.0066159200003</v>
      </c>
    </row>
    <row r="5994" spans="1:11" x14ac:dyDescent="0.2">
      <c r="A5994" t="s">
        <v>256</v>
      </c>
      <c r="B5994" t="s">
        <v>185</v>
      </c>
      <c r="C5994" t="s">
        <v>227</v>
      </c>
      <c r="D5994" t="s">
        <v>187</v>
      </c>
      <c r="E5994">
        <v>9543</v>
      </c>
      <c r="F5994">
        <v>157.18469999999999</v>
      </c>
      <c r="G5994">
        <v>44868</v>
      </c>
      <c r="H5994">
        <v>44866</v>
      </c>
      <c r="I5994">
        <v>1500013.5921</v>
      </c>
      <c r="J5994" t="s">
        <v>204</v>
      </c>
      <c r="K5994">
        <v>300.00271842000001</v>
      </c>
    </row>
    <row r="5995" spans="1:11" x14ac:dyDescent="0.2">
      <c r="A5995" t="s">
        <v>256</v>
      </c>
      <c r="B5995" t="s">
        <v>198</v>
      </c>
      <c r="C5995" t="s">
        <v>226</v>
      </c>
      <c r="D5995" t="s">
        <v>190</v>
      </c>
      <c r="E5995">
        <v>34463</v>
      </c>
      <c r="F5995">
        <v>52.230600000000003</v>
      </c>
      <c r="G5995">
        <v>44868</v>
      </c>
      <c r="H5995">
        <v>44866</v>
      </c>
      <c r="I5995">
        <v>1800023.1678000002</v>
      </c>
      <c r="J5995" t="s">
        <v>188</v>
      </c>
      <c r="K5995">
        <v>360.00463356000006</v>
      </c>
    </row>
    <row r="5996" spans="1:11" x14ac:dyDescent="0.2">
      <c r="A5996" t="s">
        <v>256</v>
      </c>
      <c r="B5996" t="s">
        <v>185</v>
      </c>
      <c r="C5996" t="s">
        <v>213</v>
      </c>
      <c r="D5996" t="s">
        <v>192</v>
      </c>
      <c r="E5996">
        <v>22378</v>
      </c>
      <c r="F5996">
        <v>71.497699999999995</v>
      </c>
      <c r="G5996">
        <v>44868</v>
      </c>
      <c r="H5996">
        <v>44866</v>
      </c>
      <c r="I5996">
        <v>1599975.5305999999</v>
      </c>
      <c r="J5996" t="s">
        <v>188</v>
      </c>
      <c r="K5996">
        <v>319.99510612</v>
      </c>
    </row>
    <row r="5997" spans="1:11" x14ac:dyDescent="0.2">
      <c r="A5997" t="s">
        <v>256</v>
      </c>
      <c r="B5997" t="s">
        <v>185</v>
      </c>
      <c r="C5997" t="s">
        <v>205</v>
      </c>
      <c r="D5997" t="s">
        <v>190</v>
      </c>
      <c r="E5997">
        <v>510061</v>
      </c>
      <c r="F5997">
        <v>17.056799999999999</v>
      </c>
      <c r="G5997">
        <v>44868</v>
      </c>
      <c r="H5997">
        <v>44866</v>
      </c>
      <c r="I5997">
        <v>8700008.4648000002</v>
      </c>
      <c r="J5997" t="s">
        <v>193</v>
      </c>
      <c r="K5997">
        <v>1740.0016929600001</v>
      </c>
    </row>
    <row r="5998" spans="1:11" x14ac:dyDescent="0.2">
      <c r="A5998" t="s">
        <v>256</v>
      </c>
      <c r="B5998" t="s">
        <v>185</v>
      </c>
      <c r="C5998" t="s">
        <v>245</v>
      </c>
      <c r="D5998" t="s">
        <v>187</v>
      </c>
      <c r="E5998">
        <v>123116</v>
      </c>
      <c r="F5998">
        <v>56.857100000000003</v>
      </c>
      <c r="G5998">
        <v>44868</v>
      </c>
      <c r="H5998">
        <v>44866</v>
      </c>
      <c r="I5998">
        <v>7000018.7236000001</v>
      </c>
      <c r="J5998" t="s">
        <v>188</v>
      </c>
      <c r="K5998">
        <v>1400.00374472</v>
      </c>
    </row>
    <row r="5999" spans="1:11" x14ac:dyDescent="0.2">
      <c r="A5999" t="s">
        <v>256</v>
      </c>
      <c r="B5999" t="s">
        <v>198</v>
      </c>
      <c r="C5999" t="s">
        <v>214</v>
      </c>
      <c r="D5999" t="s">
        <v>187</v>
      </c>
      <c r="E5999">
        <v>46317</v>
      </c>
      <c r="F5999">
        <v>25.9084</v>
      </c>
      <c r="G5999">
        <v>44869</v>
      </c>
      <c r="H5999">
        <v>44866</v>
      </c>
      <c r="I5999">
        <v>1199999.3628</v>
      </c>
      <c r="J5999" t="s">
        <v>215</v>
      </c>
      <c r="K5999">
        <v>239.99987256</v>
      </c>
    </row>
    <row r="6000" spans="1:11" x14ac:dyDescent="0.2">
      <c r="A6000" t="s">
        <v>256</v>
      </c>
      <c r="B6000" t="s">
        <v>185</v>
      </c>
      <c r="C6000" t="s">
        <v>244</v>
      </c>
      <c r="D6000" t="s">
        <v>190</v>
      </c>
      <c r="E6000">
        <v>168126</v>
      </c>
      <c r="F6000">
        <v>25.5761</v>
      </c>
      <c r="G6000">
        <v>44870</v>
      </c>
      <c r="H6000">
        <v>44866</v>
      </c>
      <c r="I6000">
        <v>4300007.3886000002</v>
      </c>
      <c r="J6000" t="s">
        <v>207</v>
      </c>
      <c r="K6000">
        <v>860.00147772000003</v>
      </c>
    </row>
    <row r="6001" spans="1:11" x14ac:dyDescent="0.2">
      <c r="A6001" t="s">
        <v>256</v>
      </c>
      <c r="B6001" t="s">
        <v>185</v>
      </c>
      <c r="C6001" t="s">
        <v>209</v>
      </c>
      <c r="D6001" t="s">
        <v>190</v>
      </c>
      <c r="E6001">
        <v>239592</v>
      </c>
      <c r="F6001">
        <v>18.7819</v>
      </c>
      <c r="G6001">
        <v>44870</v>
      </c>
      <c r="H6001">
        <v>44866</v>
      </c>
      <c r="I6001">
        <v>4499992.9847999997</v>
      </c>
      <c r="J6001" t="s">
        <v>188</v>
      </c>
      <c r="K6001">
        <v>899.99859695999999</v>
      </c>
    </row>
    <row r="6002" spans="1:11" x14ac:dyDescent="0.2">
      <c r="A6002" t="s">
        <v>256</v>
      </c>
      <c r="B6002" t="s">
        <v>185</v>
      </c>
      <c r="C6002" t="s">
        <v>194</v>
      </c>
      <c r="D6002" t="s">
        <v>190</v>
      </c>
      <c r="E6002">
        <v>205893</v>
      </c>
      <c r="F6002">
        <v>44.197699999999998</v>
      </c>
      <c r="G6002">
        <v>44871</v>
      </c>
      <c r="H6002">
        <v>44866</v>
      </c>
      <c r="I6002">
        <v>9099997.0460999999</v>
      </c>
      <c r="J6002" t="s">
        <v>188</v>
      </c>
      <c r="K6002">
        <v>1819.99940922</v>
      </c>
    </row>
    <row r="6003" spans="1:11" x14ac:dyDescent="0.2">
      <c r="A6003" t="s">
        <v>256</v>
      </c>
      <c r="B6003" t="s">
        <v>185</v>
      </c>
      <c r="C6003" t="s">
        <v>226</v>
      </c>
      <c r="D6003" t="s">
        <v>192</v>
      </c>
      <c r="E6003">
        <v>64869</v>
      </c>
      <c r="F6003">
        <v>55.496699999999997</v>
      </c>
      <c r="G6003">
        <v>44872</v>
      </c>
      <c r="H6003">
        <v>44866</v>
      </c>
      <c r="I6003">
        <v>3600015.4323</v>
      </c>
      <c r="J6003" t="s">
        <v>188</v>
      </c>
      <c r="K6003">
        <v>720.00308646000008</v>
      </c>
    </row>
    <row r="6004" spans="1:11" x14ac:dyDescent="0.2">
      <c r="A6004" t="s">
        <v>256</v>
      </c>
      <c r="B6004" t="s">
        <v>198</v>
      </c>
      <c r="C6004" t="s">
        <v>230</v>
      </c>
      <c r="D6004" t="s">
        <v>190</v>
      </c>
      <c r="E6004">
        <v>60439</v>
      </c>
      <c r="F6004">
        <v>117.47410000000001</v>
      </c>
      <c r="G6004">
        <v>44872</v>
      </c>
      <c r="H6004">
        <v>44866</v>
      </c>
      <c r="I6004">
        <v>7100017.1299000001</v>
      </c>
      <c r="J6004" t="s">
        <v>188</v>
      </c>
      <c r="K6004">
        <v>1420.00342598</v>
      </c>
    </row>
    <row r="6005" spans="1:11" x14ac:dyDescent="0.2">
      <c r="A6005" t="s">
        <v>256</v>
      </c>
      <c r="B6005" t="s">
        <v>185</v>
      </c>
      <c r="C6005" t="s">
        <v>220</v>
      </c>
      <c r="D6005" t="s">
        <v>187</v>
      </c>
      <c r="E6005">
        <v>3991</v>
      </c>
      <c r="F6005">
        <v>175.38939999999999</v>
      </c>
      <c r="G6005">
        <v>44875</v>
      </c>
      <c r="H6005">
        <v>44866</v>
      </c>
      <c r="I6005">
        <v>699979.09539999999</v>
      </c>
      <c r="J6005" t="s">
        <v>188</v>
      </c>
      <c r="K6005">
        <v>139.99581908000002</v>
      </c>
    </row>
    <row r="6006" spans="1:11" x14ac:dyDescent="0.2">
      <c r="A6006" t="s">
        <v>256</v>
      </c>
      <c r="B6006" t="s">
        <v>198</v>
      </c>
      <c r="C6006" t="s">
        <v>240</v>
      </c>
      <c r="D6006" t="s">
        <v>187</v>
      </c>
      <c r="E6006">
        <v>1235272</v>
      </c>
      <c r="F6006">
        <v>7.3667999999999996</v>
      </c>
      <c r="G6006">
        <v>44875</v>
      </c>
      <c r="H6006">
        <v>44866</v>
      </c>
      <c r="I6006">
        <v>9100001.7696000002</v>
      </c>
      <c r="J6006" t="s">
        <v>241</v>
      </c>
      <c r="K6006">
        <v>1820.0003539200002</v>
      </c>
    </row>
    <row r="6007" spans="1:11" x14ac:dyDescent="0.2">
      <c r="A6007" t="s">
        <v>256</v>
      </c>
      <c r="B6007" t="s">
        <v>185</v>
      </c>
      <c r="C6007" t="s">
        <v>239</v>
      </c>
      <c r="D6007" t="s">
        <v>200</v>
      </c>
      <c r="E6007">
        <v>417221</v>
      </c>
      <c r="F6007">
        <v>16.538</v>
      </c>
      <c r="G6007">
        <v>44875</v>
      </c>
      <c r="H6007">
        <v>44866</v>
      </c>
      <c r="I6007">
        <v>6900000.898</v>
      </c>
      <c r="J6007" t="s">
        <v>188</v>
      </c>
      <c r="K6007">
        <v>1380.0001796000001</v>
      </c>
    </row>
    <row r="6008" spans="1:11" x14ac:dyDescent="0.2">
      <c r="A6008" t="s">
        <v>256</v>
      </c>
      <c r="B6008" t="s">
        <v>198</v>
      </c>
      <c r="C6008" t="s">
        <v>112</v>
      </c>
      <c r="D6008" t="s">
        <v>190</v>
      </c>
      <c r="E6008">
        <v>74425</v>
      </c>
      <c r="F6008">
        <v>42.996499999999997</v>
      </c>
      <c r="G6008">
        <v>44875</v>
      </c>
      <c r="H6008">
        <v>44866</v>
      </c>
      <c r="I6008">
        <v>3200014.5124999997</v>
      </c>
      <c r="J6008" t="s">
        <v>188</v>
      </c>
      <c r="K6008">
        <v>640.0029025</v>
      </c>
    </row>
    <row r="6009" spans="1:11" x14ac:dyDescent="0.2">
      <c r="A6009" t="s">
        <v>256</v>
      </c>
      <c r="B6009" t="s">
        <v>185</v>
      </c>
      <c r="C6009" t="s">
        <v>191</v>
      </c>
      <c r="D6009" t="s">
        <v>190</v>
      </c>
      <c r="E6009">
        <v>245175</v>
      </c>
      <c r="F6009">
        <v>5.7102000000000004</v>
      </c>
      <c r="G6009">
        <v>44875</v>
      </c>
      <c r="H6009">
        <v>44866</v>
      </c>
      <c r="I6009">
        <v>1399998.2850000001</v>
      </c>
      <c r="J6009" t="s">
        <v>193</v>
      </c>
      <c r="K6009">
        <v>279.99965700000007</v>
      </c>
    </row>
    <row r="6010" spans="1:11" x14ac:dyDescent="0.2">
      <c r="A6010" t="s">
        <v>256</v>
      </c>
      <c r="B6010" t="s">
        <v>185</v>
      </c>
      <c r="C6010" t="s">
        <v>236</v>
      </c>
      <c r="D6010" t="s">
        <v>190</v>
      </c>
      <c r="E6010">
        <v>1269739</v>
      </c>
      <c r="F6010">
        <v>6.8517999999999999</v>
      </c>
      <c r="G6010">
        <v>44875</v>
      </c>
      <c r="H6010">
        <v>44866</v>
      </c>
      <c r="I6010">
        <v>8699997.6801999994</v>
      </c>
      <c r="J6010" t="s">
        <v>215</v>
      </c>
      <c r="K6010">
        <v>1739.9995360400001</v>
      </c>
    </row>
    <row r="6011" spans="1:11" x14ac:dyDescent="0.2">
      <c r="A6011" t="s">
        <v>256</v>
      </c>
      <c r="B6011" t="s">
        <v>198</v>
      </c>
      <c r="C6011" t="s">
        <v>205</v>
      </c>
      <c r="D6011" t="s">
        <v>200</v>
      </c>
      <c r="E6011">
        <v>130069</v>
      </c>
      <c r="F6011">
        <v>19.220600000000001</v>
      </c>
      <c r="G6011">
        <v>44875</v>
      </c>
      <c r="H6011">
        <v>44866</v>
      </c>
      <c r="I6011">
        <v>2500004.2214000002</v>
      </c>
      <c r="J6011" t="s">
        <v>193</v>
      </c>
      <c r="K6011">
        <v>500.00084428000008</v>
      </c>
    </row>
    <row r="6012" spans="1:11" x14ac:dyDescent="0.2">
      <c r="A6012" t="s">
        <v>256</v>
      </c>
      <c r="B6012" t="s">
        <v>185</v>
      </c>
      <c r="C6012" t="s">
        <v>216</v>
      </c>
      <c r="D6012" t="s">
        <v>187</v>
      </c>
      <c r="E6012">
        <v>401238</v>
      </c>
      <c r="F6012">
        <v>17.446000000000002</v>
      </c>
      <c r="G6012">
        <v>44875</v>
      </c>
      <c r="H6012">
        <v>44866</v>
      </c>
      <c r="I6012">
        <v>6999998.148000001</v>
      </c>
      <c r="J6012" t="s">
        <v>215</v>
      </c>
      <c r="K6012">
        <v>1399.9996296000002</v>
      </c>
    </row>
    <row r="6013" spans="1:11" x14ac:dyDescent="0.2">
      <c r="A6013" t="s">
        <v>256</v>
      </c>
      <c r="B6013" t="s">
        <v>198</v>
      </c>
      <c r="C6013" t="s">
        <v>240</v>
      </c>
      <c r="D6013" t="s">
        <v>187</v>
      </c>
      <c r="E6013">
        <v>423619</v>
      </c>
      <c r="F6013">
        <v>7.3178999999999998</v>
      </c>
      <c r="G6013">
        <v>44875</v>
      </c>
      <c r="H6013">
        <v>44866</v>
      </c>
      <c r="I6013">
        <v>3100001.4800999998</v>
      </c>
      <c r="J6013" t="s">
        <v>241</v>
      </c>
      <c r="K6013">
        <v>620.00029601999995</v>
      </c>
    </row>
    <row r="6014" spans="1:11" x14ac:dyDescent="0.2">
      <c r="A6014" t="s">
        <v>256</v>
      </c>
      <c r="B6014" t="s">
        <v>198</v>
      </c>
      <c r="C6014" t="s">
        <v>228</v>
      </c>
      <c r="D6014" t="s">
        <v>192</v>
      </c>
      <c r="E6014">
        <v>284537</v>
      </c>
      <c r="F6014">
        <v>28.467300000000002</v>
      </c>
      <c r="G6014">
        <v>44875</v>
      </c>
      <c r="H6014">
        <v>44866</v>
      </c>
      <c r="I6014">
        <v>8100000.1401000004</v>
      </c>
      <c r="J6014" t="s">
        <v>204</v>
      </c>
      <c r="K6014">
        <v>1620.0000280200002</v>
      </c>
    </row>
    <row r="6015" spans="1:11" x14ac:dyDescent="0.2">
      <c r="A6015" t="s">
        <v>256</v>
      </c>
      <c r="B6015" t="s">
        <v>185</v>
      </c>
      <c r="C6015" t="s">
        <v>232</v>
      </c>
      <c r="D6015" t="s">
        <v>187</v>
      </c>
      <c r="E6015">
        <v>212556</v>
      </c>
      <c r="F6015">
        <v>26.816400000000002</v>
      </c>
      <c r="G6015">
        <v>44875</v>
      </c>
      <c r="H6015">
        <v>44866</v>
      </c>
      <c r="I6015">
        <v>5699986.7184000006</v>
      </c>
      <c r="J6015" t="s">
        <v>204</v>
      </c>
      <c r="K6015">
        <v>1139.9973436800001</v>
      </c>
    </row>
    <row r="6016" spans="1:11" x14ac:dyDescent="0.2">
      <c r="A6016" t="s">
        <v>256</v>
      </c>
      <c r="B6016" t="s">
        <v>185</v>
      </c>
      <c r="C6016" t="s">
        <v>197</v>
      </c>
      <c r="D6016" t="s">
        <v>190</v>
      </c>
      <c r="E6016">
        <v>56706</v>
      </c>
      <c r="F6016">
        <v>153.42359999999999</v>
      </c>
      <c r="G6016">
        <v>44875</v>
      </c>
      <c r="H6016">
        <v>44866</v>
      </c>
      <c r="I6016">
        <v>8700038.6615999993</v>
      </c>
      <c r="J6016" t="s">
        <v>188</v>
      </c>
      <c r="K6016">
        <v>1740.0077323199998</v>
      </c>
    </row>
    <row r="6017" spans="1:11" x14ac:dyDescent="0.2">
      <c r="A6017" t="s">
        <v>256</v>
      </c>
      <c r="B6017" t="s">
        <v>198</v>
      </c>
      <c r="C6017" t="s">
        <v>202</v>
      </c>
      <c r="D6017" t="s">
        <v>190</v>
      </c>
      <c r="E6017">
        <v>992228</v>
      </c>
      <c r="F6017">
        <v>4.2328999999999999</v>
      </c>
      <c r="G6017">
        <v>44876</v>
      </c>
      <c r="H6017">
        <v>44866</v>
      </c>
      <c r="I6017">
        <v>4200001.9012000002</v>
      </c>
      <c r="J6017" t="s">
        <v>193</v>
      </c>
      <c r="K6017">
        <v>840.00038024000003</v>
      </c>
    </row>
    <row r="6018" spans="1:11" x14ac:dyDescent="0.2">
      <c r="A6018" t="s">
        <v>256</v>
      </c>
      <c r="B6018" t="s">
        <v>198</v>
      </c>
      <c r="C6018" t="s">
        <v>230</v>
      </c>
      <c r="D6018" t="s">
        <v>192</v>
      </c>
      <c r="E6018">
        <v>4072</v>
      </c>
      <c r="F6018">
        <v>122.7886</v>
      </c>
      <c r="G6018">
        <v>44876</v>
      </c>
      <c r="H6018">
        <v>44866</v>
      </c>
      <c r="I6018">
        <v>499995.17920000001</v>
      </c>
      <c r="J6018" t="s">
        <v>188</v>
      </c>
      <c r="K6018">
        <v>99.999035840000005</v>
      </c>
    </row>
    <row r="6019" spans="1:11" x14ac:dyDescent="0.2">
      <c r="A6019" t="s">
        <v>256</v>
      </c>
      <c r="B6019" t="s">
        <v>185</v>
      </c>
      <c r="C6019" t="s">
        <v>201</v>
      </c>
      <c r="D6019" t="s">
        <v>187</v>
      </c>
      <c r="E6019">
        <v>147361</v>
      </c>
      <c r="F6019">
        <v>40.037799999999997</v>
      </c>
      <c r="G6019">
        <v>44876</v>
      </c>
      <c r="H6019">
        <v>44866</v>
      </c>
      <c r="I6019">
        <v>5900010.2457999997</v>
      </c>
      <c r="J6019" t="s">
        <v>188</v>
      </c>
      <c r="K6019">
        <v>1180.0020491600001</v>
      </c>
    </row>
    <row r="6020" spans="1:11" x14ac:dyDescent="0.2">
      <c r="A6020" t="s">
        <v>256</v>
      </c>
      <c r="B6020" t="s">
        <v>185</v>
      </c>
      <c r="C6020" t="s">
        <v>233</v>
      </c>
      <c r="D6020" t="s">
        <v>187</v>
      </c>
      <c r="E6020">
        <v>56794</v>
      </c>
      <c r="F6020">
        <v>86.276399999999995</v>
      </c>
      <c r="G6020">
        <v>44878</v>
      </c>
      <c r="H6020">
        <v>44866</v>
      </c>
      <c r="I6020">
        <v>4899981.8615999995</v>
      </c>
      <c r="J6020" t="s">
        <v>204</v>
      </c>
      <c r="K6020">
        <v>979.99637231999998</v>
      </c>
    </row>
    <row r="6021" spans="1:11" x14ac:dyDescent="0.2">
      <c r="A6021" t="s">
        <v>256</v>
      </c>
      <c r="B6021" t="s">
        <v>185</v>
      </c>
      <c r="C6021" t="s">
        <v>238</v>
      </c>
      <c r="D6021" t="s">
        <v>190</v>
      </c>
      <c r="E6021">
        <v>39200</v>
      </c>
      <c r="F6021">
        <v>242.3449</v>
      </c>
      <c r="G6021">
        <v>44878</v>
      </c>
      <c r="H6021">
        <v>44866</v>
      </c>
      <c r="I6021">
        <v>9499920.0800000001</v>
      </c>
      <c r="J6021" t="s">
        <v>204</v>
      </c>
      <c r="K6021">
        <v>1899.9840160000001</v>
      </c>
    </row>
    <row r="6022" spans="1:11" x14ac:dyDescent="0.2">
      <c r="A6022" t="s">
        <v>256</v>
      </c>
      <c r="B6022" t="s">
        <v>198</v>
      </c>
      <c r="C6022" t="s">
        <v>222</v>
      </c>
      <c r="D6022" t="s">
        <v>190</v>
      </c>
      <c r="E6022">
        <v>392879</v>
      </c>
      <c r="F6022">
        <v>17.053599999999999</v>
      </c>
      <c r="G6022">
        <v>44878</v>
      </c>
      <c r="H6022">
        <v>44866</v>
      </c>
      <c r="I6022">
        <v>6700001.3143999996</v>
      </c>
      <c r="J6022" t="s">
        <v>193</v>
      </c>
      <c r="K6022">
        <v>1340.00026288</v>
      </c>
    </row>
    <row r="6023" spans="1:11" x14ac:dyDescent="0.2">
      <c r="A6023" t="s">
        <v>256</v>
      </c>
      <c r="B6023" t="s">
        <v>185</v>
      </c>
      <c r="C6023" t="s">
        <v>216</v>
      </c>
      <c r="D6023" t="s">
        <v>192</v>
      </c>
      <c r="E6023">
        <v>218876</v>
      </c>
      <c r="F6023">
        <v>17.3614</v>
      </c>
      <c r="G6023">
        <v>44879</v>
      </c>
      <c r="H6023">
        <v>44866</v>
      </c>
      <c r="I6023">
        <v>3799993.7864000001</v>
      </c>
      <c r="J6023" t="s">
        <v>215</v>
      </c>
      <c r="K6023">
        <v>759.99875728000006</v>
      </c>
    </row>
    <row r="6024" spans="1:11" x14ac:dyDescent="0.2">
      <c r="A6024" t="s">
        <v>256</v>
      </c>
      <c r="B6024" t="s">
        <v>198</v>
      </c>
      <c r="C6024" t="s">
        <v>243</v>
      </c>
      <c r="D6024" t="s">
        <v>200</v>
      </c>
      <c r="E6024">
        <v>1503278</v>
      </c>
      <c r="F6024">
        <v>6.2530000000000001</v>
      </c>
      <c r="G6024">
        <v>44882</v>
      </c>
      <c r="H6024">
        <v>44866</v>
      </c>
      <c r="I6024">
        <v>9399997.3340000007</v>
      </c>
      <c r="J6024" t="s">
        <v>215</v>
      </c>
      <c r="K6024">
        <v>1879.9994668000002</v>
      </c>
    </row>
    <row r="6025" spans="1:11" x14ac:dyDescent="0.2">
      <c r="A6025" t="s">
        <v>256</v>
      </c>
      <c r="B6025" t="s">
        <v>185</v>
      </c>
      <c r="C6025" t="s">
        <v>224</v>
      </c>
      <c r="D6025" t="s">
        <v>190</v>
      </c>
      <c r="E6025">
        <v>37305</v>
      </c>
      <c r="F6025">
        <v>195.684</v>
      </c>
      <c r="G6025">
        <v>44882</v>
      </c>
      <c r="H6025">
        <v>44866</v>
      </c>
      <c r="I6025">
        <v>7299991.6200000001</v>
      </c>
      <c r="J6025" t="s">
        <v>204</v>
      </c>
      <c r="K6025">
        <v>1459.9983240000001</v>
      </c>
    </row>
    <row r="6026" spans="1:11" x14ac:dyDescent="0.2">
      <c r="A6026" t="s">
        <v>256</v>
      </c>
      <c r="B6026" t="s">
        <v>198</v>
      </c>
      <c r="C6026" t="s">
        <v>239</v>
      </c>
      <c r="D6026" t="s">
        <v>192</v>
      </c>
      <c r="E6026">
        <v>190527</v>
      </c>
      <c r="F6026">
        <v>17.320399999999999</v>
      </c>
      <c r="G6026">
        <v>44882</v>
      </c>
      <c r="H6026">
        <v>44866</v>
      </c>
      <c r="I6026">
        <v>3300003.8507999997</v>
      </c>
      <c r="J6026" t="s">
        <v>188</v>
      </c>
      <c r="K6026">
        <v>660.00077016</v>
      </c>
    </row>
    <row r="6027" spans="1:11" x14ac:dyDescent="0.2">
      <c r="A6027" t="s">
        <v>256</v>
      </c>
      <c r="B6027" t="s">
        <v>198</v>
      </c>
      <c r="C6027" t="s">
        <v>235</v>
      </c>
      <c r="D6027" t="s">
        <v>190</v>
      </c>
      <c r="E6027">
        <v>114628</v>
      </c>
      <c r="F6027">
        <v>13.9582</v>
      </c>
      <c r="G6027">
        <v>44882</v>
      </c>
      <c r="H6027">
        <v>44866</v>
      </c>
      <c r="I6027">
        <v>1600000.5496</v>
      </c>
      <c r="J6027" t="s">
        <v>204</v>
      </c>
      <c r="K6027">
        <v>320.00010992</v>
      </c>
    </row>
    <row r="6028" spans="1:11" x14ac:dyDescent="0.2">
      <c r="A6028" t="s">
        <v>256</v>
      </c>
      <c r="B6028" t="s">
        <v>198</v>
      </c>
      <c r="C6028" t="s">
        <v>245</v>
      </c>
      <c r="D6028" t="s">
        <v>192</v>
      </c>
      <c r="E6028">
        <v>161092</v>
      </c>
      <c r="F6028">
        <v>51.523299999999999</v>
      </c>
      <c r="G6028">
        <v>44882</v>
      </c>
      <c r="H6028">
        <v>44866</v>
      </c>
      <c r="I6028">
        <v>8299991.4435999999</v>
      </c>
      <c r="J6028" t="s">
        <v>188</v>
      </c>
      <c r="K6028">
        <v>1659.9982887200001</v>
      </c>
    </row>
    <row r="6029" spans="1:11" x14ac:dyDescent="0.2">
      <c r="A6029" t="s">
        <v>256</v>
      </c>
      <c r="B6029" t="s">
        <v>198</v>
      </c>
      <c r="C6029" t="s">
        <v>237</v>
      </c>
      <c r="D6029" t="s">
        <v>190</v>
      </c>
      <c r="E6029">
        <v>357477</v>
      </c>
      <c r="F6029">
        <v>17.6235</v>
      </c>
      <c r="G6029">
        <v>44882</v>
      </c>
      <c r="H6029">
        <v>44866</v>
      </c>
      <c r="I6029">
        <v>6299995.9095000001</v>
      </c>
      <c r="J6029" t="s">
        <v>204</v>
      </c>
      <c r="K6029">
        <v>1259.9991819000002</v>
      </c>
    </row>
    <row r="6030" spans="1:11" x14ac:dyDescent="0.2">
      <c r="A6030" t="s">
        <v>256</v>
      </c>
      <c r="B6030" t="s">
        <v>185</v>
      </c>
      <c r="C6030" t="s">
        <v>243</v>
      </c>
      <c r="D6030" t="s">
        <v>192</v>
      </c>
      <c r="E6030">
        <v>550871</v>
      </c>
      <c r="F6030">
        <v>6.5350999999999999</v>
      </c>
      <c r="G6030">
        <v>44882</v>
      </c>
      <c r="H6030">
        <v>44866</v>
      </c>
      <c r="I6030">
        <v>3599997.0721</v>
      </c>
      <c r="J6030" t="s">
        <v>215</v>
      </c>
      <c r="K6030">
        <v>719.99941441999999</v>
      </c>
    </row>
    <row r="6031" spans="1:11" x14ac:dyDescent="0.2">
      <c r="A6031" t="s">
        <v>256</v>
      </c>
      <c r="B6031" t="s">
        <v>185</v>
      </c>
      <c r="C6031" t="s">
        <v>205</v>
      </c>
      <c r="D6031" t="s">
        <v>192</v>
      </c>
      <c r="E6031">
        <v>522946</v>
      </c>
      <c r="F6031">
        <v>18.1663</v>
      </c>
      <c r="G6031">
        <v>44882</v>
      </c>
      <c r="H6031">
        <v>44866</v>
      </c>
      <c r="I6031">
        <v>9499993.9198000003</v>
      </c>
      <c r="J6031" t="s">
        <v>193</v>
      </c>
      <c r="K6031">
        <v>1899.9987839600001</v>
      </c>
    </row>
    <row r="6032" spans="1:11" x14ac:dyDescent="0.2">
      <c r="A6032" t="s">
        <v>256</v>
      </c>
      <c r="B6032" t="s">
        <v>198</v>
      </c>
      <c r="C6032" t="s">
        <v>197</v>
      </c>
      <c r="D6032" t="s">
        <v>192</v>
      </c>
      <c r="E6032">
        <v>22431</v>
      </c>
      <c r="F6032">
        <v>173.86709999999999</v>
      </c>
      <c r="G6032">
        <v>44882</v>
      </c>
      <c r="H6032">
        <v>44866</v>
      </c>
      <c r="I6032">
        <v>3900012.9200999998</v>
      </c>
      <c r="J6032" t="s">
        <v>188</v>
      </c>
      <c r="K6032">
        <v>780.00258401999997</v>
      </c>
    </row>
    <row r="6033" spans="1:11" x14ac:dyDescent="0.2">
      <c r="A6033" t="s">
        <v>256</v>
      </c>
      <c r="B6033" t="s">
        <v>198</v>
      </c>
      <c r="C6033" t="s">
        <v>228</v>
      </c>
      <c r="D6033" t="s">
        <v>190</v>
      </c>
      <c r="E6033">
        <v>25929</v>
      </c>
      <c r="F6033">
        <v>30.853000000000002</v>
      </c>
      <c r="G6033">
        <v>44882</v>
      </c>
      <c r="H6033">
        <v>44866</v>
      </c>
      <c r="I6033">
        <v>799987.43700000003</v>
      </c>
      <c r="J6033" t="s">
        <v>204</v>
      </c>
      <c r="K6033">
        <v>159.99748740000001</v>
      </c>
    </row>
    <row r="6034" spans="1:11" x14ac:dyDescent="0.2">
      <c r="A6034" t="s">
        <v>256</v>
      </c>
      <c r="B6034" t="s">
        <v>185</v>
      </c>
      <c r="C6034" t="s">
        <v>239</v>
      </c>
      <c r="D6034" t="s">
        <v>200</v>
      </c>
      <c r="E6034">
        <v>369507</v>
      </c>
      <c r="F6034">
        <v>17.591000000000001</v>
      </c>
      <c r="G6034">
        <v>44882</v>
      </c>
      <c r="H6034">
        <v>44866</v>
      </c>
      <c r="I6034">
        <v>6499997.6370000001</v>
      </c>
      <c r="J6034" t="s">
        <v>188</v>
      </c>
      <c r="K6034">
        <v>1299.9995274</v>
      </c>
    </row>
    <row r="6035" spans="1:11" x14ac:dyDescent="0.2">
      <c r="A6035" t="s">
        <v>256</v>
      </c>
      <c r="B6035" t="s">
        <v>198</v>
      </c>
      <c r="C6035" t="s">
        <v>203</v>
      </c>
      <c r="D6035" t="s">
        <v>187</v>
      </c>
      <c r="E6035">
        <v>19633</v>
      </c>
      <c r="F6035">
        <v>122.24339999999999</v>
      </c>
      <c r="G6035">
        <v>44883</v>
      </c>
      <c r="H6035">
        <v>44866</v>
      </c>
      <c r="I6035">
        <v>2400004.6721999999</v>
      </c>
      <c r="J6035" t="s">
        <v>204</v>
      </c>
      <c r="K6035">
        <v>480.00093443999998</v>
      </c>
    </row>
    <row r="6036" spans="1:11" x14ac:dyDescent="0.2">
      <c r="A6036" t="s">
        <v>256</v>
      </c>
      <c r="B6036" t="s">
        <v>185</v>
      </c>
      <c r="C6036" t="s">
        <v>232</v>
      </c>
      <c r="D6036" t="s">
        <v>200</v>
      </c>
      <c r="E6036">
        <v>245231</v>
      </c>
      <c r="F6036">
        <v>25.282299999999999</v>
      </c>
      <c r="G6036">
        <v>44884</v>
      </c>
      <c r="H6036">
        <v>44866</v>
      </c>
      <c r="I6036">
        <v>6200003.7112999996</v>
      </c>
      <c r="J6036" t="s">
        <v>204</v>
      </c>
      <c r="K6036">
        <v>1240.0007422599999</v>
      </c>
    </row>
    <row r="6037" spans="1:11" x14ac:dyDescent="0.2">
      <c r="A6037" t="s">
        <v>256</v>
      </c>
      <c r="B6037" t="s">
        <v>198</v>
      </c>
      <c r="C6037" t="s">
        <v>244</v>
      </c>
      <c r="D6037" t="s">
        <v>192</v>
      </c>
      <c r="E6037">
        <v>130544</v>
      </c>
      <c r="F6037">
        <v>25.2789</v>
      </c>
      <c r="G6037">
        <v>44884</v>
      </c>
      <c r="H6037">
        <v>44866</v>
      </c>
      <c r="I6037">
        <v>3300008.7215999998</v>
      </c>
      <c r="J6037" t="s">
        <v>207</v>
      </c>
      <c r="K6037">
        <v>660.00174431999994</v>
      </c>
    </row>
    <row r="6038" spans="1:11" x14ac:dyDescent="0.2">
      <c r="A6038" t="s">
        <v>256</v>
      </c>
      <c r="B6038" t="s">
        <v>185</v>
      </c>
      <c r="C6038" t="s">
        <v>197</v>
      </c>
      <c r="D6038" t="s">
        <v>192</v>
      </c>
      <c r="E6038">
        <v>42415</v>
      </c>
      <c r="F6038">
        <v>167.39330000000001</v>
      </c>
      <c r="G6038">
        <v>44884</v>
      </c>
      <c r="H6038">
        <v>44866</v>
      </c>
      <c r="I6038">
        <v>7099986.8195000002</v>
      </c>
      <c r="J6038" t="s">
        <v>188</v>
      </c>
      <c r="K6038">
        <v>1419.9973639000002</v>
      </c>
    </row>
    <row r="6039" spans="1:11" x14ac:dyDescent="0.2">
      <c r="A6039" t="s">
        <v>256</v>
      </c>
      <c r="B6039" t="s">
        <v>198</v>
      </c>
      <c r="C6039" t="s">
        <v>217</v>
      </c>
      <c r="D6039" t="s">
        <v>200</v>
      </c>
      <c r="E6039">
        <v>170583</v>
      </c>
      <c r="F6039">
        <v>9.3795999999999999</v>
      </c>
      <c r="G6039">
        <v>44884</v>
      </c>
      <c r="H6039">
        <v>44866</v>
      </c>
      <c r="I6039">
        <v>1600000.3067999999</v>
      </c>
      <c r="J6039" t="s">
        <v>215</v>
      </c>
      <c r="K6039">
        <v>320.00006136000002</v>
      </c>
    </row>
    <row r="6040" spans="1:11" x14ac:dyDescent="0.2">
      <c r="A6040" t="s">
        <v>256</v>
      </c>
      <c r="B6040" t="s">
        <v>198</v>
      </c>
      <c r="C6040" t="s">
        <v>222</v>
      </c>
      <c r="D6040" t="s">
        <v>187</v>
      </c>
      <c r="E6040">
        <v>191540</v>
      </c>
      <c r="F6040">
        <v>15.6625</v>
      </c>
      <c r="G6040">
        <v>44885</v>
      </c>
      <c r="H6040">
        <v>44866</v>
      </c>
      <c r="I6040">
        <v>2999995.25</v>
      </c>
      <c r="J6040" t="s">
        <v>193</v>
      </c>
      <c r="K6040">
        <v>599.99905000000001</v>
      </c>
    </row>
    <row r="6041" spans="1:11" x14ac:dyDescent="0.2">
      <c r="A6041" t="s">
        <v>256</v>
      </c>
      <c r="B6041" t="s">
        <v>198</v>
      </c>
      <c r="C6041" t="s">
        <v>218</v>
      </c>
      <c r="D6041" t="s">
        <v>200</v>
      </c>
      <c r="E6041">
        <v>34761</v>
      </c>
      <c r="F6041">
        <v>57.536299999999997</v>
      </c>
      <c r="G6041">
        <v>44885</v>
      </c>
      <c r="H6041">
        <v>44866</v>
      </c>
      <c r="I6041">
        <v>2000019.3243</v>
      </c>
      <c r="J6041" t="s">
        <v>204</v>
      </c>
      <c r="K6041">
        <v>400.00386486000002</v>
      </c>
    </row>
    <row r="6042" spans="1:11" x14ac:dyDescent="0.2">
      <c r="A6042" t="s">
        <v>256</v>
      </c>
      <c r="B6042" t="s">
        <v>185</v>
      </c>
      <c r="C6042" t="s">
        <v>199</v>
      </c>
      <c r="D6042" t="s">
        <v>190</v>
      </c>
      <c r="E6042">
        <v>1743536</v>
      </c>
      <c r="F6042">
        <v>3.0398000000000001</v>
      </c>
      <c r="G6042">
        <v>44886</v>
      </c>
      <c r="H6042">
        <v>44866</v>
      </c>
      <c r="I6042">
        <v>5300000.7328000003</v>
      </c>
      <c r="J6042" t="s">
        <v>193</v>
      </c>
      <c r="K6042">
        <v>1060.0001465600001</v>
      </c>
    </row>
    <row r="6043" spans="1:11" x14ac:dyDescent="0.2">
      <c r="A6043" t="s">
        <v>256</v>
      </c>
      <c r="B6043" t="s">
        <v>198</v>
      </c>
      <c r="C6043" t="s">
        <v>230</v>
      </c>
      <c r="D6043" t="s">
        <v>187</v>
      </c>
      <c r="E6043">
        <v>88867</v>
      </c>
      <c r="F6043">
        <v>108.0261</v>
      </c>
      <c r="G6043">
        <v>44889</v>
      </c>
      <c r="H6043">
        <v>44866</v>
      </c>
      <c r="I6043">
        <v>9599955.4287</v>
      </c>
      <c r="J6043" t="s">
        <v>188</v>
      </c>
      <c r="K6043">
        <v>1919.99108574</v>
      </c>
    </row>
    <row r="6044" spans="1:11" x14ac:dyDescent="0.2">
      <c r="A6044" t="s">
        <v>256</v>
      </c>
      <c r="B6044" t="s">
        <v>198</v>
      </c>
      <c r="C6044" t="s">
        <v>242</v>
      </c>
      <c r="D6044" t="s">
        <v>212</v>
      </c>
      <c r="E6044">
        <v>19721</v>
      </c>
      <c r="F6044">
        <v>268.75409999999999</v>
      </c>
      <c r="G6044">
        <v>44889</v>
      </c>
      <c r="H6044">
        <v>44866</v>
      </c>
      <c r="I6044">
        <v>5300099.6060999995</v>
      </c>
      <c r="J6044" t="s">
        <v>207</v>
      </c>
      <c r="K6044">
        <v>1060.01992122</v>
      </c>
    </row>
    <row r="6045" spans="1:11" x14ac:dyDescent="0.2">
      <c r="A6045" t="s">
        <v>256</v>
      </c>
      <c r="B6045" t="s">
        <v>198</v>
      </c>
      <c r="C6045" t="s">
        <v>246</v>
      </c>
      <c r="D6045" t="s">
        <v>190</v>
      </c>
      <c r="E6045">
        <v>11635</v>
      </c>
      <c r="F6045">
        <v>120.324</v>
      </c>
      <c r="G6045">
        <v>44889</v>
      </c>
      <c r="H6045">
        <v>44866</v>
      </c>
      <c r="I6045">
        <v>1399969.74</v>
      </c>
      <c r="J6045" t="s">
        <v>204</v>
      </c>
      <c r="K6045">
        <v>279.99394799999999</v>
      </c>
    </row>
    <row r="6046" spans="1:11" x14ac:dyDescent="0.2">
      <c r="A6046" t="s">
        <v>256</v>
      </c>
      <c r="B6046" t="s">
        <v>198</v>
      </c>
      <c r="C6046" t="s">
        <v>239</v>
      </c>
      <c r="D6046" t="s">
        <v>200</v>
      </c>
      <c r="E6046">
        <v>586569</v>
      </c>
      <c r="F6046">
        <v>15.0025</v>
      </c>
      <c r="G6046">
        <v>44889</v>
      </c>
      <c r="H6046">
        <v>44866</v>
      </c>
      <c r="I6046">
        <v>8800001.4224999994</v>
      </c>
      <c r="J6046" t="s">
        <v>188</v>
      </c>
      <c r="K6046">
        <v>1760.0002844999999</v>
      </c>
    </row>
    <row r="6047" spans="1:11" x14ac:dyDescent="0.2">
      <c r="A6047" t="s">
        <v>256</v>
      </c>
      <c r="B6047" t="s">
        <v>185</v>
      </c>
      <c r="C6047" t="s">
        <v>218</v>
      </c>
      <c r="D6047" t="s">
        <v>192</v>
      </c>
      <c r="E6047">
        <v>66755</v>
      </c>
      <c r="F6047">
        <v>65.912899999999993</v>
      </c>
      <c r="G6047">
        <v>44889</v>
      </c>
      <c r="H6047">
        <v>44866</v>
      </c>
      <c r="I6047">
        <v>4400015.6394999996</v>
      </c>
      <c r="J6047" t="s">
        <v>204</v>
      </c>
      <c r="K6047">
        <v>880.00312789999998</v>
      </c>
    </row>
    <row r="6048" spans="1:11" x14ac:dyDescent="0.2">
      <c r="A6048" t="s">
        <v>256</v>
      </c>
      <c r="B6048" t="s">
        <v>185</v>
      </c>
      <c r="C6048" t="s">
        <v>243</v>
      </c>
      <c r="D6048" t="s">
        <v>190</v>
      </c>
      <c r="E6048">
        <v>1024735</v>
      </c>
      <c r="F6048">
        <v>5.66</v>
      </c>
      <c r="G6048">
        <v>44889</v>
      </c>
      <c r="H6048">
        <v>44866</v>
      </c>
      <c r="I6048">
        <v>5800000.1000000006</v>
      </c>
      <c r="J6048" t="s">
        <v>215</v>
      </c>
      <c r="K6048">
        <v>1160.0000200000002</v>
      </c>
    </row>
    <row r="6049" spans="1:11" x14ac:dyDescent="0.2">
      <c r="A6049" t="s">
        <v>256</v>
      </c>
      <c r="B6049" t="s">
        <v>185</v>
      </c>
      <c r="C6049" t="s">
        <v>235</v>
      </c>
      <c r="D6049" t="s">
        <v>187</v>
      </c>
      <c r="E6049">
        <v>70983</v>
      </c>
      <c r="F6049">
        <v>15.496600000000001</v>
      </c>
      <c r="G6049">
        <v>44890</v>
      </c>
      <c r="H6049">
        <v>44866</v>
      </c>
      <c r="I6049">
        <v>1099995.1578000002</v>
      </c>
      <c r="J6049" t="s">
        <v>204</v>
      </c>
      <c r="K6049">
        <v>219.99903156000005</v>
      </c>
    </row>
    <row r="6050" spans="1:11" x14ac:dyDescent="0.2">
      <c r="A6050" t="s">
        <v>256</v>
      </c>
      <c r="B6050" t="s">
        <v>185</v>
      </c>
      <c r="C6050" t="s">
        <v>208</v>
      </c>
      <c r="D6050" t="s">
        <v>190</v>
      </c>
      <c r="E6050">
        <v>30300</v>
      </c>
      <c r="F6050">
        <v>66.007499999999993</v>
      </c>
      <c r="G6050">
        <v>44890</v>
      </c>
      <c r="H6050">
        <v>44866</v>
      </c>
      <c r="I6050">
        <v>2000027.2499999998</v>
      </c>
      <c r="J6050" t="s">
        <v>188</v>
      </c>
      <c r="K6050">
        <v>400.00545</v>
      </c>
    </row>
    <row r="6051" spans="1:11" x14ac:dyDescent="0.2">
      <c r="A6051" t="s">
        <v>256</v>
      </c>
      <c r="B6051" t="s">
        <v>185</v>
      </c>
      <c r="C6051" t="s">
        <v>214</v>
      </c>
      <c r="D6051" t="s">
        <v>192</v>
      </c>
      <c r="E6051">
        <v>130892</v>
      </c>
      <c r="F6051">
        <v>28.267600000000002</v>
      </c>
      <c r="G6051">
        <v>44892</v>
      </c>
      <c r="H6051">
        <v>44866</v>
      </c>
      <c r="I6051">
        <v>3700002.6992000001</v>
      </c>
      <c r="J6051" t="s">
        <v>215</v>
      </c>
      <c r="K6051">
        <v>740.0005398400001</v>
      </c>
    </row>
    <row r="6052" spans="1:11" x14ac:dyDescent="0.2">
      <c r="A6052" t="s">
        <v>256</v>
      </c>
      <c r="B6052" t="s">
        <v>198</v>
      </c>
      <c r="C6052" t="s">
        <v>224</v>
      </c>
      <c r="D6052" t="s">
        <v>190</v>
      </c>
      <c r="E6052">
        <v>6936</v>
      </c>
      <c r="F6052">
        <v>201.8426</v>
      </c>
      <c r="G6052">
        <v>44893</v>
      </c>
      <c r="H6052">
        <v>44866</v>
      </c>
      <c r="I6052">
        <v>1399980.2736</v>
      </c>
      <c r="J6052" t="s">
        <v>204</v>
      </c>
      <c r="K6052">
        <v>279.99605472000002</v>
      </c>
    </row>
    <row r="6053" spans="1:11" x14ac:dyDescent="0.2">
      <c r="A6053" t="s">
        <v>256</v>
      </c>
      <c r="B6053" t="s">
        <v>198</v>
      </c>
      <c r="C6053" t="s">
        <v>222</v>
      </c>
      <c r="D6053" t="s">
        <v>190</v>
      </c>
      <c r="E6053">
        <v>464894</v>
      </c>
      <c r="F6053">
        <v>15.487399999999999</v>
      </c>
      <c r="G6053">
        <v>44893</v>
      </c>
      <c r="H6053">
        <v>44866</v>
      </c>
      <c r="I6053">
        <v>7199999.3355999999</v>
      </c>
      <c r="J6053" t="s">
        <v>193</v>
      </c>
      <c r="K6053">
        <v>1439.9998671200001</v>
      </c>
    </row>
    <row r="6054" spans="1:11" x14ac:dyDescent="0.2">
      <c r="A6054" t="s">
        <v>256</v>
      </c>
      <c r="B6054" t="s">
        <v>198</v>
      </c>
      <c r="C6054" t="s">
        <v>239</v>
      </c>
      <c r="D6054" t="s">
        <v>190</v>
      </c>
      <c r="E6054">
        <v>574046</v>
      </c>
      <c r="F6054">
        <v>16.375</v>
      </c>
      <c r="G6054">
        <v>44893</v>
      </c>
      <c r="H6054">
        <v>44866</v>
      </c>
      <c r="I6054">
        <v>9400003.25</v>
      </c>
      <c r="J6054" t="s">
        <v>188</v>
      </c>
      <c r="K6054">
        <v>1880.0006500000002</v>
      </c>
    </row>
    <row r="6055" spans="1:11" x14ac:dyDescent="0.2">
      <c r="A6055" t="s">
        <v>256</v>
      </c>
      <c r="B6055" t="s">
        <v>185</v>
      </c>
      <c r="C6055" t="s">
        <v>240</v>
      </c>
      <c r="D6055" t="s">
        <v>187</v>
      </c>
      <c r="E6055">
        <v>1104599</v>
      </c>
      <c r="F6055">
        <v>7.6951000000000001</v>
      </c>
      <c r="G6055">
        <v>44893</v>
      </c>
      <c r="H6055">
        <v>44866</v>
      </c>
      <c r="I6055">
        <v>8499999.7649000008</v>
      </c>
      <c r="J6055" t="s">
        <v>241</v>
      </c>
      <c r="K6055">
        <v>1699.9999529800002</v>
      </c>
    </row>
    <row r="6056" spans="1:11" x14ac:dyDescent="0.2">
      <c r="A6056" t="s">
        <v>256</v>
      </c>
      <c r="B6056" t="s">
        <v>185</v>
      </c>
      <c r="C6056" t="s">
        <v>216</v>
      </c>
      <c r="D6056" t="s">
        <v>187</v>
      </c>
      <c r="E6056">
        <v>489141</v>
      </c>
      <c r="F6056">
        <v>18.3996</v>
      </c>
      <c r="G6056">
        <v>44893</v>
      </c>
      <c r="H6056">
        <v>44866</v>
      </c>
      <c r="I6056">
        <v>8999998.7435999997</v>
      </c>
      <c r="J6056" t="s">
        <v>215</v>
      </c>
      <c r="K6056">
        <v>1799.9997487200001</v>
      </c>
    </row>
    <row r="6057" spans="1:11" x14ac:dyDescent="0.2">
      <c r="A6057" t="s">
        <v>256</v>
      </c>
      <c r="B6057" t="s">
        <v>185</v>
      </c>
      <c r="C6057" t="s">
        <v>201</v>
      </c>
      <c r="D6057" t="s">
        <v>200</v>
      </c>
      <c r="E6057">
        <v>66228</v>
      </c>
      <c r="F6057">
        <v>43.787799999999997</v>
      </c>
      <c r="G6057">
        <v>44896</v>
      </c>
      <c r="H6057">
        <v>44896</v>
      </c>
      <c r="I6057">
        <v>2899978.4183999998</v>
      </c>
      <c r="J6057" t="s">
        <v>188</v>
      </c>
      <c r="K6057">
        <v>579.99568367999996</v>
      </c>
    </row>
    <row r="6058" spans="1:11" x14ac:dyDescent="0.2">
      <c r="A6058" t="s">
        <v>256</v>
      </c>
      <c r="B6058" t="s">
        <v>198</v>
      </c>
      <c r="C6058" t="s">
        <v>211</v>
      </c>
      <c r="D6058" t="s">
        <v>190</v>
      </c>
      <c r="E6058">
        <v>208326</v>
      </c>
      <c r="F6058">
        <v>13.4405</v>
      </c>
      <c r="G6058">
        <v>44896</v>
      </c>
      <c r="H6058">
        <v>44896</v>
      </c>
      <c r="I6058">
        <v>2800005.6030000001</v>
      </c>
      <c r="J6058" t="s">
        <v>207</v>
      </c>
      <c r="K6058">
        <v>560.00112060000004</v>
      </c>
    </row>
    <row r="6059" spans="1:11" x14ac:dyDescent="0.2">
      <c r="A6059" t="s">
        <v>256</v>
      </c>
      <c r="B6059" t="s">
        <v>198</v>
      </c>
      <c r="C6059" t="s">
        <v>209</v>
      </c>
      <c r="D6059" t="s">
        <v>190</v>
      </c>
      <c r="E6059">
        <v>329745</v>
      </c>
      <c r="F6059">
        <v>21.2285</v>
      </c>
      <c r="G6059">
        <v>44896</v>
      </c>
      <c r="H6059">
        <v>44896</v>
      </c>
      <c r="I6059">
        <v>6999991.7324999999</v>
      </c>
      <c r="J6059" t="s">
        <v>188</v>
      </c>
      <c r="K6059">
        <v>1399.9983465</v>
      </c>
    </row>
    <row r="6060" spans="1:11" x14ac:dyDescent="0.2">
      <c r="A6060" t="s">
        <v>256</v>
      </c>
      <c r="B6060" t="s">
        <v>185</v>
      </c>
      <c r="C6060" t="s">
        <v>234</v>
      </c>
      <c r="D6060" t="s">
        <v>190</v>
      </c>
      <c r="E6060">
        <v>17109</v>
      </c>
      <c r="F6060">
        <v>99.360799999999998</v>
      </c>
      <c r="G6060">
        <v>44897</v>
      </c>
      <c r="H6060">
        <v>44896</v>
      </c>
      <c r="I6060">
        <v>1699963.9272</v>
      </c>
      <c r="J6060" t="s">
        <v>204</v>
      </c>
      <c r="K6060">
        <v>339.99278544000003</v>
      </c>
    </row>
    <row r="6061" spans="1:11" x14ac:dyDescent="0.2">
      <c r="A6061" t="s">
        <v>256</v>
      </c>
      <c r="B6061" t="s">
        <v>185</v>
      </c>
      <c r="C6061" t="s">
        <v>219</v>
      </c>
      <c r="D6061" t="s">
        <v>190</v>
      </c>
      <c r="E6061">
        <v>99267</v>
      </c>
      <c r="F6061">
        <v>49.361600000000003</v>
      </c>
      <c r="G6061">
        <v>44898</v>
      </c>
      <c r="H6061">
        <v>44896</v>
      </c>
      <c r="I6061">
        <v>4899977.9472000003</v>
      </c>
      <c r="J6061" t="s">
        <v>188</v>
      </c>
      <c r="K6061">
        <v>979.99558944000012</v>
      </c>
    </row>
    <row r="6062" spans="1:11" x14ac:dyDescent="0.2">
      <c r="A6062" t="s">
        <v>256</v>
      </c>
      <c r="B6062" t="s">
        <v>198</v>
      </c>
      <c r="C6062" t="s">
        <v>191</v>
      </c>
      <c r="D6062" t="s">
        <v>192</v>
      </c>
      <c r="E6062">
        <v>1614857</v>
      </c>
      <c r="F6062">
        <v>5.6970999999999998</v>
      </c>
      <c r="G6062">
        <v>44898</v>
      </c>
      <c r="H6062">
        <v>44896</v>
      </c>
      <c r="I6062">
        <v>9200001.8147</v>
      </c>
      <c r="J6062" t="s">
        <v>193</v>
      </c>
      <c r="K6062">
        <v>1840.0003629400001</v>
      </c>
    </row>
    <row r="6063" spans="1:11" x14ac:dyDescent="0.2">
      <c r="A6063" t="s">
        <v>256</v>
      </c>
      <c r="B6063" t="s">
        <v>198</v>
      </c>
      <c r="C6063" t="s">
        <v>189</v>
      </c>
      <c r="D6063" t="s">
        <v>192</v>
      </c>
      <c r="E6063">
        <v>235753</v>
      </c>
      <c r="F6063">
        <v>29.6921</v>
      </c>
      <c r="G6063">
        <v>44898</v>
      </c>
      <c r="H6063">
        <v>44896</v>
      </c>
      <c r="I6063">
        <v>7000001.6513</v>
      </c>
      <c r="J6063" t="s">
        <v>188</v>
      </c>
      <c r="K6063">
        <v>1400.0003302600001</v>
      </c>
    </row>
    <row r="6064" spans="1:11" x14ac:dyDescent="0.2">
      <c r="A6064" t="s">
        <v>256</v>
      </c>
      <c r="B6064" t="s">
        <v>185</v>
      </c>
      <c r="C6064" t="s">
        <v>242</v>
      </c>
      <c r="D6064" t="s">
        <v>192</v>
      </c>
      <c r="E6064">
        <v>28394</v>
      </c>
      <c r="F6064">
        <v>264.14299999999997</v>
      </c>
      <c r="G6064">
        <v>44899</v>
      </c>
      <c r="H6064">
        <v>44896</v>
      </c>
      <c r="I6064">
        <v>7500076.3419999992</v>
      </c>
      <c r="J6064" t="s">
        <v>207</v>
      </c>
      <c r="K6064">
        <v>1500.0152684</v>
      </c>
    </row>
    <row r="6065" spans="1:11" x14ac:dyDescent="0.2">
      <c r="A6065" t="s">
        <v>256</v>
      </c>
      <c r="B6065" t="s">
        <v>185</v>
      </c>
      <c r="C6065" t="s">
        <v>114</v>
      </c>
      <c r="D6065" t="s">
        <v>190</v>
      </c>
      <c r="E6065">
        <v>493793</v>
      </c>
      <c r="F6065">
        <v>14.378500000000001</v>
      </c>
      <c r="G6065">
        <v>44900</v>
      </c>
      <c r="H6065">
        <v>44896</v>
      </c>
      <c r="I6065">
        <v>7100002.6505000005</v>
      </c>
      <c r="J6065" t="s">
        <v>215</v>
      </c>
      <c r="K6065">
        <v>1420.0005301000001</v>
      </c>
    </row>
    <row r="6066" spans="1:11" x14ac:dyDescent="0.2">
      <c r="A6066" t="s">
        <v>256</v>
      </c>
      <c r="B6066" t="s">
        <v>198</v>
      </c>
      <c r="C6066" t="s">
        <v>210</v>
      </c>
      <c r="D6066" t="s">
        <v>192</v>
      </c>
      <c r="E6066">
        <v>33329</v>
      </c>
      <c r="F6066">
        <v>30.003599999999999</v>
      </c>
      <c r="G6066">
        <v>44900</v>
      </c>
      <c r="H6066">
        <v>44896</v>
      </c>
      <c r="I6066">
        <v>999989.98439999996</v>
      </c>
      <c r="J6066" t="s">
        <v>204</v>
      </c>
      <c r="K6066">
        <v>199.99799687999999</v>
      </c>
    </row>
    <row r="6067" spans="1:11" x14ac:dyDescent="0.2">
      <c r="A6067" t="s">
        <v>256</v>
      </c>
      <c r="B6067" t="s">
        <v>185</v>
      </c>
      <c r="C6067" t="s">
        <v>197</v>
      </c>
      <c r="D6067" t="s">
        <v>190</v>
      </c>
      <c r="E6067">
        <v>6550</v>
      </c>
      <c r="F6067">
        <v>167.9288</v>
      </c>
      <c r="G6067">
        <v>44900</v>
      </c>
      <c r="H6067">
        <v>44896</v>
      </c>
      <c r="I6067">
        <v>1099933.6399999999</v>
      </c>
      <c r="J6067" t="s">
        <v>188</v>
      </c>
      <c r="K6067">
        <v>219.986728</v>
      </c>
    </row>
    <row r="6068" spans="1:11" x14ac:dyDescent="0.2">
      <c r="A6068" t="s">
        <v>256</v>
      </c>
      <c r="B6068" t="s">
        <v>185</v>
      </c>
      <c r="C6068" t="s">
        <v>219</v>
      </c>
      <c r="D6068" t="s">
        <v>212</v>
      </c>
      <c r="E6068">
        <v>93361</v>
      </c>
      <c r="F6068">
        <v>55.697499999999998</v>
      </c>
      <c r="G6068">
        <v>44903</v>
      </c>
      <c r="H6068">
        <v>44896</v>
      </c>
      <c r="I6068">
        <v>5199974.2974999994</v>
      </c>
      <c r="J6068" t="s">
        <v>188</v>
      </c>
      <c r="K6068">
        <v>1039.9948594999998</v>
      </c>
    </row>
    <row r="6069" spans="1:11" x14ac:dyDescent="0.2">
      <c r="A6069" t="s">
        <v>256</v>
      </c>
      <c r="B6069" t="s">
        <v>185</v>
      </c>
      <c r="C6069" t="s">
        <v>224</v>
      </c>
      <c r="D6069" t="s">
        <v>187</v>
      </c>
      <c r="E6069">
        <v>38541</v>
      </c>
      <c r="F6069">
        <v>181.62309999999999</v>
      </c>
      <c r="G6069">
        <v>44903</v>
      </c>
      <c r="H6069">
        <v>44896</v>
      </c>
      <c r="I6069">
        <v>6999935.8970999997</v>
      </c>
      <c r="J6069" t="s">
        <v>204</v>
      </c>
      <c r="K6069">
        <v>1399.9871794200001</v>
      </c>
    </row>
    <row r="6070" spans="1:11" x14ac:dyDescent="0.2">
      <c r="A6070" t="s">
        <v>256</v>
      </c>
      <c r="B6070" t="s">
        <v>198</v>
      </c>
      <c r="C6070" t="s">
        <v>209</v>
      </c>
      <c r="D6070" t="s">
        <v>200</v>
      </c>
      <c r="E6070">
        <v>153351</v>
      </c>
      <c r="F6070">
        <v>19.562999999999999</v>
      </c>
      <c r="G6070">
        <v>44903</v>
      </c>
      <c r="H6070">
        <v>44896</v>
      </c>
      <c r="I6070">
        <v>3000005.6129999999</v>
      </c>
      <c r="J6070" t="s">
        <v>188</v>
      </c>
      <c r="K6070">
        <v>600.00112260000003</v>
      </c>
    </row>
    <row r="6071" spans="1:11" x14ac:dyDescent="0.2">
      <c r="A6071" t="s">
        <v>256</v>
      </c>
      <c r="B6071" t="s">
        <v>198</v>
      </c>
      <c r="C6071" t="s">
        <v>235</v>
      </c>
      <c r="D6071" t="s">
        <v>212</v>
      </c>
      <c r="E6071">
        <v>135958</v>
      </c>
      <c r="F6071">
        <v>15.446</v>
      </c>
      <c r="G6071">
        <v>44903</v>
      </c>
      <c r="H6071">
        <v>44896</v>
      </c>
      <c r="I6071">
        <v>2100007.2680000002</v>
      </c>
      <c r="J6071" t="s">
        <v>204</v>
      </c>
      <c r="K6071">
        <v>420.00145360000005</v>
      </c>
    </row>
    <row r="6072" spans="1:11" x14ac:dyDescent="0.2">
      <c r="A6072" t="s">
        <v>256</v>
      </c>
      <c r="B6072" t="s">
        <v>185</v>
      </c>
      <c r="C6072" t="s">
        <v>205</v>
      </c>
      <c r="D6072" t="s">
        <v>187</v>
      </c>
      <c r="E6072">
        <v>67519</v>
      </c>
      <c r="F6072">
        <v>19.253799999999998</v>
      </c>
      <c r="G6072">
        <v>44903</v>
      </c>
      <c r="H6072">
        <v>44896</v>
      </c>
      <c r="I6072">
        <v>1299997.3221999998</v>
      </c>
      <c r="J6072" t="s">
        <v>193</v>
      </c>
      <c r="K6072">
        <v>259.99946444</v>
      </c>
    </row>
    <row r="6073" spans="1:11" x14ac:dyDescent="0.2">
      <c r="A6073" t="s">
        <v>256</v>
      </c>
      <c r="B6073" t="s">
        <v>185</v>
      </c>
      <c r="C6073" t="s">
        <v>233</v>
      </c>
      <c r="D6073" t="s">
        <v>190</v>
      </c>
      <c r="E6073">
        <v>113074</v>
      </c>
      <c r="F6073">
        <v>81.362700000000004</v>
      </c>
      <c r="G6073">
        <v>44903</v>
      </c>
      <c r="H6073">
        <v>44896</v>
      </c>
      <c r="I6073">
        <v>9200005.9397999998</v>
      </c>
      <c r="J6073" t="s">
        <v>204</v>
      </c>
      <c r="K6073">
        <v>1840.0011879600002</v>
      </c>
    </row>
    <row r="6074" spans="1:11" x14ac:dyDescent="0.2">
      <c r="A6074" t="s">
        <v>256</v>
      </c>
      <c r="B6074" t="s">
        <v>185</v>
      </c>
      <c r="C6074" t="s">
        <v>199</v>
      </c>
      <c r="D6074" t="s">
        <v>190</v>
      </c>
      <c r="E6074">
        <v>1940578</v>
      </c>
      <c r="F6074">
        <v>2.9887999999999999</v>
      </c>
      <c r="G6074">
        <v>44904</v>
      </c>
      <c r="H6074">
        <v>44896</v>
      </c>
      <c r="I6074">
        <v>5799999.5263999999</v>
      </c>
      <c r="J6074" t="s">
        <v>193</v>
      </c>
      <c r="K6074">
        <v>1159.9999052800001</v>
      </c>
    </row>
    <row r="6075" spans="1:11" x14ac:dyDescent="0.2">
      <c r="A6075" t="s">
        <v>256</v>
      </c>
      <c r="B6075" t="s">
        <v>185</v>
      </c>
      <c r="C6075" t="s">
        <v>194</v>
      </c>
      <c r="D6075" t="s">
        <v>212</v>
      </c>
      <c r="E6075">
        <v>211942</v>
      </c>
      <c r="F6075">
        <v>46.710799999999999</v>
      </c>
      <c r="G6075">
        <v>44904</v>
      </c>
      <c r="H6075">
        <v>44896</v>
      </c>
      <c r="I6075">
        <v>9899980.3736000005</v>
      </c>
      <c r="J6075" t="s">
        <v>188</v>
      </c>
      <c r="K6075">
        <v>1979.9960747200003</v>
      </c>
    </row>
    <row r="6076" spans="1:11" x14ac:dyDescent="0.2">
      <c r="A6076" t="s">
        <v>256</v>
      </c>
      <c r="B6076" t="s">
        <v>198</v>
      </c>
      <c r="C6076" t="s">
        <v>217</v>
      </c>
      <c r="D6076" t="s">
        <v>190</v>
      </c>
      <c r="E6076">
        <v>250117</v>
      </c>
      <c r="F6076">
        <v>8.7958999999999996</v>
      </c>
      <c r="G6076">
        <v>44904</v>
      </c>
      <c r="H6076">
        <v>44896</v>
      </c>
      <c r="I6076">
        <v>2200004.1203000001</v>
      </c>
      <c r="J6076" t="s">
        <v>215</v>
      </c>
      <c r="K6076">
        <v>440.00082406000001</v>
      </c>
    </row>
    <row r="6077" spans="1:11" x14ac:dyDescent="0.2">
      <c r="A6077" t="s">
        <v>256</v>
      </c>
      <c r="B6077" t="s">
        <v>198</v>
      </c>
      <c r="C6077" t="s">
        <v>203</v>
      </c>
      <c r="D6077" t="s">
        <v>200</v>
      </c>
      <c r="E6077">
        <v>77943</v>
      </c>
      <c r="F6077">
        <v>116.7516</v>
      </c>
      <c r="G6077">
        <v>44906</v>
      </c>
      <c r="H6077">
        <v>44896</v>
      </c>
      <c r="I6077">
        <v>9099969.9587999992</v>
      </c>
      <c r="J6077" t="s">
        <v>204</v>
      </c>
      <c r="K6077">
        <v>1819.99399176</v>
      </c>
    </row>
    <row r="6078" spans="1:11" x14ac:dyDescent="0.2">
      <c r="A6078" t="s">
        <v>256</v>
      </c>
      <c r="B6078" t="s">
        <v>185</v>
      </c>
      <c r="C6078" t="s">
        <v>245</v>
      </c>
      <c r="D6078" t="s">
        <v>187</v>
      </c>
      <c r="E6078">
        <v>94802</v>
      </c>
      <c r="F6078">
        <v>59.070300000000003</v>
      </c>
      <c r="G6078">
        <v>44906</v>
      </c>
      <c r="H6078">
        <v>44896</v>
      </c>
      <c r="I6078">
        <v>5599982.5806</v>
      </c>
      <c r="J6078" t="s">
        <v>188</v>
      </c>
      <c r="K6078">
        <v>1119.99651612</v>
      </c>
    </row>
    <row r="6079" spans="1:11" x14ac:dyDescent="0.2">
      <c r="A6079" t="s">
        <v>256</v>
      </c>
      <c r="B6079" t="s">
        <v>185</v>
      </c>
      <c r="C6079" t="s">
        <v>229</v>
      </c>
      <c r="D6079" t="s">
        <v>192</v>
      </c>
      <c r="E6079">
        <v>99239</v>
      </c>
      <c r="F6079">
        <v>97.744299999999996</v>
      </c>
      <c r="G6079">
        <v>44906</v>
      </c>
      <c r="H6079">
        <v>44896</v>
      </c>
      <c r="I6079">
        <v>9700046.5877</v>
      </c>
      <c r="J6079" t="s">
        <v>188</v>
      </c>
      <c r="K6079">
        <v>1940.0093175400002</v>
      </c>
    </row>
    <row r="6080" spans="1:11" x14ac:dyDescent="0.2">
      <c r="A6080" t="s">
        <v>256</v>
      </c>
      <c r="B6080" t="s">
        <v>198</v>
      </c>
      <c r="C6080" t="s">
        <v>203</v>
      </c>
      <c r="D6080" t="s">
        <v>187</v>
      </c>
      <c r="E6080">
        <v>60151</v>
      </c>
      <c r="F6080">
        <v>109.723</v>
      </c>
      <c r="G6080">
        <v>44906</v>
      </c>
      <c r="H6080">
        <v>44896</v>
      </c>
      <c r="I6080">
        <v>6599948.1729999995</v>
      </c>
      <c r="J6080" t="s">
        <v>204</v>
      </c>
      <c r="K6080">
        <v>1319.9896346</v>
      </c>
    </row>
    <row r="6081" spans="1:11" x14ac:dyDescent="0.2">
      <c r="A6081" t="s">
        <v>256</v>
      </c>
      <c r="B6081" t="s">
        <v>185</v>
      </c>
      <c r="C6081" t="s">
        <v>217</v>
      </c>
      <c r="D6081" t="s">
        <v>200</v>
      </c>
      <c r="E6081">
        <v>232674</v>
      </c>
      <c r="F6081">
        <v>8.5957000000000008</v>
      </c>
      <c r="G6081">
        <v>44907</v>
      </c>
      <c r="H6081">
        <v>44896</v>
      </c>
      <c r="I6081">
        <v>1999995.9018000001</v>
      </c>
      <c r="J6081" t="s">
        <v>215</v>
      </c>
      <c r="K6081">
        <v>399.99918036000003</v>
      </c>
    </row>
    <row r="6082" spans="1:11" x14ac:dyDescent="0.2">
      <c r="A6082" t="s">
        <v>256</v>
      </c>
      <c r="B6082" t="s">
        <v>185</v>
      </c>
      <c r="C6082" t="s">
        <v>243</v>
      </c>
      <c r="D6082" t="s">
        <v>192</v>
      </c>
      <c r="E6082">
        <v>266080</v>
      </c>
      <c r="F6082">
        <v>5.6374000000000004</v>
      </c>
      <c r="G6082">
        <v>44907</v>
      </c>
      <c r="H6082">
        <v>44896</v>
      </c>
      <c r="I6082">
        <v>1499999.3920000002</v>
      </c>
      <c r="J6082" t="s">
        <v>215</v>
      </c>
      <c r="K6082">
        <v>299.99987840000006</v>
      </c>
    </row>
    <row r="6083" spans="1:11" x14ac:dyDescent="0.2">
      <c r="A6083" t="s">
        <v>256</v>
      </c>
      <c r="B6083" t="s">
        <v>198</v>
      </c>
      <c r="C6083" t="s">
        <v>211</v>
      </c>
      <c r="D6083" t="s">
        <v>192</v>
      </c>
      <c r="E6083">
        <v>307847</v>
      </c>
      <c r="F6083">
        <v>13.968</v>
      </c>
      <c r="G6083">
        <v>44907</v>
      </c>
      <c r="H6083">
        <v>44896</v>
      </c>
      <c r="I6083">
        <v>4300006.8959999997</v>
      </c>
      <c r="J6083" t="s">
        <v>207</v>
      </c>
      <c r="K6083">
        <v>860.00137919999997</v>
      </c>
    </row>
    <row r="6084" spans="1:11" x14ac:dyDescent="0.2">
      <c r="A6084" t="s">
        <v>256</v>
      </c>
      <c r="B6084" t="s">
        <v>185</v>
      </c>
      <c r="C6084" t="s">
        <v>228</v>
      </c>
      <c r="D6084" t="s">
        <v>190</v>
      </c>
      <c r="E6084">
        <v>275365</v>
      </c>
      <c r="F6084">
        <v>33.046999999999997</v>
      </c>
      <c r="G6084">
        <v>44910</v>
      </c>
      <c r="H6084">
        <v>44896</v>
      </c>
      <c r="I6084">
        <v>9099987.1549999993</v>
      </c>
      <c r="J6084" t="s">
        <v>204</v>
      </c>
      <c r="K6084">
        <v>1819.997431</v>
      </c>
    </row>
    <row r="6085" spans="1:11" x14ac:dyDescent="0.2">
      <c r="A6085" t="s">
        <v>256</v>
      </c>
      <c r="B6085" t="s">
        <v>198</v>
      </c>
      <c r="C6085" t="s">
        <v>199</v>
      </c>
      <c r="D6085" t="s">
        <v>192</v>
      </c>
      <c r="E6085">
        <v>690608</v>
      </c>
      <c r="F6085">
        <v>2.8959999999999999</v>
      </c>
      <c r="G6085">
        <v>44910</v>
      </c>
      <c r="H6085">
        <v>44896</v>
      </c>
      <c r="I6085">
        <v>2000000.7679999999</v>
      </c>
      <c r="J6085" t="s">
        <v>193</v>
      </c>
      <c r="K6085">
        <v>400.00015359999998</v>
      </c>
    </row>
    <row r="6086" spans="1:11" x14ac:dyDescent="0.2">
      <c r="A6086" t="s">
        <v>256</v>
      </c>
      <c r="B6086" t="s">
        <v>198</v>
      </c>
      <c r="C6086" t="s">
        <v>228</v>
      </c>
      <c r="D6086" t="s">
        <v>190</v>
      </c>
      <c r="E6086">
        <v>34430</v>
      </c>
      <c r="F6086">
        <v>31.948499999999999</v>
      </c>
      <c r="G6086">
        <v>44910</v>
      </c>
      <c r="H6086">
        <v>44896</v>
      </c>
      <c r="I6086">
        <v>1099986.855</v>
      </c>
      <c r="J6086" t="s">
        <v>204</v>
      </c>
      <c r="K6086">
        <v>219.99737100000002</v>
      </c>
    </row>
    <row r="6087" spans="1:11" x14ac:dyDescent="0.2">
      <c r="A6087" t="s">
        <v>256</v>
      </c>
      <c r="B6087" t="s">
        <v>185</v>
      </c>
      <c r="C6087" t="s">
        <v>225</v>
      </c>
      <c r="D6087" t="s">
        <v>212</v>
      </c>
      <c r="E6087">
        <v>62501</v>
      </c>
      <c r="F6087">
        <v>91.199200000000005</v>
      </c>
      <c r="G6087">
        <v>44910</v>
      </c>
      <c r="H6087">
        <v>44896</v>
      </c>
      <c r="I6087">
        <v>5700041.1992000006</v>
      </c>
      <c r="J6087" t="s">
        <v>188</v>
      </c>
      <c r="K6087">
        <v>1140.0082398400002</v>
      </c>
    </row>
    <row r="6088" spans="1:11" x14ac:dyDescent="0.2">
      <c r="A6088" t="s">
        <v>256</v>
      </c>
      <c r="B6088" t="s">
        <v>185</v>
      </c>
      <c r="C6088" t="s">
        <v>231</v>
      </c>
      <c r="D6088" t="s">
        <v>190</v>
      </c>
      <c r="E6088">
        <v>227641</v>
      </c>
      <c r="F6088">
        <v>23.721599999999999</v>
      </c>
      <c r="G6088">
        <v>44910</v>
      </c>
      <c r="H6088">
        <v>44896</v>
      </c>
      <c r="I6088">
        <v>5400008.7456</v>
      </c>
      <c r="J6088" t="s">
        <v>188</v>
      </c>
      <c r="K6088">
        <v>1080.0017491200001</v>
      </c>
    </row>
    <row r="6089" spans="1:11" x14ac:dyDescent="0.2">
      <c r="A6089" t="s">
        <v>256</v>
      </c>
      <c r="B6089" t="s">
        <v>185</v>
      </c>
      <c r="C6089" t="s">
        <v>239</v>
      </c>
      <c r="D6089" t="s">
        <v>190</v>
      </c>
      <c r="E6089">
        <v>579081</v>
      </c>
      <c r="F6089">
        <v>15.1965</v>
      </c>
      <c r="G6089">
        <v>44910</v>
      </c>
      <c r="H6089">
        <v>44896</v>
      </c>
      <c r="I6089">
        <v>8800004.4165000003</v>
      </c>
      <c r="J6089" t="s">
        <v>188</v>
      </c>
      <c r="K6089">
        <v>1760.0008833000002</v>
      </c>
    </row>
    <row r="6090" spans="1:11" x14ac:dyDescent="0.2">
      <c r="A6090" t="s">
        <v>256</v>
      </c>
      <c r="B6090" t="s">
        <v>198</v>
      </c>
      <c r="C6090" t="s">
        <v>229</v>
      </c>
      <c r="D6090" t="s">
        <v>190</v>
      </c>
      <c r="E6090">
        <v>91494</v>
      </c>
      <c r="F6090">
        <v>97.274299999999997</v>
      </c>
      <c r="G6090">
        <v>44910</v>
      </c>
      <c r="H6090">
        <v>44896</v>
      </c>
      <c r="I6090">
        <v>8900014.8041999992</v>
      </c>
      <c r="J6090" t="s">
        <v>188</v>
      </c>
      <c r="K6090">
        <v>1780.00296084</v>
      </c>
    </row>
    <row r="6091" spans="1:11" x14ac:dyDescent="0.2">
      <c r="A6091" t="s">
        <v>256</v>
      </c>
      <c r="B6091" t="s">
        <v>185</v>
      </c>
      <c r="C6091" t="s">
        <v>239</v>
      </c>
      <c r="D6091" t="s">
        <v>190</v>
      </c>
      <c r="E6091">
        <v>399588</v>
      </c>
      <c r="F6091">
        <v>15.516</v>
      </c>
      <c r="G6091">
        <v>44910</v>
      </c>
      <c r="H6091">
        <v>44896</v>
      </c>
      <c r="I6091">
        <v>6200007.4079999998</v>
      </c>
      <c r="J6091" t="s">
        <v>188</v>
      </c>
      <c r="K6091">
        <v>1240.0014816</v>
      </c>
    </row>
    <row r="6092" spans="1:11" x14ac:dyDescent="0.2">
      <c r="A6092" t="s">
        <v>256</v>
      </c>
      <c r="B6092" t="s">
        <v>185</v>
      </c>
      <c r="C6092" t="s">
        <v>224</v>
      </c>
      <c r="D6092" t="s">
        <v>190</v>
      </c>
      <c r="E6092">
        <v>19008</v>
      </c>
      <c r="F6092">
        <v>199.9134</v>
      </c>
      <c r="G6092">
        <v>44910</v>
      </c>
      <c r="H6092">
        <v>44896</v>
      </c>
      <c r="I6092">
        <v>3799953.9071999998</v>
      </c>
      <c r="J6092" t="s">
        <v>204</v>
      </c>
      <c r="K6092">
        <v>759.99078143999998</v>
      </c>
    </row>
    <row r="6093" spans="1:11" x14ac:dyDescent="0.2">
      <c r="A6093" t="s">
        <v>256</v>
      </c>
      <c r="B6093" t="s">
        <v>185</v>
      </c>
      <c r="C6093" t="s">
        <v>202</v>
      </c>
      <c r="D6093" t="s">
        <v>190</v>
      </c>
      <c r="E6093">
        <v>1191922</v>
      </c>
      <c r="F6093">
        <v>4.4466000000000001</v>
      </c>
      <c r="G6093">
        <v>44911</v>
      </c>
      <c r="H6093">
        <v>44896</v>
      </c>
      <c r="I6093">
        <v>5300000.3651999999</v>
      </c>
      <c r="J6093" t="s">
        <v>193</v>
      </c>
      <c r="K6093">
        <v>1060.00007304</v>
      </c>
    </row>
    <row r="6094" spans="1:11" x14ac:dyDescent="0.2">
      <c r="A6094" t="s">
        <v>256</v>
      </c>
      <c r="B6094" t="s">
        <v>185</v>
      </c>
      <c r="C6094" t="s">
        <v>197</v>
      </c>
      <c r="D6094" t="s">
        <v>190</v>
      </c>
      <c r="E6094">
        <v>54348</v>
      </c>
      <c r="F6094">
        <v>163.75890000000001</v>
      </c>
      <c r="G6094">
        <v>44911</v>
      </c>
      <c r="H6094">
        <v>44896</v>
      </c>
      <c r="I6094">
        <v>8899968.6972000003</v>
      </c>
      <c r="J6094" t="s">
        <v>188</v>
      </c>
      <c r="K6094">
        <v>1779.9937394400001</v>
      </c>
    </row>
    <row r="6095" spans="1:11" x14ac:dyDescent="0.2">
      <c r="A6095" t="s">
        <v>256</v>
      </c>
      <c r="B6095" t="s">
        <v>198</v>
      </c>
      <c r="C6095" t="s">
        <v>210</v>
      </c>
      <c r="D6095" t="s">
        <v>190</v>
      </c>
      <c r="E6095">
        <v>325216</v>
      </c>
      <c r="F6095">
        <v>30.441299999999998</v>
      </c>
      <c r="G6095">
        <v>44913</v>
      </c>
      <c r="H6095">
        <v>44896</v>
      </c>
      <c r="I6095">
        <v>9899997.8207999989</v>
      </c>
      <c r="J6095" t="s">
        <v>204</v>
      </c>
      <c r="K6095">
        <v>1979.9995641599999</v>
      </c>
    </row>
    <row r="6096" spans="1:11" x14ac:dyDescent="0.2">
      <c r="A6096" t="s">
        <v>256</v>
      </c>
      <c r="B6096" t="s">
        <v>198</v>
      </c>
      <c r="C6096" t="s">
        <v>210</v>
      </c>
      <c r="D6096" t="s">
        <v>192</v>
      </c>
      <c r="E6096">
        <v>332344</v>
      </c>
      <c r="F6096">
        <v>28.584800000000001</v>
      </c>
      <c r="G6096">
        <v>44917</v>
      </c>
      <c r="H6096">
        <v>44896</v>
      </c>
      <c r="I6096">
        <v>9499986.7712000012</v>
      </c>
      <c r="J6096" t="s">
        <v>204</v>
      </c>
      <c r="K6096">
        <v>1899.9973542400003</v>
      </c>
    </row>
    <row r="6097" spans="1:11" x14ac:dyDescent="0.2">
      <c r="A6097" t="s">
        <v>256</v>
      </c>
      <c r="B6097" t="s">
        <v>185</v>
      </c>
      <c r="C6097" t="s">
        <v>206</v>
      </c>
      <c r="D6097" t="s">
        <v>190</v>
      </c>
      <c r="E6097">
        <v>36755</v>
      </c>
      <c r="F6097">
        <v>92.504099999999994</v>
      </c>
      <c r="G6097">
        <v>44917</v>
      </c>
      <c r="H6097">
        <v>44896</v>
      </c>
      <c r="I6097">
        <v>3399988.1954999999</v>
      </c>
      <c r="J6097" t="s">
        <v>207</v>
      </c>
      <c r="K6097">
        <v>679.99763910000001</v>
      </c>
    </row>
    <row r="6098" spans="1:11" x14ac:dyDescent="0.2">
      <c r="A6098" t="s">
        <v>256</v>
      </c>
      <c r="B6098" t="s">
        <v>198</v>
      </c>
      <c r="C6098" t="s">
        <v>233</v>
      </c>
      <c r="D6098" t="s">
        <v>200</v>
      </c>
      <c r="E6098">
        <v>69490</v>
      </c>
      <c r="F6098">
        <v>79.147999999999996</v>
      </c>
      <c r="G6098">
        <v>44917</v>
      </c>
      <c r="H6098">
        <v>44896</v>
      </c>
      <c r="I6098">
        <v>5499994.5199999996</v>
      </c>
      <c r="J6098" t="s">
        <v>204</v>
      </c>
      <c r="K6098">
        <v>1099.998904</v>
      </c>
    </row>
    <row r="6099" spans="1:11" x14ac:dyDescent="0.2">
      <c r="A6099" t="s">
        <v>256</v>
      </c>
      <c r="B6099" t="s">
        <v>198</v>
      </c>
      <c r="C6099" t="s">
        <v>233</v>
      </c>
      <c r="D6099" t="s">
        <v>190</v>
      </c>
      <c r="E6099">
        <v>65462</v>
      </c>
      <c r="F6099">
        <v>84.018500000000003</v>
      </c>
      <c r="G6099">
        <v>44917</v>
      </c>
      <c r="H6099">
        <v>44896</v>
      </c>
      <c r="I6099">
        <v>5500019.0470000003</v>
      </c>
      <c r="J6099" t="s">
        <v>204</v>
      </c>
      <c r="K6099">
        <v>1100.0038094000001</v>
      </c>
    </row>
    <row r="6100" spans="1:11" x14ac:dyDescent="0.2">
      <c r="A6100" t="s">
        <v>256</v>
      </c>
      <c r="B6100" t="s">
        <v>198</v>
      </c>
      <c r="C6100" t="s">
        <v>197</v>
      </c>
      <c r="D6100" t="s">
        <v>200</v>
      </c>
      <c r="E6100">
        <v>29768</v>
      </c>
      <c r="F6100">
        <v>151.16829999999999</v>
      </c>
      <c r="G6100">
        <v>44917</v>
      </c>
      <c r="H6100">
        <v>44896</v>
      </c>
      <c r="I6100">
        <v>4499977.9543999992</v>
      </c>
      <c r="J6100" t="s">
        <v>188</v>
      </c>
      <c r="K6100">
        <v>899.9955908799999</v>
      </c>
    </row>
    <row r="6101" spans="1:11" x14ac:dyDescent="0.2">
      <c r="A6101" t="s">
        <v>256</v>
      </c>
      <c r="B6101" t="s">
        <v>198</v>
      </c>
      <c r="C6101" t="s">
        <v>223</v>
      </c>
      <c r="D6101" t="s">
        <v>200</v>
      </c>
      <c r="E6101">
        <v>21870</v>
      </c>
      <c r="F6101">
        <v>91.448499999999996</v>
      </c>
      <c r="G6101">
        <v>44917</v>
      </c>
      <c r="H6101">
        <v>44896</v>
      </c>
      <c r="I6101">
        <v>1999978.6949999998</v>
      </c>
      <c r="J6101" t="s">
        <v>204</v>
      </c>
      <c r="K6101">
        <v>399.99573899999996</v>
      </c>
    </row>
    <row r="6102" spans="1:11" x14ac:dyDescent="0.2">
      <c r="A6102" t="s">
        <v>256</v>
      </c>
      <c r="B6102" t="s">
        <v>198</v>
      </c>
      <c r="C6102" t="s">
        <v>218</v>
      </c>
      <c r="D6102" t="s">
        <v>190</v>
      </c>
      <c r="E6102">
        <v>138158</v>
      </c>
      <c r="F6102">
        <v>59.352400000000003</v>
      </c>
      <c r="G6102">
        <v>44917</v>
      </c>
      <c r="H6102">
        <v>44896</v>
      </c>
      <c r="I6102">
        <v>8200008.8792000003</v>
      </c>
      <c r="J6102" t="s">
        <v>204</v>
      </c>
      <c r="K6102">
        <v>1640.0017758400002</v>
      </c>
    </row>
    <row r="6103" spans="1:11" x14ac:dyDescent="0.2">
      <c r="A6103" t="s">
        <v>256</v>
      </c>
      <c r="B6103" t="s">
        <v>198</v>
      </c>
      <c r="C6103" t="s">
        <v>243</v>
      </c>
      <c r="D6103" t="s">
        <v>190</v>
      </c>
      <c r="E6103">
        <v>1630699</v>
      </c>
      <c r="F6103">
        <v>5.7644000000000002</v>
      </c>
      <c r="G6103">
        <v>44917</v>
      </c>
      <c r="H6103">
        <v>44896</v>
      </c>
      <c r="I6103">
        <v>9400001.3156000003</v>
      </c>
      <c r="J6103" t="s">
        <v>215</v>
      </c>
      <c r="K6103">
        <v>1880.0002631200002</v>
      </c>
    </row>
    <row r="6104" spans="1:11" x14ac:dyDescent="0.2">
      <c r="A6104" t="s">
        <v>256</v>
      </c>
      <c r="B6104" t="s">
        <v>185</v>
      </c>
      <c r="C6104" t="s">
        <v>240</v>
      </c>
      <c r="D6104" t="s">
        <v>192</v>
      </c>
      <c r="E6104">
        <v>1047615</v>
      </c>
      <c r="F6104">
        <v>7.8273000000000001</v>
      </c>
      <c r="G6104">
        <v>44917</v>
      </c>
      <c r="H6104">
        <v>44896</v>
      </c>
      <c r="I6104">
        <v>8199996.8895000005</v>
      </c>
      <c r="J6104" t="s">
        <v>241</v>
      </c>
      <c r="K6104">
        <v>1639.9993779000001</v>
      </c>
    </row>
    <row r="6105" spans="1:11" x14ac:dyDescent="0.2">
      <c r="A6105" t="s">
        <v>256</v>
      </c>
      <c r="B6105" t="s">
        <v>185</v>
      </c>
      <c r="C6105" t="s">
        <v>203</v>
      </c>
      <c r="D6105" t="s">
        <v>187</v>
      </c>
      <c r="E6105">
        <v>30832</v>
      </c>
      <c r="F6105">
        <v>120.006</v>
      </c>
      <c r="G6105">
        <v>44917</v>
      </c>
      <c r="H6105">
        <v>44896</v>
      </c>
      <c r="I6105">
        <v>3700024.9920000001</v>
      </c>
      <c r="J6105" t="s">
        <v>204</v>
      </c>
      <c r="K6105">
        <v>740.00499840000009</v>
      </c>
    </row>
    <row r="6106" spans="1:11" x14ac:dyDescent="0.2">
      <c r="A6106" t="s">
        <v>256</v>
      </c>
      <c r="B6106" t="s">
        <v>185</v>
      </c>
      <c r="C6106" t="s">
        <v>225</v>
      </c>
      <c r="D6106" t="s">
        <v>192</v>
      </c>
      <c r="E6106">
        <v>76356</v>
      </c>
      <c r="F6106">
        <v>94.295000000000002</v>
      </c>
      <c r="G6106">
        <v>44917</v>
      </c>
      <c r="H6106">
        <v>44896</v>
      </c>
      <c r="I6106">
        <v>7199989.0200000005</v>
      </c>
      <c r="J6106" t="s">
        <v>188</v>
      </c>
      <c r="K6106">
        <v>1439.9978040000001</v>
      </c>
    </row>
    <row r="6107" spans="1:11" x14ac:dyDescent="0.2">
      <c r="A6107" t="s">
        <v>256</v>
      </c>
      <c r="B6107" t="s">
        <v>198</v>
      </c>
      <c r="C6107" t="s">
        <v>237</v>
      </c>
      <c r="D6107" t="s">
        <v>187</v>
      </c>
      <c r="E6107">
        <v>385271</v>
      </c>
      <c r="F6107">
        <v>16.611699999999999</v>
      </c>
      <c r="G6107">
        <v>44918</v>
      </c>
      <c r="H6107">
        <v>44896</v>
      </c>
      <c r="I6107">
        <v>6400006.2706999993</v>
      </c>
      <c r="J6107" t="s">
        <v>204</v>
      </c>
      <c r="K6107">
        <v>1280.0012541399999</v>
      </c>
    </row>
    <row r="6108" spans="1:11" x14ac:dyDescent="0.2">
      <c r="A6108" t="s">
        <v>256</v>
      </c>
      <c r="B6108" t="s">
        <v>198</v>
      </c>
      <c r="C6108" t="s">
        <v>208</v>
      </c>
      <c r="D6108" t="s">
        <v>190</v>
      </c>
      <c r="E6108">
        <v>98213</v>
      </c>
      <c r="F6108">
        <v>63.127800000000001</v>
      </c>
      <c r="G6108">
        <v>44918</v>
      </c>
      <c r="H6108">
        <v>44896</v>
      </c>
      <c r="I6108">
        <v>6199970.6213999996</v>
      </c>
      <c r="J6108" t="s">
        <v>188</v>
      </c>
      <c r="K6108">
        <v>1239.9941242800001</v>
      </c>
    </row>
    <row r="6109" spans="1:11" x14ac:dyDescent="0.2">
      <c r="A6109" t="s">
        <v>256</v>
      </c>
      <c r="B6109" t="s">
        <v>198</v>
      </c>
      <c r="C6109" t="s">
        <v>220</v>
      </c>
      <c r="D6109" t="s">
        <v>212</v>
      </c>
      <c r="E6109">
        <v>53084</v>
      </c>
      <c r="F6109">
        <v>175.1927</v>
      </c>
      <c r="G6109">
        <v>44918</v>
      </c>
      <c r="H6109">
        <v>44896</v>
      </c>
      <c r="I6109">
        <v>9299929.2868000008</v>
      </c>
      <c r="J6109" t="s">
        <v>188</v>
      </c>
      <c r="K6109">
        <v>1859.9858573600002</v>
      </c>
    </row>
    <row r="6110" spans="1:11" x14ac:dyDescent="0.2">
      <c r="A6110" t="s">
        <v>256</v>
      </c>
      <c r="B6110" t="s">
        <v>198</v>
      </c>
      <c r="C6110" t="s">
        <v>230</v>
      </c>
      <c r="D6110" t="s">
        <v>200</v>
      </c>
      <c r="E6110">
        <v>66809</v>
      </c>
      <c r="F6110">
        <v>121.2415</v>
      </c>
      <c r="G6110">
        <v>44918</v>
      </c>
      <c r="H6110">
        <v>44896</v>
      </c>
      <c r="I6110">
        <v>8100023.3734999998</v>
      </c>
      <c r="J6110" t="s">
        <v>188</v>
      </c>
      <c r="K6110">
        <v>1620.0046747000001</v>
      </c>
    </row>
    <row r="6111" spans="1:11" x14ac:dyDescent="0.2">
      <c r="A6111" t="s">
        <v>256</v>
      </c>
      <c r="B6111" t="s">
        <v>198</v>
      </c>
      <c r="C6111" t="s">
        <v>218</v>
      </c>
      <c r="D6111" t="s">
        <v>190</v>
      </c>
      <c r="E6111">
        <v>109811</v>
      </c>
      <c r="F6111">
        <v>65.567300000000003</v>
      </c>
      <c r="G6111">
        <v>44919</v>
      </c>
      <c r="H6111">
        <v>44896</v>
      </c>
      <c r="I6111">
        <v>7200010.7803000007</v>
      </c>
      <c r="J6111" t="s">
        <v>204</v>
      </c>
      <c r="K6111">
        <v>1440.0021560600003</v>
      </c>
    </row>
    <row r="6112" spans="1:11" x14ac:dyDescent="0.2">
      <c r="A6112" t="s">
        <v>256</v>
      </c>
      <c r="B6112" t="s">
        <v>198</v>
      </c>
      <c r="C6112" t="s">
        <v>205</v>
      </c>
      <c r="D6112" t="s">
        <v>200</v>
      </c>
      <c r="E6112">
        <v>329012</v>
      </c>
      <c r="F6112">
        <v>19.7561</v>
      </c>
      <c r="G6112">
        <v>44919</v>
      </c>
      <c r="H6112">
        <v>44896</v>
      </c>
      <c r="I6112">
        <v>6499993.9731999999</v>
      </c>
      <c r="J6112" t="s">
        <v>193</v>
      </c>
      <c r="K6112">
        <v>1299.9987946400001</v>
      </c>
    </row>
    <row r="6113" spans="1:11" x14ac:dyDescent="0.2">
      <c r="A6113" t="s">
        <v>256</v>
      </c>
      <c r="B6113" t="s">
        <v>198</v>
      </c>
      <c r="C6113" t="s">
        <v>227</v>
      </c>
      <c r="D6113" t="s">
        <v>190</v>
      </c>
      <c r="E6113">
        <v>3891</v>
      </c>
      <c r="F6113">
        <v>154.1927</v>
      </c>
      <c r="G6113">
        <v>44920</v>
      </c>
      <c r="H6113">
        <v>44896</v>
      </c>
      <c r="I6113">
        <v>599963.79570000002</v>
      </c>
      <c r="J6113" t="s">
        <v>204</v>
      </c>
      <c r="K6113">
        <v>119.99275914</v>
      </c>
    </row>
    <row r="6114" spans="1:11" x14ac:dyDescent="0.2">
      <c r="A6114" t="s">
        <v>256</v>
      </c>
      <c r="B6114" t="s">
        <v>198</v>
      </c>
      <c r="C6114" t="s">
        <v>216</v>
      </c>
      <c r="D6114" t="s">
        <v>200</v>
      </c>
      <c r="E6114">
        <v>40753</v>
      </c>
      <c r="F6114">
        <v>17.176500000000001</v>
      </c>
      <c r="G6114">
        <v>44920</v>
      </c>
      <c r="H6114">
        <v>44896</v>
      </c>
      <c r="I6114">
        <v>699993.90450000006</v>
      </c>
      <c r="J6114" t="s">
        <v>215</v>
      </c>
      <c r="K6114">
        <v>139.99878090000001</v>
      </c>
    </row>
    <row r="6115" spans="1:11" x14ac:dyDescent="0.2">
      <c r="A6115" t="s">
        <v>256</v>
      </c>
      <c r="B6115" t="s">
        <v>185</v>
      </c>
      <c r="C6115" t="s">
        <v>219</v>
      </c>
      <c r="D6115" t="s">
        <v>190</v>
      </c>
      <c r="E6115">
        <v>134396</v>
      </c>
      <c r="F6115">
        <v>55.061300000000003</v>
      </c>
      <c r="G6115">
        <v>44921</v>
      </c>
      <c r="H6115">
        <v>44896</v>
      </c>
      <c r="I6115">
        <v>7400018.4748</v>
      </c>
      <c r="J6115" t="s">
        <v>188</v>
      </c>
      <c r="K6115">
        <v>1480.0036949600001</v>
      </c>
    </row>
    <row r="6116" spans="1:11" x14ac:dyDescent="0.2">
      <c r="A6116" t="s">
        <v>256</v>
      </c>
      <c r="B6116" t="s">
        <v>198</v>
      </c>
      <c r="C6116" t="s">
        <v>227</v>
      </c>
      <c r="D6116" t="s">
        <v>190</v>
      </c>
      <c r="E6116">
        <v>26883</v>
      </c>
      <c r="F6116">
        <v>148.79220000000001</v>
      </c>
      <c r="G6116">
        <v>44921</v>
      </c>
      <c r="H6116">
        <v>44896</v>
      </c>
      <c r="I6116">
        <v>3999980.7126000002</v>
      </c>
      <c r="J6116" t="s">
        <v>204</v>
      </c>
      <c r="K6116">
        <v>799.99614252000003</v>
      </c>
    </row>
    <row r="6117" spans="1:11" x14ac:dyDescent="0.2">
      <c r="A6117" t="s">
        <v>256</v>
      </c>
      <c r="B6117" t="s">
        <v>185</v>
      </c>
      <c r="C6117" t="s">
        <v>216</v>
      </c>
      <c r="D6117" t="s">
        <v>190</v>
      </c>
      <c r="E6117">
        <v>295558</v>
      </c>
      <c r="F6117">
        <v>16.578800000000001</v>
      </c>
      <c r="G6117">
        <v>44921</v>
      </c>
      <c r="H6117">
        <v>44896</v>
      </c>
      <c r="I6117">
        <v>4899996.9704</v>
      </c>
      <c r="J6117" t="s">
        <v>215</v>
      </c>
      <c r="K6117">
        <v>979.99939408</v>
      </c>
    </row>
    <row r="6118" spans="1:11" x14ac:dyDescent="0.2">
      <c r="A6118" t="s">
        <v>256</v>
      </c>
      <c r="B6118" t="s">
        <v>198</v>
      </c>
      <c r="C6118" t="s">
        <v>227</v>
      </c>
      <c r="D6118" t="s">
        <v>190</v>
      </c>
      <c r="E6118">
        <v>29025</v>
      </c>
      <c r="F6118">
        <v>161.92699999999999</v>
      </c>
      <c r="G6118">
        <v>44924</v>
      </c>
      <c r="H6118">
        <v>44896</v>
      </c>
      <c r="I6118">
        <v>4699931.1749999998</v>
      </c>
      <c r="J6118" t="s">
        <v>204</v>
      </c>
      <c r="K6118">
        <v>939.98623499999997</v>
      </c>
    </row>
    <row r="6119" spans="1:11" x14ac:dyDescent="0.2">
      <c r="A6119" t="s">
        <v>256</v>
      </c>
      <c r="B6119" t="s">
        <v>185</v>
      </c>
      <c r="C6119" t="s">
        <v>224</v>
      </c>
      <c r="D6119" t="s">
        <v>190</v>
      </c>
      <c r="E6119">
        <v>19809</v>
      </c>
      <c r="F6119">
        <v>186.78</v>
      </c>
      <c r="G6119">
        <v>44924</v>
      </c>
      <c r="H6119">
        <v>44896</v>
      </c>
      <c r="I6119">
        <v>3699925.02</v>
      </c>
      <c r="J6119" t="s">
        <v>204</v>
      </c>
      <c r="K6119">
        <v>739.985004</v>
      </c>
    </row>
    <row r="6120" spans="1:11" x14ac:dyDescent="0.2">
      <c r="A6120" t="s">
        <v>256</v>
      </c>
      <c r="B6120" t="s">
        <v>198</v>
      </c>
      <c r="C6120" t="s">
        <v>206</v>
      </c>
      <c r="D6120" t="s">
        <v>190</v>
      </c>
      <c r="E6120">
        <v>69878</v>
      </c>
      <c r="F6120">
        <v>88.726600000000005</v>
      </c>
      <c r="G6120">
        <v>44924</v>
      </c>
      <c r="H6120">
        <v>44896</v>
      </c>
      <c r="I6120">
        <v>6200037.3548000008</v>
      </c>
      <c r="J6120" t="s">
        <v>207</v>
      </c>
      <c r="K6120">
        <v>1240.0074709600003</v>
      </c>
    </row>
    <row r="6121" spans="1:11" x14ac:dyDescent="0.2">
      <c r="A6121" t="s">
        <v>256</v>
      </c>
      <c r="B6121" t="s">
        <v>198</v>
      </c>
      <c r="C6121" t="s">
        <v>191</v>
      </c>
      <c r="D6121" t="s">
        <v>190</v>
      </c>
      <c r="E6121">
        <v>604654</v>
      </c>
      <c r="F6121">
        <v>6.1192000000000002</v>
      </c>
      <c r="G6121">
        <v>44924</v>
      </c>
      <c r="H6121">
        <v>44896</v>
      </c>
      <c r="I6121">
        <v>3699998.7568000001</v>
      </c>
      <c r="J6121" t="s">
        <v>193</v>
      </c>
      <c r="K6121">
        <v>739.99975136</v>
      </c>
    </row>
    <row r="6122" spans="1:11" x14ac:dyDescent="0.2">
      <c r="A6122" t="s">
        <v>256</v>
      </c>
      <c r="B6122" t="s">
        <v>185</v>
      </c>
      <c r="C6122" t="s">
        <v>242</v>
      </c>
      <c r="D6122" t="s">
        <v>190</v>
      </c>
      <c r="E6122">
        <v>31882</v>
      </c>
      <c r="F6122">
        <v>263.47329999999999</v>
      </c>
      <c r="G6122">
        <v>44924</v>
      </c>
      <c r="H6122">
        <v>44896</v>
      </c>
      <c r="I6122">
        <v>8400055.750599999</v>
      </c>
      <c r="J6122" t="s">
        <v>207</v>
      </c>
      <c r="K6122">
        <v>1680.0111501199999</v>
      </c>
    </row>
    <row r="6123" spans="1:11" x14ac:dyDescent="0.2">
      <c r="A6123" t="s">
        <v>256</v>
      </c>
      <c r="B6123" t="s">
        <v>185</v>
      </c>
      <c r="C6123" t="s">
        <v>208</v>
      </c>
      <c r="D6123" t="s">
        <v>190</v>
      </c>
      <c r="E6123">
        <v>134485</v>
      </c>
      <c r="F6123">
        <v>67.665400000000005</v>
      </c>
      <c r="G6123">
        <v>44924</v>
      </c>
      <c r="H6123">
        <v>44896</v>
      </c>
      <c r="I6123">
        <v>9099981.3190000001</v>
      </c>
      <c r="J6123" t="s">
        <v>188</v>
      </c>
      <c r="K6123">
        <v>1819.9962638000002</v>
      </c>
    </row>
    <row r="6124" spans="1:11" x14ac:dyDescent="0.2">
      <c r="A6124" t="s">
        <v>256</v>
      </c>
      <c r="B6124" t="s">
        <v>185</v>
      </c>
      <c r="C6124" t="s">
        <v>217</v>
      </c>
      <c r="D6124" t="s">
        <v>187</v>
      </c>
      <c r="E6124">
        <v>309789</v>
      </c>
      <c r="F6124">
        <v>9.0383999999999993</v>
      </c>
      <c r="G6124">
        <v>44924</v>
      </c>
      <c r="H6124">
        <v>44896</v>
      </c>
      <c r="I6124">
        <v>2799996.8975999998</v>
      </c>
      <c r="J6124" t="s">
        <v>215</v>
      </c>
      <c r="K6124">
        <v>559.99937951999993</v>
      </c>
    </row>
    <row r="6125" spans="1:11" x14ac:dyDescent="0.2">
      <c r="A6125" t="s">
        <v>256</v>
      </c>
      <c r="B6125" t="s">
        <v>185</v>
      </c>
      <c r="C6125" t="s">
        <v>203</v>
      </c>
      <c r="D6125" t="s">
        <v>190</v>
      </c>
      <c r="E6125">
        <v>77243</v>
      </c>
      <c r="F6125">
        <v>113.92659999999999</v>
      </c>
      <c r="G6125">
        <v>44925</v>
      </c>
      <c r="H6125">
        <v>44896</v>
      </c>
      <c r="I6125">
        <v>8800032.3638000004</v>
      </c>
      <c r="J6125" t="s">
        <v>204</v>
      </c>
      <c r="K6125">
        <v>1760.0064727600002</v>
      </c>
    </row>
    <row r="6126" spans="1:11" x14ac:dyDescent="0.2">
      <c r="A6126" t="s">
        <v>256</v>
      </c>
      <c r="B6126" t="s">
        <v>185</v>
      </c>
      <c r="C6126" t="s">
        <v>203</v>
      </c>
      <c r="D6126" t="s">
        <v>212</v>
      </c>
      <c r="E6126">
        <v>59008</v>
      </c>
      <c r="F6126">
        <v>116.9324</v>
      </c>
      <c r="G6126">
        <v>44925</v>
      </c>
      <c r="H6126">
        <v>44896</v>
      </c>
      <c r="I6126">
        <v>6899947.0592</v>
      </c>
      <c r="J6126" t="s">
        <v>204</v>
      </c>
      <c r="K6126">
        <v>1379.98941184</v>
      </c>
    </row>
    <row r="6127" spans="1:11" x14ac:dyDescent="0.2">
      <c r="A6127" t="s">
        <v>256</v>
      </c>
      <c r="B6127" t="s">
        <v>198</v>
      </c>
      <c r="C6127" t="s">
        <v>240</v>
      </c>
      <c r="D6127" t="s">
        <v>200</v>
      </c>
      <c r="E6127">
        <v>1011083</v>
      </c>
      <c r="F6127">
        <v>7.7145000000000001</v>
      </c>
      <c r="G6127">
        <v>44925</v>
      </c>
      <c r="H6127">
        <v>44896</v>
      </c>
      <c r="I6127">
        <v>7799999.8035000004</v>
      </c>
      <c r="J6127" t="s">
        <v>241</v>
      </c>
      <c r="K6127">
        <v>1559.9999607000002</v>
      </c>
    </row>
    <row r="6128" spans="1:11" x14ac:dyDescent="0.2">
      <c r="A6128" t="s">
        <v>256</v>
      </c>
      <c r="B6128" t="s">
        <v>185</v>
      </c>
      <c r="C6128" t="s">
        <v>229</v>
      </c>
      <c r="D6128" t="s">
        <v>200</v>
      </c>
      <c r="E6128">
        <v>43033</v>
      </c>
      <c r="F6128">
        <v>102.2461</v>
      </c>
      <c r="G6128">
        <v>44926</v>
      </c>
      <c r="H6128">
        <v>44896</v>
      </c>
      <c r="I6128">
        <v>4399956.4212999996</v>
      </c>
      <c r="J6128" t="s">
        <v>188</v>
      </c>
      <c r="K6128">
        <v>879.99128425999993</v>
      </c>
    </row>
    <row r="6129" spans="1:11" x14ac:dyDescent="0.2">
      <c r="A6129" t="s">
        <v>256</v>
      </c>
      <c r="B6129" t="s">
        <v>185</v>
      </c>
      <c r="C6129" t="s">
        <v>206</v>
      </c>
      <c r="D6129" t="s">
        <v>190</v>
      </c>
      <c r="E6129">
        <v>80807</v>
      </c>
      <c r="F6129">
        <v>92.813199999999995</v>
      </c>
      <c r="G6129">
        <v>44926</v>
      </c>
      <c r="H6129">
        <v>44896</v>
      </c>
      <c r="I6129">
        <v>7499956.2523999996</v>
      </c>
      <c r="J6129" t="s">
        <v>207</v>
      </c>
      <c r="K6129">
        <v>1499.99125048</v>
      </c>
    </row>
    <row r="6130" spans="1:11" x14ac:dyDescent="0.2">
      <c r="A6130" t="s">
        <v>256</v>
      </c>
      <c r="B6130" t="s">
        <v>198</v>
      </c>
      <c r="C6130" t="s">
        <v>114</v>
      </c>
      <c r="D6130" t="s">
        <v>192</v>
      </c>
      <c r="E6130">
        <v>183053</v>
      </c>
      <c r="F6130">
        <v>14.2035</v>
      </c>
      <c r="G6130">
        <v>44926</v>
      </c>
      <c r="H6130">
        <v>44896</v>
      </c>
      <c r="I6130">
        <v>2599993.2855000002</v>
      </c>
      <c r="J6130" t="s">
        <v>215</v>
      </c>
      <c r="K6130">
        <v>519.99865710000006</v>
      </c>
    </row>
    <row r="6131" spans="1:11" x14ac:dyDescent="0.2">
      <c r="A6131" t="s">
        <v>256</v>
      </c>
      <c r="B6131" t="s">
        <v>185</v>
      </c>
      <c r="C6131" t="s">
        <v>246</v>
      </c>
      <c r="D6131" t="s">
        <v>190</v>
      </c>
      <c r="E6131">
        <v>53081</v>
      </c>
      <c r="F6131">
        <v>141.29349999999999</v>
      </c>
      <c r="G6131">
        <v>44927</v>
      </c>
      <c r="H6131">
        <v>44927</v>
      </c>
      <c r="I6131">
        <v>7500000.2735000001</v>
      </c>
      <c r="J6131" t="s">
        <v>204</v>
      </c>
      <c r="K6131">
        <v>1500.0000547000002</v>
      </c>
    </row>
    <row r="6132" spans="1:11" x14ac:dyDescent="0.2">
      <c r="A6132" t="s">
        <v>256</v>
      </c>
      <c r="B6132" t="s">
        <v>198</v>
      </c>
      <c r="C6132" t="s">
        <v>233</v>
      </c>
      <c r="D6132" t="s">
        <v>200</v>
      </c>
      <c r="E6132">
        <v>66779</v>
      </c>
      <c r="F6132">
        <v>91.3459</v>
      </c>
      <c r="G6132">
        <v>44927</v>
      </c>
      <c r="H6132">
        <v>44927</v>
      </c>
      <c r="I6132">
        <v>6099987.8561000004</v>
      </c>
      <c r="J6132" t="s">
        <v>204</v>
      </c>
      <c r="K6132">
        <v>1219.9975712200001</v>
      </c>
    </row>
    <row r="6133" spans="1:11" x14ac:dyDescent="0.2">
      <c r="A6133" t="s">
        <v>256</v>
      </c>
      <c r="B6133" t="s">
        <v>198</v>
      </c>
      <c r="C6133" t="s">
        <v>240</v>
      </c>
      <c r="D6133" t="s">
        <v>190</v>
      </c>
      <c r="E6133">
        <v>921713</v>
      </c>
      <c r="F6133">
        <v>6.8350999999999997</v>
      </c>
      <c r="G6133">
        <v>44927</v>
      </c>
      <c r="H6133">
        <v>44927</v>
      </c>
      <c r="I6133">
        <v>6300000.5263</v>
      </c>
      <c r="J6133" t="s">
        <v>241</v>
      </c>
      <c r="K6133">
        <v>1260.0001052600001</v>
      </c>
    </row>
    <row r="6134" spans="1:11" x14ac:dyDescent="0.2">
      <c r="A6134" t="s">
        <v>256</v>
      </c>
      <c r="B6134" t="s">
        <v>185</v>
      </c>
      <c r="C6134" t="s">
        <v>246</v>
      </c>
      <c r="D6134" t="s">
        <v>187</v>
      </c>
      <c r="E6134">
        <v>31394</v>
      </c>
      <c r="F6134">
        <v>130.5975</v>
      </c>
      <c r="G6134">
        <v>44927</v>
      </c>
      <c r="H6134">
        <v>44927</v>
      </c>
      <c r="I6134">
        <v>4099977.915</v>
      </c>
      <c r="J6134" t="s">
        <v>204</v>
      </c>
      <c r="K6134">
        <v>819.99558300000001</v>
      </c>
    </row>
    <row r="6135" spans="1:11" x14ac:dyDescent="0.2">
      <c r="A6135" t="s">
        <v>256</v>
      </c>
      <c r="B6135" t="s">
        <v>198</v>
      </c>
      <c r="C6135" t="s">
        <v>214</v>
      </c>
      <c r="D6135" t="s">
        <v>190</v>
      </c>
      <c r="E6135">
        <v>311541</v>
      </c>
      <c r="F6135">
        <v>27.604700000000001</v>
      </c>
      <c r="G6135">
        <v>44927</v>
      </c>
      <c r="H6135">
        <v>44927</v>
      </c>
      <c r="I6135">
        <v>8599995.8427000009</v>
      </c>
      <c r="J6135" t="s">
        <v>215</v>
      </c>
      <c r="K6135">
        <v>1719.9991685400003</v>
      </c>
    </row>
    <row r="6136" spans="1:11" x14ac:dyDescent="0.2">
      <c r="A6136" t="s">
        <v>256</v>
      </c>
      <c r="B6136" t="s">
        <v>198</v>
      </c>
      <c r="C6136" t="s">
        <v>232</v>
      </c>
      <c r="D6136" t="s">
        <v>200</v>
      </c>
      <c r="E6136">
        <v>36841</v>
      </c>
      <c r="F6136">
        <v>27.143699999999999</v>
      </c>
      <c r="G6136">
        <v>44928</v>
      </c>
      <c r="H6136">
        <v>44927</v>
      </c>
      <c r="I6136">
        <v>1000001.0517</v>
      </c>
      <c r="J6136" t="s">
        <v>204</v>
      </c>
      <c r="K6136">
        <v>200.00021034</v>
      </c>
    </row>
    <row r="6137" spans="1:11" x14ac:dyDescent="0.2">
      <c r="A6137" t="s">
        <v>256</v>
      </c>
      <c r="B6137" t="s">
        <v>198</v>
      </c>
      <c r="C6137" t="s">
        <v>233</v>
      </c>
      <c r="D6137" t="s">
        <v>190</v>
      </c>
      <c r="E6137">
        <v>85739</v>
      </c>
      <c r="F6137">
        <v>90.9739</v>
      </c>
      <c r="G6137">
        <v>44928</v>
      </c>
      <c r="H6137">
        <v>44927</v>
      </c>
      <c r="I6137">
        <v>7800011.2121000001</v>
      </c>
      <c r="J6137" t="s">
        <v>204</v>
      </c>
      <c r="K6137">
        <v>1560.0022424200001</v>
      </c>
    </row>
    <row r="6138" spans="1:11" x14ac:dyDescent="0.2">
      <c r="A6138" t="s">
        <v>256</v>
      </c>
      <c r="B6138" t="s">
        <v>185</v>
      </c>
      <c r="C6138" t="s">
        <v>203</v>
      </c>
      <c r="D6138" t="s">
        <v>190</v>
      </c>
      <c r="E6138">
        <v>54082</v>
      </c>
      <c r="F6138">
        <v>120.18680000000001</v>
      </c>
      <c r="G6138">
        <v>44931</v>
      </c>
      <c r="H6138">
        <v>44927</v>
      </c>
      <c r="I6138">
        <v>6499942.5175999999</v>
      </c>
      <c r="J6138" t="s">
        <v>204</v>
      </c>
      <c r="K6138">
        <v>1299.98850352</v>
      </c>
    </row>
    <row r="6139" spans="1:11" x14ac:dyDescent="0.2">
      <c r="A6139" t="s">
        <v>256</v>
      </c>
      <c r="B6139" t="s">
        <v>185</v>
      </c>
      <c r="C6139" t="s">
        <v>230</v>
      </c>
      <c r="D6139" t="s">
        <v>212</v>
      </c>
      <c r="E6139">
        <v>19373</v>
      </c>
      <c r="F6139">
        <v>123.8869</v>
      </c>
      <c r="G6139">
        <v>44931</v>
      </c>
      <c r="H6139">
        <v>44927</v>
      </c>
      <c r="I6139">
        <v>2400060.9136999999</v>
      </c>
      <c r="J6139" t="s">
        <v>188</v>
      </c>
      <c r="K6139">
        <v>480.01218274000001</v>
      </c>
    </row>
    <row r="6140" spans="1:11" x14ac:dyDescent="0.2">
      <c r="A6140" t="s">
        <v>256</v>
      </c>
      <c r="B6140" t="s">
        <v>198</v>
      </c>
      <c r="C6140" t="s">
        <v>240</v>
      </c>
      <c r="D6140" t="s">
        <v>190</v>
      </c>
      <c r="E6140">
        <v>822112</v>
      </c>
      <c r="F6140">
        <v>7.0549999999999997</v>
      </c>
      <c r="G6140">
        <v>44931</v>
      </c>
      <c r="H6140">
        <v>44927</v>
      </c>
      <c r="I6140">
        <v>5800000.1600000001</v>
      </c>
      <c r="J6140" t="s">
        <v>241</v>
      </c>
      <c r="K6140">
        <v>1160.0000320000001</v>
      </c>
    </row>
    <row r="6141" spans="1:11" x14ac:dyDescent="0.2">
      <c r="A6141" t="s">
        <v>256</v>
      </c>
      <c r="B6141" t="s">
        <v>185</v>
      </c>
      <c r="C6141" t="s">
        <v>233</v>
      </c>
      <c r="D6141" t="s">
        <v>190</v>
      </c>
      <c r="E6141">
        <v>29038</v>
      </c>
      <c r="F6141">
        <v>89.537899999999993</v>
      </c>
      <c r="G6141">
        <v>44931</v>
      </c>
      <c r="H6141">
        <v>44927</v>
      </c>
      <c r="I6141">
        <v>2600001.5401999997</v>
      </c>
      <c r="J6141" t="s">
        <v>204</v>
      </c>
      <c r="K6141">
        <v>520.00030803999994</v>
      </c>
    </row>
    <row r="6142" spans="1:11" x14ac:dyDescent="0.2">
      <c r="A6142" t="s">
        <v>256</v>
      </c>
      <c r="B6142" t="s">
        <v>198</v>
      </c>
      <c r="C6142" t="s">
        <v>218</v>
      </c>
      <c r="D6142" t="s">
        <v>190</v>
      </c>
      <c r="E6142">
        <v>13770</v>
      </c>
      <c r="F6142">
        <v>58.095599999999997</v>
      </c>
      <c r="G6142">
        <v>44931</v>
      </c>
      <c r="H6142">
        <v>44927</v>
      </c>
      <c r="I6142">
        <v>799976.41200000001</v>
      </c>
      <c r="J6142" t="s">
        <v>204</v>
      </c>
      <c r="K6142">
        <v>159.99528240000001</v>
      </c>
    </row>
    <row r="6143" spans="1:11" x14ac:dyDescent="0.2">
      <c r="A6143" t="s">
        <v>256</v>
      </c>
      <c r="B6143" t="s">
        <v>185</v>
      </c>
      <c r="C6143" t="s">
        <v>224</v>
      </c>
      <c r="D6143" t="s">
        <v>190</v>
      </c>
      <c r="E6143">
        <v>36167</v>
      </c>
      <c r="F6143">
        <v>201.8426</v>
      </c>
      <c r="G6143">
        <v>44931</v>
      </c>
      <c r="H6143">
        <v>44927</v>
      </c>
      <c r="I6143">
        <v>7300041.3141999999</v>
      </c>
      <c r="J6143" t="s">
        <v>204</v>
      </c>
      <c r="K6143">
        <v>1460.00826284</v>
      </c>
    </row>
    <row r="6144" spans="1:11" x14ac:dyDescent="0.2">
      <c r="A6144" t="s">
        <v>256</v>
      </c>
      <c r="B6144" t="s">
        <v>185</v>
      </c>
      <c r="C6144" t="s">
        <v>222</v>
      </c>
      <c r="D6144" t="s">
        <v>190</v>
      </c>
      <c r="E6144">
        <v>484877</v>
      </c>
      <c r="F6144">
        <v>17.942699999999999</v>
      </c>
      <c r="G6144">
        <v>44931</v>
      </c>
      <c r="H6144">
        <v>44927</v>
      </c>
      <c r="I6144">
        <v>8700002.5478999987</v>
      </c>
      <c r="J6144" t="s">
        <v>193</v>
      </c>
      <c r="K6144">
        <v>1740.0005095799997</v>
      </c>
    </row>
    <row r="6145" spans="1:11" x14ac:dyDescent="0.2">
      <c r="A6145" t="s">
        <v>256</v>
      </c>
      <c r="B6145" t="s">
        <v>198</v>
      </c>
      <c r="C6145" t="s">
        <v>112</v>
      </c>
      <c r="D6145" t="s">
        <v>190</v>
      </c>
      <c r="E6145">
        <v>165136</v>
      </c>
      <c r="F6145">
        <v>38.150300000000001</v>
      </c>
      <c r="G6145">
        <v>44931</v>
      </c>
      <c r="H6145">
        <v>44927</v>
      </c>
      <c r="I6145">
        <v>6299987.9408</v>
      </c>
      <c r="J6145" t="s">
        <v>188</v>
      </c>
      <c r="K6145">
        <v>1259.9975881600001</v>
      </c>
    </row>
    <row r="6146" spans="1:11" x14ac:dyDescent="0.2">
      <c r="A6146" t="s">
        <v>256</v>
      </c>
      <c r="B6146" t="s">
        <v>198</v>
      </c>
      <c r="C6146" t="s">
        <v>228</v>
      </c>
      <c r="D6146" t="s">
        <v>187</v>
      </c>
      <c r="E6146">
        <v>90672</v>
      </c>
      <c r="F6146">
        <v>30.880400000000002</v>
      </c>
      <c r="G6146">
        <v>44932</v>
      </c>
      <c r="H6146">
        <v>44927</v>
      </c>
      <c r="I6146">
        <v>2799987.6288000001</v>
      </c>
      <c r="J6146" t="s">
        <v>204</v>
      </c>
      <c r="K6146">
        <v>559.99752576000003</v>
      </c>
    </row>
    <row r="6147" spans="1:11" x14ac:dyDescent="0.2">
      <c r="A6147" t="s">
        <v>256</v>
      </c>
      <c r="B6147" t="s">
        <v>198</v>
      </c>
      <c r="C6147" t="s">
        <v>189</v>
      </c>
      <c r="D6147" t="s">
        <v>192</v>
      </c>
      <c r="E6147">
        <v>44204</v>
      </c>
      <c r="F6147">
        <v>27.146599999999999</v>
      </c>
      <c r="G6147">
        <v>44933</v>
      </c>
      <c r="H6147">
        <v>44927</v>
      </c>
      <c r="I6147">
        <v>1199988.3063999999</v>
      </c>
      <c r="J6147" t="s">
        <v>188</v>
      </c>
      <c r="K6147">
        <v>239.99766127999999</v>
      </c>
    </row>
    <row r="6148" spans="1:11" x14ac:dyDescent="0.2">
      <c r="A6148" t="s">
        <v>256</v>
      </c>
      <c r="B6148" t="s">
        <v>198</v>
      </c>
      <c r="C6148" t="s">
        <v>227</v>
      </c>
      <c r="D6148" t="s">
        <v>200</v>
      </c>
      <c r="E6148">
        <v>62691</v>
      </c>
      <c r="F6148">
        <v>145.15690000000001</v>
      </c>
      <c r="G6148">
        <v>44933</v>
      </c>
      <c r="H6148">
        <v>44927</v>
      </c>
      <c r="I6148">
        <v>9100031.2179000005</v>
      </c>
      <c r="J6148" t="s">
        <v>204</v>
      </c>
      <c r="K6148">
        <v>1820.0062435800003</v>
      </c>
    </row>
    <row r="6149" spans="1:11" x14ac:dyDescent="0.2">
      <c r="A6149" t="s">
        <v>256</v>
      </c>
      <c r="B6149" t="s">
        <v>185</v>
      </c>
      <c r="C6149" t="s">
        <v>194</v>
      </c>
      <c r="D6149" t="s">
        <v>190</v>
      </c>
      <c r="E6149">
        <v>17541</v>
      </c>
      <c r="F6149">
        <v>51.307600000000001</v>
      </c>
      <c r="G6149">
        <v>44933</v>
      </c>
      <c r="H6149">
        <v>44927</v>
      </c>
      <c r="I6149">
        <v>899986.61160000006</v>
      </c>
      <c r="J6149" t="s">
        <v>188</v>
      </c>
      <c r="K6149">
        <v>179.99732232000002</v>
      </c>
    </row>
    <row r="6150" spans="1:11" x14ac:dyDescent="0.2">
      <c r="A6150" t="s">
        <v>256</v>
      </c>
      <c r="B6150" t="s">
        <v>185</v>
      </c>
      <c r="C6150" t="s">
        <v>239</v>
      </c>
      <c r="D6150" t="s">
        <v>200</v>
      </c>
      <c r="E6150">
        <v>458002</v>
      </c>
      <c r="F6150">
        <v>17.685500000000001</v>
      </c>
      <c r="G6150">
        <v>44933</v>
      </c>
      <c r="H6150">
        <v>44927</v>
      </c>
      <c r="I6150">
        <v>8099994.3710000003</v>
      </c>
      <c r="J6150" t="s">
        <v>188</v>
      </c>
      <c r="K6150">
        <v>1619.9988742</v>
      </c>
    </row>
    <row r="6151" spans="1:11" x14ac:dyDescent="0.2">
      <c r="A6151" t="s">
        <v>256</v>
      </c>
      <c r="B6151" t="s">
        <v>185</v>
      </c>
      <c r="C6151" t="s">
        <v>221</v>
      </c>
      <c r="D6151" t="s">
        <v>190</v>
      </c>
      <c r="E6151">
        <v>199320</v>
      </c>
      <c r="F6151">
        <v>37.628</v>
      </c>
      <c r="G6151">
        <v>44934</v>
      </c>
      <c r="H6151">
        <v>44927</v>
      </c>
      <c r="I6151">
        <v>7500012.96</v>
      </c>
      <c r="J6151" t="s">
        <v>207</v>
      </c>
      <c r="K6151">
        <v>1500.002592</v>
      </c>
    </row>
    <row r="6152" spans="1:11" x14ac:dyDescent="0.2">
      <c r="A6152" t="s">
        <v>256</v>
      </c>
      <c r="B6152" t="s">
        <v>198</v>
      </c>
      <c r="C6152" t="s">
        <v>224</v>
      </c>
      <c r="D6152" t="s">
        <v>192</v>
      </c>
      <c r="E6152">
        <v>2787</v>
      </c>
      <c r="F6152">
        <v>179.41560000000001</v>
      </c>
      <c r="G6152">
        <v>44934</v>
      </c>
      <c r="H6152">
        <v>44927</v>
      </c>
      <c r="I6152">
        <v>500031.27720000001</v>
      </c>
      <c r="J6152" t="s">
        <v>204</v>
      </c>
      <c r="K6152">
        <v>100.00625544</v>
      </c>
    </row>
    <row r="6153" spans="1:11" x14ac:dyDescent="0.2">
      <c r="A6153" t="s">
        <v>256</v>
      </c>
      <c r="B6153" t="s">
        <v>185</v>
      </c>
      <c r="C6153" t="s">
        <v>201</v>
      </c>
      <c r="D6153" t="s">
        <v>190</v>
      </c>
      <c r="E6153">
        <v>18989</v>
      </c>
      <c r="F6153">
        <v>36.863300000000002</v>
      </c>
      <c r="G6153">
        <v>44934</v>
      </c>
      <c r="H6153">
        <v>44927</v>
      </c>
      <c r="I6153">
        <v>699997.20370000007</v>
      </c>
      <c r="J6153" t="s">
        <v>188</v>
      </c>
      <c r="K6153">
        <v>139.99944074000001</v>
      </c>
    </row>
    <row r="6154" spans="1:11" x14ac:dyDescent="0.2">
      <c r="A6154" t="s">
        <v>256</v>
      </c>
      <c r="B6154" t="s">
        <v>185</v>
      </c>
      <c r="C6154" t="s">
        <v>205</v>
      </c>
      <c r="D6154" t="s">
        <v>190</v>
      </c>
      <c r="E6154">
        <v>500461</v>
      </c>
      <c r="F6154">
        <v>18.782699999999998</v>
      </c>
      <c r="G6154">
        <v>44935</v>
      </c>
      <c r="H6154">
        <v>44927</v>
      </c>
      <c r="I6154">
        <v>9400008.8246999998</v>
      </c>
      <c r="J6154" t="s">
        <v>193</v>
      </c>
      <c r="K6154">
        <v>1880.0017649399999</v>
      </c>
    </row>
    <row r="6155" spans="1:11" x14ac:dyDescent="0.2">
      <c r="A6155" t="s">
        <v>256</v>
      </c>
      <c r="B6155" t="s">
        <v>185</v>
      </c>
      <c r="C6155" t="s">
        <v>223</v>
      </c>
      <c r="D6155" t="s">
        <v>190</v>
      </c>
      <c r="E6155">
        <v>36933</v>
      </c>
      <c r="F6155">
        <v>89.350099999999998</v>
      </c>
      <c r="G6155">
        <v>44935</v>
      </c>
      <c r="H6155">
        <v>44927</v>
      </c>
      <c r="I6155">
        <v>3299967.2432999997</v>
      </c>
      <c r="J6155" t="s">
        <v>204</v>
      </c>
      <c r="K6155">
        <v>659.99344866000001</v>
      </c>
    </row>
    <row r="6156" spans="1:11" x14ac:dyDescent="0.2">
      <c r="A6156" t="s">
        <v>256</v>
      </c>
      <c r="B6156" t="s">
        <v>198</v>
      </c>
      <c r="C6156" t="s">
        <v>189</v>
      </c>
      <c r="D6156" t="s">
        <v>192</v>
      </c>
      <c r="E6156">
        <v>90317</v>
      </c>
      <c r="F6156">
        <v>31.001899999999999</v>
      </c>
      <c r="G6156">
        <v>44938</v>
      </c>
      <c r="H6156">
        <v>44927</v>
      </c>
      <c r="I6156">
        <v>2799998.6022999999</v>
      </c>
      <c r="J6156" t="s">
        <v>188</v>
      </c>
      <c r="K6156">
        <v>559.99972046000005</v>
      </c>
    </row>
    <row r="6157" spans="1:11" x14ac:dyDescent="0.2">
      <c r="A6157" t="s">
        <v>256</v>
      </c>
      <c r="B6157" t="s">
        <v>198</v>
      </c>
      <c r="C6157" t="s">
        <v>227</v>
      </c>
      <c r="D6157" t="s">
        <v>190</v>
      </c>
      <c r="E6157">
        <v>30546</v>
      </c>
      <c r="F6157">
        <v>157.13980000000001</v>
      </c>
      <c r="G6157">
        <v>44938</v>
      </c>
      <c r="H6157">
        <v>44927</v>
      </c>
      <c r="I6157">
        <v>4799992.3308000006</v>
      </c>
      <c r="J6157" t="s">
        <v>204</v>
      </c>
      <c r="K6157">
        <v>959.99846616000013</v>
      </c>
    </row>
    <row r="6158" spans="1:11" x14ac:dyDescent="0.2">
      <c r="A6158" t="s">
        <v>256</v>
      </c>
      <c r="B6158" t="s">
        <v>185</v>
      </c>
      <c r="C6158" t="s">
        <v>205</v>
      </c>
      <c r="D6158" t="s">
        <v>187</v>
      </c>
      <c r="E6158">
        <v>235895</v>
      </c>
      <c r="F6158">
        <v>17.380600000000001</v>
      </c>
      <c r="G6158">
        <v>44938</v>
      </c>
      <c r="H6158">
        <v>44927</v>
      </c>
      <c r="I6158">
        <v>4099996.6370000001</v>
      </c>
      <c r="J6158" t="s">
        <v>193</v>
      </c>
      <c r="K6158">
        <v>819.99932740000008</v>
      </c>
    </row>
    <row r="6159" spans="1:11" x14ac:dyDescent="0.2">
      <c r="A6159" t="s">
        <v>256</v>
      </c>
      <c r="B6159" t="s">
        <v>198</v>
      </c>
      <c r="C6159" t="s">
        <v>220</v>
      </c>
      <c r="D6159" t="s">
        <v>192</v>
      </c>
      <c r="E6159">
        <v>50429</v>
      </c>
      <c r="F6159">
        <v>162.6052</v>
      </c>
      <c r="G6159">
        <v>44938</v>
      </c>
      <c r="H6159">
        <v>44927</v>
      </c>
      <c r="I6159">
        <v>8200017.6307999995</v>
      </c>
      <c r="J6159" t="s">
        <v>188</v>
      </c>
      <c r="K6159">
        <v>1640.0035261599999</v>
      </c>
    </row>
    <row r="6160" spans="1:11" x14ac:dyDescent="0.2">
      <c r="A6160" t="s">
        <v>256</v>
      </c>
      <c r="B6160" t="s">
        <v>185</v>
      </c>
      <c r="C6160" t="s">
        <v>199</v>
      </c>
      <c r="D6160" t="s">
        <v>190</v>
      </c>
      <c r="E6160">
        <v>743218</v>
      </c>
      <c r="F6160">
        <v>2.9601000000000002</v>
      </c>
      <c r="G6160">
        <v>44939</v>
      </c>
      <c r="H6160">
        <v>44927</v>
      </c>
      <c r="I6160">
        <v>2199999.6018000003</v>
      </c>
      <c r="J6160" t="s">
        <v>193</v>
      </c>
      <c r="K6160">
        <v>439.99992036000009</v>
      </c>
    </row>
    <row r="6161" spans="1:11" x14ac:dyDescent="0.2">
      <c r="A6161" t="s">
        <v>256</v>
      </c>
      <c r="B6161" t="s">
        <v>198</v>
      </c>
      <c r="C6161" t="s">
        <v>226</v>
      </c>
      <c r="D6161" t="s">
        <v>200</v>
      </c>
      <c r="E6161">
        <v>187284</v>
      </c>
      <c r="F6161">
        <v>51.793100000000003</v>
      </c>
      <c r="G6161">
        <v>44940</v>
      </c>
      <c r="H6161">
        <v>44927</v>
      </c>
      <c r="I6161">
        <v>9700018.9404000007</v>
      </c>
      <c r="J6161" t="s">
        <v>188</v>
      </c>
      <c r="K6161">
        <v>1940.0037880800003</v>
      </c>
    </row>
    <row r="6162" spans="1:11" x14ac:dyDescent="0.2">
      <c r="A6162" t="s">
        <v>256</v>
      </c>
      <c r="B6162" t="s">
        <v>185</v>
      </c>
      <c r="C6162" t="s">
        <v>206</v>
      </c>
      <c r="D6162" t="s">
        <v>200</v>
      </c>
      <c r="E6162">
        <v>100824</v>
      </c>
      <c r="F6162">
        <v>88.272599999999997</v>
      </c>
      <c r="G6162">
        <v>44940</v>
      </c>
      <c r="H6162">
        <v>44927</v>
      </c>
      <c r="I6162">
        <v>8899996.6223999988</v>
      </c>
      <c r="J6162" t="s">
        <v>207</v>
      </c>
      <c r="K6162">
        <v>1779.9993244799998</v>
      </c>
    </row>
    <row r="6163" spans="1:11" x14ac:dyDescent="0.2">
      <c r="A6163" t="s">
        <v>256</v>
      </c>
      <c r="B6163" t="s">
        <v>185</v>
      </c>
      <c r="C6163" t="s">
        <v>217</v>
      </c>
      <c r="D6163" t="s">
        <v>190</v>
      </c>
      <c r="E6163">
        <v>543211</v>
      </c>
      <c r="F6163">
        <v>9.5726999999999993</v>
      </c>
      <c r="G6163">
        <v>44940</v>
      </c>
      <c r="H6163">
        <v>44927</v>
      </c>
      <c r="I6163">
        <v>5199995.9397</v>
      </c>
      <c r="J6163" t="s">
        <v>215</v>
      </c>
      <c r="K6163">
        <v>1039.99918794</v>
      </c>
    </row>
    <row r="6164" spans="1:11" x14ac:dyDescent="0.2">
      <c r="A6164" t="s">
        <v>256</v>
      </c>
      <c r="B6164" t="s">
        <v>185</v>
      </c>
      <c r="C6164" t="s">
        <v>217</v>
      </c>
      <c r="D6164" t="s">
        <v>192</v>
      </c>
      <c r="E6164">
        <v>139292</v>
      </c>
      <c r="F6164">
        <v>9.3329000000000004</v>
      </c>
      <c r="G6164">
        <v>44942</v>
      </c>
      <c r="H6164">
        <v>44927</v>
      </c>
      <c r="I6164">
        <v>1299998.3068000001</v>
      </c>
      <c r="J6164" t="s">
        <v>215</v>
      </c>
      <c r="K6164">
        <v>259.99966136000006</v>
      </c>
    </row>
    <row r="6165" spans="1:11" x14ac:dyDescent="0.2">
      <c r="A6165" t="s">
        <v>256</v>
      </c>
      <c r="B6165" t="s">
        <v>185</v>
      </c>
      <c r="C6165" t="s">
        <v>243</v>
      </c>
      <c r="D6165" t="s">
        <v>190</v>
      </c>
      <c r="E6165">
        <v>1092768</v>
      </c>
      <c r="F6165">
        <v>5.9481999999999999</v>
      </c>
      <c r="G6165">
        <v>44942</v>
      </c>
      <c r="H6165">
        <v>44927</v>
      </c>
      <c r="I6165">
        <v>6500002.6175999995</v>
      </c>
      <c r="J6165" t="s">
        <v>215</v>
      </c>
      <c r="K6165">
        <v>1300.0005235199999</v>
      </c>
    </row>
    <row r="6166" spans="1:11" x14ac:dyDescent="0.2">
      <c r="A6166" t="s">
        <v>256</v>
      </c>
      <c r="B6166" t="s">
        <v>185</v>
      </c>
      <c r="C6166" t="s">
        <v>225</v>
      </c>
      <c r="D6166" t="s">
        <v>192</v>
      </c>
      <c r="E6166">
        <v>83298</v>
      </c>
      <c r="F6166">
        <v>86.437100000000001</v>
      </c>
      <c r="G6166">
        <v>44945</v>
      </c>
      <c r="H6166">
        <v>44927</v>
      </c>
      <c r="I6166">
        <v>7200037.5558000002</v>
      </c>
      <c r="J6166" t="s">
        <v>188</v>
      </c>
      <c r="K6166">
        <v>1440.0075111600001</v>
      </c>
    </row>
    <row r="6167" spans="1:11" x14ac:dyDescent="0.2">
      <c r="A6167" t="s">
        <v>256</v>
      </c>
      <c r="B6167" t="s">
        <v>185</v>
      </c>
      <c r="C6167" t="s">
        <v>211</v>
      </c>
      <c r="D6167" t="s">
        <v>200</v>
      </c>
      <c r="E6167">
        <v>248421</v>
      </c>
      <c r="F6167">
        <v>14.4915</v>
      </c>
      <c r="G6167">
        <v>44945</v>
      </c>
      <c r="H6167">
        <v>44927</v>
      </c>
      <c r="I6167">
        <v>3599992.9215000002</v>
      </c>
      <c r="J6167" t="s">
        <v>207</v>
      </c>
      <c r="K6167">
        <v>719.99858430000006</v>
      </c>
    </row>
    <row r="6168" spans="1:11" x14ac:dyDescent="0.2">
      <c r="A6168" t="s">
        <v>256</v>
      </c>
      <c r="B6168" t="s">
        <v>198</v>
      </c>
      <c r="C6168" t="s">
        <v>114</v>
      </c>
      <c r="D6168" t="s">
        <v>190</v>
      </c>
      <c r="E6168">
        <v>47765</v>
      </c>
      <c r="F6168">
        <v>14.655099999999999</v>
      </c>
      <c r="G6168">
        <v>44945</v>
      </c>
      <c r="H6168">
        <v>44927</v>
      </c>
      <c r="I6168">
        <v>700000.85149999999</v>
      </c>
      <c r="J6168" t="s">
        <v>215</v>
      </c>
      <c r="K6168">
        <v>140.00017030000001</v>
      </c>
    </row>
    <row r="6169" spans="1:11" x14ac:dyDescent="0.2">
      <c r="A6169" t="s">
        <v>256</v>
      </c>
      <c r="B6169" t="s">
        <v>198</v>
      </c>
      <c r="C6169" t="s">
        <v>240</v>
      </c>
      <c r="D6169" t="s">
        <v>192</v>
      </c>
      <c r="E6169">
        <v>730874</v>
      </c>
      <c r="F6169">
        <v>6.7042999999999999</v>
      </c>
      <c r="G6169">
        <v>44945</v>
      </c>
      <c r="H6169">
        <v>44927</v>
      </c>
      <c r="I6169">
        <v>4899998.5581999999</v>
      </c>
      <c r="J6169" t="s">
        <v>241</v>
      </c>
      <c r="K6169">
        <v>979.99971163999999</v>
      </c>
    </row>
    <row r="6170" spans="1:11" x14ac:dyDescent="0.2">
      <c r="A6170" t="s">
        <v>256</v>
      </c>
      <c r="B6170" t="s">
        <v>185</v>
      </c>
      <c r="C6170" t="s">
        <v>186</v>
      </c>
      <c r="D6170" t="s">
        <v>190</v>
      </c>
      <c r="E6170">
        <v>267297</v>
      </c>
      <c r="F6170">
        <v>22.072800000000001</v>
      </c>
      <c r="G6170">
        <v>44946</v>
      </c>
      <c r="H6170">
        <v>44927</v>
      </c>
      <c r="I6170">
        <v>5899993.2215999998</v>
      </c>
      <c r="J6170" t="s">
        <v>188</v>
      </c>
      <c r="K6170">
        <v>1179.99864432</v>
      </c>
    </row>
    <row r="6171" spans="1:11" x14ac:dyDescent="0.2">
      <c r="A6171" t="s">
        <v>256</v>
      </c>
      <c r="B6171" t="s">
        <v>198</v>
      </c>
      <c r="C6171" t="s">
        <v>235</v>
      </c>
      <c r="D6171" t="s">
        <v>200</v>
      </c>
      <c r="E6171">
        <v>613723</v>
      </c>
      <c r="F6171">
        <v>14.6646</v>
      </c>
      <c r="G6171">
        <v>44946</v>
      </c>
      <c r="H6171">
        <v>44927</v>
      </c>
      <c r="I6171">
        <v>9000002.3058000002</v>
      </c>
      <c r="J6171" t="s">
        <v>204</v>
      </c>
      <c r="K6171">
        <v>1800.0004611600002</v>
      </c>
    </row>
    <row r="6172" spans="1:11" x14ac:dyDescent="0.2">
      <c r="A6172" t="s">
        <v>256</v>
      </c>
      <c r="B6172" t="s">
        <v>198</v>
      </c>
      <c r="C6172" t="s">
        <v>218</v>
      </c>
      <c r="D6172" t="s">
        <v>212</v>
      </c>
      <c r="E6172">
        <v>53322</v>
      </c>
      <c r="F6172">
        <v>60.0122</v>
      </c>
      <c r="G6172">
        <v>44946</v>
      </c>
      <c r="H6172">
        <v>44927</v>
      </c>
      <c r="I6172">
        <v>3199970.5284000002</v>
      </c>
      <c r="J6172" t="s">
        <v>204</v>
      </c>
      <c r="K6172">
        <v>639.99410568000008</v>
      </c>
    </row>
    <row r="6173" spans="1:11" x14ac:dyDescent="0.2">
      <c r="A6173" t="s">
        <v>256</v>
      </c>
      <c r="B6173" t="s">
        <v>198</v>
      </c>
      <c r="C6173" t="s">
        <v>244</v>
      </c>
      <c r="D6173" t="s">
        <v>190</v>
      </c>
      <c r="E6173">
        <v>349566</v>
      </c>
      <c r="F6173">
        <v>26.890499999999999</v>
      </c>
      <c r="G6173">
        <v>44947</v>
      </c>
      <c r="H6173">
        <v>44927</v>
      </c>
      <c r="I6173">
        <v>9400004.523</v>
      </c>
      <c r="J6173" t="s">
        <v>207</v>
      </c>
      <c r="K6173">
        <v>1880.0009046</v>
      </c>
    </row>
    <row r="6174" spans="1:11" x14ac:dyDescent="0.2">
      <c r="A6174" t="s">
        <v>256</v>
      </c>
      <c r="B6174" t="s">
        <v>185</v>
      </c>
      <c r="C6174" t="s">
        <v>194</v>
      </c>
      <c r="D6174" t="s">
        <v>190</v>
      </c>
      <c r="E6174">
        <v>162385</v>
      </c>
      <c r="F6174">
        <v>44.954999999999998</v>
      </c>
      <c r="G6174">
        <v>44948</v>
      </c>
      <c r="H6174">
        <v>44927</v>
      </c>
      <c r="I6174">
        <v>7300017.6749999998</v>
      </c>
      <c r="J6174" t="s">
        <v>188</v>
      </c>
      <c r="K6174">
        <v>1460.0035350000001</v>
      </c>
    </row>
    <row r="6175" spans="1:11" x14ac:dyDescent="0.2">
      <c r="A6175" t="s">
        <v>256</v>
      </c>
      <c r="B6175" t="s">
        <v>185</v>
      </c>
      <c r="C6175" t="s">
        <v>191</v>
      </c>
      <c r="D6175" t="s">
        <v>200</v>
      </c>
      <c r="E6175">
        <v>131311</v>
      </c>
      <c r="F6175">
        <v>6.0923999999999996</v>
      </c>
      <c r="G6175">
        <v>44948</v>
      </c>
      <c r="H6175">
        <v>44927</v>
      </c>
      <c r="I6175">
        <v>799999.13639999996</v>
      </c>
      <c r="J6175" t="s">
        <v>193</v>
      </c>
      <c r="K6175">
        <v>159.99982728000001</v>
      </c>
    </row>
    <row r="6176" spans="1:11" x14ac:dyDescent="0.2">
      <c r="A6176" t="s">
        <v>256</v>
      </c>
      <c r="B6176" t="s">
        <v>198</v>
      </c>
      <c r="C6176" t="s">
        <v>246</v>
      </c>
      <c r="D6176" t="s">
        <v>190</v>
      </c>
      <c r="E6176">
        <v>18754</v>
      </c>
      <c r="F6176">
        <v>127.9697</v>
      </c>
      <c r="G6176">
        <v>44949</v>
      </c>
      <c r="H6176">
        <v>44927</v>
      </c>
      <c r="I6176">
        <v>2399943.7538000001</v>
      </c>
      <c r="J6176" t="s">
        <v>204</v>
      </c>
      <c r="K6176">
        <v>479.98875076000002</v>
      </c>
    </row>
    <row r="6177" spans="1:11" x14ac:dyDescent="0.2">
      <c r="A6177" t="s">
        <v>256</v>
      </c>
      <c r="B6177" t="s">
        <v>198</v>
      </c>
      <c r="C6177" t="s">
        <v>211</v>
      </c>
      <c r="D6177" t="s">
        <v>192</v>
      </c>
      <c r="E6177">
        <v>326064</v>
      </c>
      <c r="F6177">
        <v>12.8809</v>
      </c>
      <c r="G6177">
        <v>44949</v>
      </c>
      <c r="H6177">
        <v>44927</v>
      </c>
      <c r="I6177">
        <v>4199997.7776000006</v>
      </c>
      <c r="J6177" t="s">
        <v>207</v>
      </c>
      <c r="K6177">
        <v>839.99955552000017</v>
      </c>
    </row>
    <row r="6178" spans="1:11" x14ac:dyDescent="0.2">
      <c r="A6178" t="s">
        <v>256</v>
      </c>
      <c r="B6178" t="s">
        <v>198</v>
      </c>
      <c r="C6178" t="s">
        <v>213</v>
      </c>
      <c r="D6178" t="s">
        <v>190</v>
      </c>
      <c r="E6178">
        <v>10943</v>
      </c>
      <c r="F6178">
        <v>73.102900000000005</v>
      </c>
      <c r="G6178">
        <v>44949</v>
      </c>
      <c r="H6178">
        <v>44927</v>
      </c>
      <c r="I6178">
        <v>799965.03470000008</v>
      </c>
      <c r="J6178" t="s">
        <v>188</v>
      </c>
      <c r="K6178">
        <v>159.99300694000001</v>
      </c>
    </row>
    <row r="6179" spans="1:11" x14ac:dyDescent="0.2">
      <c r="A6179" t="s">
        <v>256</v>
      </c>
      <c r="B6179" t="s">
        <v>198</v>
      </c>
      <c r="C6179" t="s">
        <v>222</v>
      </c>
      <c r="D6179" t="s">
        <v>192</v>
      </c>
      <c r="E6179">
        <v>38021</v>
      </c>
      <c r="F6179">
        <v>15.780900000000001</v>
      </c>
      <c r="G6179">
        <v>44949</v>
      </c>
      <c r="H6179">
        <v>44927</v>
      </c>
      <c r="I6179">
        <v>600005.59889999998</v>
      </c>
      <c r="J6179" t="s">
        <v>193</v>
      </c>
      <c r="K6179">
        <v>120.00111978</v>
      </c>
    </row>
    <row r="6180" spans="1:11" x14ac:dyDescent="0.2">
      <c r="A6180" t="s">
        <v>256</v>
      </c>
      <c r="B6180" t="s">
        <v>198</v>
      </c>
      <c r="C6180" t="s">
        <v>202</v>
      </c>
      <c r="D6180" t="s">
        <v>200</v>
      </c>
      <c r="E6180">
        <v>1809668</v>
      </c>
      <c r="F6180">
        <v>4.4207000000000001</v>
      </c>
      <c r="G6180">
        <v>44952</v>
      </c>
      <c r="H6180">
        <v>44927</v>
      </c>
      <c r="I6180">
        <v>7999999.3276000004</v>
      </c>
      <c r="J6180" t="s">
        <v>193</v>
      </c>
      <c r="K6180">
        <v>1599.9998655200002</v>
      </c>
    </row>
    <row r="6181" spans="1:11" x14ac:dyDescent="0.2">
      <c r="A6181" t="s">
        <v>256</v>
      </c>
      <c r="B6181" t="s">
        <v>198</v>
      </c>
      <c r="C6181" t="s">
        <v>209</v>
      </c>
      <c r="D6181" t="s">
        <v>190</v>
      </c>
      <c r="E6181">
        <v>86732</v>
      </c>
      <c r="F6181">
        <v>19.6007</v>
      </c>
      <c r="G6181">
        <v>44952</v>
      </c>
      <c r="H6181">
        <v>44927</v>
      </c>
      <c r="I6181">
        <v>1700007.9124</v>
      </c>
      <c r="J6181" t="s">
        <v>188</v>
      </c>
      <c r="K6181">
        <v>340.00158248000002</v>
      </c>
    </row>
    <row r="6182" spans="1:11" x14ac:dyDescent="0.2">
      <c r="A6182" t="s">
        <v>256</v>
      </c>
      <c r="B6182" t="s">
        <v>185</v>
      </c>
      <c r="C6182" t="s">
        <v>228</v>
      </c>
      <c r="D6182" t="s">
        <v>190</v>
      </c>
      <c r="E6182">
        <v>262050</v>
      </c>
      <c r="F6182">
        <v>32.055</v>
      </c>
      <c r="G6182">
        <v>44952</v>
      </c>
      <c r="H6182">
        <v>44927</v>
      </c>
      <c r="I6182">
        <v>8400012.75</v>
      </c>
      <c r="J6182" t="s">
        <v>204</v>
      </c>
      <c r="K6182">
        <v>1680.0025500000002</v>
      </c>
    </row>
    <row r="6183" spans="1:11" x14ac:dyDescent="0.2">
      <c r="A6183" t="s">
        <v>256</v>
      </c>
      <c r="B6183" t="s">
        <v>185</v>
      </c>
      <c r="C6183" t="s">
        <v>245</v>
      </c>
      <c r="D6183" t="s">
        <v>190</v>
      </c>
      <c r="E6183">
        <v>71456</v>
      </c>
      <c r="F6183">
        <v>60.176900000000003</v>
      </c>
      <c r="G6183">
        <v>44952</v>
      </c>
      <c r="H6183">
        <v>44927</v>
      </c>
      <c r="I6183">
        <v>4300000.5663999999</v>
      </c>
      <c r="J6183" t="s">
        <v>188</v>
      </c>
      <c r="K6183">
        <v>860.00011328000005</v>
      </c>
    </row>
    <row r="6184" spans="1:11" x14ac:dyDescent="0.2">
      <c r="A6184" t="s">
        <v>256</v>
      </c>
      <c r="B6184" t="s">
        <v>185</v>
      </c>
      <c r="C6184" t="s">
        <v>238</v>
      </c>
      <c r="D6184" t="s">
        <v>190</v>
      </c>
      <c r="E6184">
        <v>12441</v>
      </c>
      <c r="F6184">
        <v>217.02119999999999</v>
      </c>
      <c r="G6184">
        <v>44952</v>
      </c>
      <c r="H6184">
        <v>44927</v>
      </c>
      <c r="I6184">
        <v>2699960.7492</v>
      </c>
      <c r="J6184" t="s">
        <v>204</v>
      </c>
      <c r="K6184">
        <v>539.99214984000002</v>
      </c>
    </row>
    <row r="6185" spans="1:11" x14ac:dyDescent="0.2">
      <c r="A6185" t="s">
        <v>256</v>
      </c>
      <c r="B6185" t="s">
        <v>185</v>
      </c>
      <c r="C6185" t="s">
        <v>225</v>
      </c>
      <c r="D6185" t="s">
        <v>187</v>
      </c>
      <c r="E6185">
        <v>110996</v>
      </c>
      <c r="F6185">
        <v>86.489699999999999</v>
      </c>
      <c r="G6185">
        <v>44952</v>
      </c>
      <c r="H6185">
        <v>44927</v>
      </c>
      <c r="I6185">
        <v>9600010.7412</v>
      </c>
      <c r="J6185" t="s">
        <v>188</v>
      </c>
      <c r="K6185">
        <v>1920.00214824</v>
      </c>
    </row>
    <row r="6186" spans="1:11" x14ac:dyDescent="0.2">
      <c r="A6186" t="s">
        <v>256</v>
      </c>
      <c r="B6186" t="s">
        <v>185</v>
      </c>
      <c r="C6186" t="s">
        <v>230</v>
      </c>
      <c r="D6186" t="s">
        <v>190</v>
      </c>
      <c r="E6186">
        <v>53044</v>
      </c>
      <c r="F6186">
        <v>116.8836</v>
      </c>
      <c r="G6186">
        <v>44952</v>
      </c>
      <c r="H6186">
        <v>44927</v>
      </c>
      <c r="I6186">
        <v>6199973.6783999996</v>
      </c>
      <c r="J6186" t="s">
        <v>188</v>
      </c>
      <c r="K6186">
        <v>1239.9947356800001</v>
      </c>
    </row>
    <row r="6187" spans="1:11" x14ac:dyDescent="0.2">
      <c r="A6187" t="s">
        <v>256</v>
      </c>
      <c r="B6187" t="s">
        <v>198</v>
      </c>
      <c r="C6187" t="s">
        <v>233</v>
      </c>
      <c r="D6187" t="s">
        <v>187</v>
      </c>
      <c r="E6187">
        <v>34013</v>
      </c>
      <c r="F6187">
        <v>79.381600000000006</v>
      </c>
      <c r="G6187">
        <v>44952</v>
      </c>
      <c r="H6187">
        <v>44927</v>
      </c>
      <c r="I6187">
        <v>2700006.3608000004</v>
      </c>
      <c r="J6187" t="s">
        <v>204</v>
      </c>
      <c r="K6187">
        <v>540.0012721600001</v>
      </c>
    </row>
    <row r="6188" spans="1:11" x14ac:dyDescent="0.2">
      <c r="A6188" t="s">
        <v>256</v>
      </c>
      <c r="B6188" t="s">
        <v>198</v>
      </c>
      <c r="C6188" t="s">
        <v>233</v>
      </c>
      <c r="D6188" t="s">
        <v>192</v>
      </c>
      <c r="E6188">
        <v>16094</v>
      </c>
      <c r="F6188">
        <v>80.7744</v>
      </c>
      <c r="G6188">
        <v>44952</v>
      </c>
      <c r="H6188">
        <v>44927</v>
      </c>
      <c r="I6188">
        <v>1299983.1936000001</v>
      </c>
      <c r="J6188" t="s">
        <v>204</v>
      </c>
      <c r="K6188">
        <v>259.99663872000002</v>
      </c>
    </row>
    <row r="6189" spans="1:11" x14ac:dyDescent="0.2">
      <c r="A6189" t="s">
        <v>256</v>
      </c>
      <c r="B6189" t="s">
        <v>185</v>
      </c>
      <c r="C6189" t="s">
        <v>246</v>
      </c>
      <c r="D6189" t="s">
        <v>190</v>
      </c>
      <c r="E6189">
        <v>28978</v>
      </c>
      <c r="F6189">
        <v>124.23260000000001</v>
      </c>
      <c r="G6189">
        <v>44952</v>
      </c>
      <c r="H6189">
        <v>44927</v>
      </c>
      <c r="I6189">
        <v>3600012.2828000002</v>
      </c>
      <c r="J6189" t="s">
        <v>204</v>
      </c>
      <c r="K6189">
        <v>720.00245656000004</v>
      </c>
    </row>
    <row r="6190" spans="1:11" x14ac:dyDescent="0.2">
      <c r="A6190" t="s">
        <v>256</v>
      </c>
      <c r="B6190" t="s">
        <v>198</v>
      </c>
      <c r="C6190" t="s">
        <v>233</v>
      </c>
      <c r="D6190" t="s">
        <v>187</v>
      </c>
      <c r="E6190">
        <v>110728</v>
      </c>
      <c r="F6190">
        <v>89.408100000000005</v>
      </c>
      <c r="G6190">
        <v>44952</v>
      </c>
      <c r="H6190">
        <v>44927</v>
      </c>
      <c r="I6190">
        <v>9899980.0968000013</v>
      </c>
      <c r="J6190" t="s">
        <v>204</v>
      </c>
      <c r="K6190">
        <v>1979.9960193600004</v>
      </c>
    </row>
    <row r="6191" spans="1:11" x14ac:dyDescent="0.2">
      <c r="A6191" t="s">
        <v>256</v>
      </c>
      <c r="B6191" t="s">
        <v>185</v>
      </c>
      <c r="C6191" t="s">
        <v>216</v>
      </c>
      <c r="D6191" t="s">
        <v>190</v>
      </c>
      <c r="E6191">
        <v>237339</v>
      </c>
      <c r="F6191">
        <v>16.8535</v>
      </c>
      <c r="G6191">
        <v>44953</v>
      </c>
      <c r="H6191">
        <v>44927</v>
      </c>
      <c r="I6191">
        <v>3999992.8365000002</v>
      </c>
      <c r="J6191" t="s">
        <v>215</v>
      </c>
      <c r="K6191">
        <v>799.9985673000001</v>
      </c>
    </row>
    <row r="6192" spans="1:11" x14ac:dyDescent="0.2">
      <c r="A6192" t="s">
        <v>256</v>
      </c>
      <c r="B6192" t="s">
        <v>198</v>
      </c>
      <c r="C6192" t="s">
        <v>225</v>
      </c>
      <c r="D6192" t="s">
        <v>192</v>
      </c>
      <c r="E6192">
        <v>49878</v>
      </c>
      <c r="F6192">
        <v>92.225300000000004</v>
      </c>
      <c r="G6192">
        <v>44953</v>
      </c>
      <c r="H6192">
        <v>44927</v>
      </c>
      <c r="I6192">
        <v>4600013.5134000005</v>
      </c>
      <c r="J6192" t="s">
        <v>188</v>
      </c>
      <c r="K6192">
        <v>920.0027026800002</v>
      </c>
    </row>
    <row r="6193" spans="1:11" x14ac:dyDescent="0.2">
      <c r="A6193" t="s">
        <v>256</v>
      </c>
      <c r="B6193" t="s">
        <v>185</v>
      </c>
      <c r="C6193" t="s">
        <v>220</v>
      </c>
      <c r="D6193" t="s">
        <v>192</v>
      </c>
      <c r="E6193">
        <v>19524</v>
      </c>
      <c r="F6193">
        <v>153.65629999999999</v>
      </c>
      <c r="G6193">
        <v>44953</v>
      </c>
      <c r="H6193">
        <v>44927</v>
      </c>
      <c r="I6193">
        <v>2999985.6011999999</v>
      </c>
      <c r="J6193" t="s">
        <v>188</v>
      </c>
      <c r="K6193">
        <v>599.99712023999996</v>
      </c>
    </row>
    <row r="6194" spans="1:11" x14ac:dyDescent="0.2">
      <c r="A6194" t="s">
        <v>256</v>
      </c>
      <c r="B6194" t="s">
        <v>185</v>
      </c>
      <c r="C6194" t="s">
        <v>189</v>
      </c>
      <c r="D6194" t="s">
        <v>200</v>
      </c>
      <c r="E6194">
        <v>72775</v>
      </c>
      <c r="F6194">
        <v>30.2302</v>
      </c>
      <c r="G6194">
        <v>44954</v>
      </c>
      <c r="H6194">
        <v>44927</v>
      </c>
      <c r="I6194">
        <v>2200002.8050000002</v>
      </c>
      <c r="J6194" t="s">
        <v>188</v>
      </c>
      <c r="K6194">
        <v>440.00056100000006</v>
      </c>
    </row>
    <row r="6195" spans="1:11" x14ac:dyDescent="0.2">
      <c r="A6195" t="s">
        <v>256</v>
      </c>
      <c r="B6195" t="s">
        <v>198</v>
      </c>
      <c r="C6195" t="s">
        <v>205</v>
      </c>
      <c r="D6195" t="s">
        <v>190</v>
      </c>
      <c r="E6195">
        <v>390776</v>
      </c>
      <c r="F6195">
        <v>19.9603</v>
      </c>
      <c r="G6195">
        <v>44955</v>
      </c>
      <c r="H6195">
        <v>44927</v>
      </c>
      <c r="I6195">
        <v>7800006.1928000003</v>
      </c>
      <c r="J6195" t="s">
        <v>193</v>
      </c>
      <c r="K6195">
        <v>1560.00123856</v>
      </c>
    </row>
    <row r="6196" spans="1:11" x14ac:dyDescent="0.2">
      <c r="A6196" t="s">
        <v>256</v>
      </c>
      <c r="B6196" t="s">
        <v>185</v>
      </c>
      <c r="C6196" t="s">
        <v>232</v>
      </c>
      <c r="D6196" t="s">
        <v>190</v>
      </c>
      <c r="E6196">
        <v>129528</v>
      </c>
      <c r="F6196">
        <v>25.4772</v>
      </c>
      <c r="G6196">
        <v>44955</v>
      </c>
      <c r="H6196">
        <v>44927</v>
      </c>
      <c r="I6196">
        <v>3300010.7615999999</v>
      </c>
      <c r="J6196" t="s">
        <v>204</v>
      </c>
      <c r="K6196">
        <v>660.00215232000005</v>
      </c>
    </row>
    <row r="6197" spans="1:11" x14ac:dyDescent="0.2">
      <c r="A6197" t="s">
        <v>256</v>
      </c>
      <c r="B6197" t="s">
        <v>198</v>
      </c>
      <c r="C6197" t="s">
        <v>239</v>
      </c>
      <c r="D6197" t="s">
        <v>192</v>
      </c>
      <c r="E6197">
        <v>453138</v>
      </c>
      <c r="F6197">
        <v>15.889200000000001</v>
      </c>
      <c r="G6197">
        <v>44956</v>
      </c>
      <c r="H6197">
        <v>44927</v>
      </c>
      <c r="I6197">
        <v>7200000.3096000003</v>
      </c>
      <c r="J6197" t="s">
        <v>188</v>
      </c>
      <c r="K6197">
        <v>1440.0000619200002</v>
      </c>
    </row>
    <row r="6198" spans="1:11" x14ac:dyDescent="0.2">
      <c r="A6198" t="s">
        <v>256</v>
      </c>
      <c r="B6198" t="s">
        <v>185</v>
      </c>
      <c r="C6198" t="s">
        <v>236</v>
      </c>
      <c r="D6198" t="s">
        <v>190</v>
      </c>
      <c r="E6198">
        <v>191997</v>
      </c>
      <c r="F6198">
        <v>6.2500999999999998</v>
      </c>
      <c r="G6198">
        <v>44956</v>
      </c>
      <c r="H6198">
        <v>44927</v>
      </c>
      <c r="I6198">
        <v>1200000.4497</v>
      </c>
      <c r="J6198" t="s">
        <v>215</v>
      </c>
      <c r="K6198">
        <v>240.00008994000001</v>
      </c>
    </row>
    <row r="6199" spans="1:11" x14ac:dyDescent="0.2">
      <c r="A6199" t="s">
        <v>256</v>
      </c>
      <c r="B6199" t="s">
        <v>185</v>
      </c>
      <c r="C6199" t="s">
        <v>242</v>
      </c>
      <c r="D6199" t="s">
        <v>200</v>
      </c>
      <c r="E6199">
        <v>20509</v>
      </c>
      <c r="F6199">
        <v>258.42430000000002</v>
      </c>
      <c r="G6199">
        <v>44956</v>
      </c>
      <c r="H6199">
        <v>44927</v>
      </c>
      <c r="I6199">
        <v>5300023.9687000001</v>
      </c>
      <c r="J6199" t="s">
        <v>207</v>
      </c>
      <c r="K6199">
        <v>1060.00479374</v>
      </c>
    </row>
    <row r="6200" spans="1:11" x14ac:dyDescent="0.2">
      <c r="A6200" t="s">
        <v>256</v>
      </c>
      <c r="B6200" t="s">
        <v>198</v>
      </c>
      <c r="C6200" t="s">
        <v>231</v>
      </c>
      <c r="D6200" t="s">
        <v>190</v>
      </c>
      <c r="E6200">
        <v>334707</v>
      </c>
      <c r="F6200">
        <v>20.316299999999998</v>
      </c>
      <c r="G6200">
        <v>44956</v>
      </c>
      <c r="H6200">
        <v>44927</v>
      </c>
      <c r="I6200">
        <v>6800007.8240999999</v>
      </c>
      <c r="J6200" t="s">
        <v>188</v>
      </c>
      <c r="K6200">
        <v>1360.0015648200001</v>
      </c>
    </row>
    <row r="6201" spans="1:11" x14ac:dyDescent="0.2">
      <c r="A6201" t="s">
        <v>256</v>
      </c>
      <c r="B6201" t="s">
        <v>185</v>
      </c>
      <c r="C6201" t="s">
        <v>197</v>
      </c>
      <c r="D6201" t="s">
        <v>200</v>
      </c>
      <c r="E6201">
        <v>27883</v>
      </c>
      <c r="F6201">
        <v>172.1473</v>
      </c>
      <c r="G6201">
        <v>44956</v>
      </c>
      <c r="H6201">
        <v>44927</v>
      </c>
      <c r="I6201">
        <v>4799983.1659000004</v>
      </c>
      <c r="J6201" t="s">
        <v>188</v>
      </c>
      <c r="K6201">
        <v>959.99663318000012</v>
      </c>
    </row>
    <row r="6202" spans="1:11" x14ac:dyDescent="0.2">
      <c r="A6202" t="s">
        <v>256</v>
      </c>
      <c r="B6202" t="s">
        <v>198</v>
      </c>
      <c r="C6202" t="s">
        <v>194</v>
      </c>
      <c r="D6202" t="s">
        <v>187</v>
      </c>
      <c r="E6202">
        <v>88851</v>
      </c>
      <c r="F6202">
        <v>43.893900000000002</v>
      </c>
      <c r="G6202">
        <v>44959</v>
      </c>
      <c r="H6202">
        <v>44958</v>
      </c>
      <c r="I6202">
        <v>3900016.9089000002</v>
      </c>
      <c r="J6202" t="s">
        <v>188</v>
      </c>
      <c r="K6202">
        <v>780.00338178000004</v>
      </c>
    </row>
    <row r="6203" spans="1:11" x14ac:dyDescent="0.2">
      <c r="A6203" t="s">
        <v>256</v>
      </c>
      <c r="B6203" t="s">
        <v>198</v>
      </c>
      <c r="C6203" t="s">
        <v>238</v>
      </c>
      <c r="D6203" t="s">
        <v>192</v>
      </c>
      <c r="E6203">
        <v>29178</v>
      </c>
      <c r="F6203">
        <v>229.6267</v>
      </c>
      <c r="G6203">
        <v>44959</v>
      </c>
      <c r="H6203">
        <v>44958</v>
      </c>
      <c r="I6203">
        <v>6700047.8525999999</v>
      </c>
      <c r="J6203" t="s">
        <v>204</v>
      </c>
      <c r="K6203">
        <v>1340.0095705200001</v>
      </c>
    </row>
    <row r="6204" spans="1:11" x14ac:dyDescent="0.2">
      <c r="A6204" t="s">
        <v>256</v>
      </c>
      <c r="B6204" t="s">
        <v>185</v>
      </c>
      <c r="C6204" t="s">
        <v>199</v>
      </c>
      <c r="D6204" t="s">
        <v>187</v>
      </c>
      <c r="E6204">
        <v>729395</v>
      </c>
      <c r="F6204">
        <v>3.0162</v>
      </c>
      <c r="G6204">
        <v>44959</v>
      </c>
      <c r="H6204">
        <v>44958</v>
      </c>
      <c r="I6204">
        <v>2200001.199</v>
      </c>
      <c r="J6204" t="s">
        <v>193</v>
      </c>
      <c r="K6204">
        <v>440.00023980000003</v>
      </c>
    </row>
    <row r="6205" spans="1:11" x14ac:dyDescent="0.2">
      <c r="A6205" t="s">
        <v>256</v>
      </c>
      <c r="B6205" t="s">
        <v>185</v>
      </c>
      <c r="C6205" t="s">
        <v>225</v>
      </c>
      <c r="D6205" t="s">
        <v>190</v>
      </c>
      <c r="E6205">
        <v>38092</v>
      </c>
      <c r="F6205">
        <v>84.007800000000003</v>
      </c>
      <c r="G6205">
        <v>44959</v>
      </c>
      <c r="H6205">
        <v>44958</v>
      </c>
      <c r="I6205">
        <v>3200025.1176</v>
      </c>
      <c r="J6205" t="s">
        <v>188</v>
      </c>
      <c r="K6205">
        <v>640.00502352000001</v>
      </c>
    </row>
    <row r="6206" spans="1:11" x14ac:dyDescent="0.2">
      <c r="A6206" t="s">
        <v>256</v>
      </c>
      <c r="B6206" t="s">
        <v>198</v>
      </c>
      <c r="C6206" t="s">
        <v>226</v>
      </c>
      <c r="D6206" t="s">
        <v>187</v>
      </c>
      <c r="E6206">
        <v>165371</v>
      </c>
      <c r="F6206">
        <v>55.027900000000002</v>
      </c>
      <c r="G6206">
        <v>44959</v>
      </c>
      <c r="H6206">
        <v>44958</v>
      </c>
      <c r="I6206">
        <v>9100018.8509</v>
      </c>
      <c r="J6206" t="s">
        <v>188</v>
      </c>
      <c r="K6206">
        <v>1820.0037701800002</v>
      </c>
    </row>
    <row r="6207" spans="1:11" x14ac:dyDescent="0.2">
      <c r="A6207" t="s">
        <v>256</v>
      </c>
      <c r="B6207" t="s">
        <v>198</v>
      </c>
      <c r="C6207" t="s">
        <v>219</v>
      </c>
      <c r="D6207" t="s">
        <v>190</v>
      </c>
      <c r="E6207">
        <v>113395</v>
      </c>
      <c r="F6207">
        <v>53.7941</v>
      </c>
      <c r="G6207">
        <v>44959</v>
      </c>
      <c r="H6207">
        <v>44958</v>
      </c>
      <c r="I6207">
        <v>6099981.9694999997</v>
      </c>
      <c r="J6207" t="s">
        <v>188</v>
      </c>
      <c r="K6207">
        <v>1219.9963938999999</v>
      </c>
    </row>
    <row r="6208" spans="1:11" x14ac:dyDescent="0.2">
      <c r="A6208" t="s">
        <v>256</v>
      </c>
      <c r="B6208" t="s">
        <v>198</v>
      </c>
      <c r="C6208" t="s">
        <v>236</v>
      </c>
      <c r="D6208" t="s">
        <v>190</v>
      </c>
      <c r="E6208">
        <v>694454</v>
      </c>
      <c r="F6208">
        <v>6.9119000000000002</v>
      </c>
      <c r="G6208">
        <v>44959</v>
      </c>
      <c r="H6208">
        <v>44958</v>
      </c>
      <c r="I6208">
        <v>4799996.6025999999</v>
      </c>
      <c r="J6208" t="s">
        <v>215</v>
      </c>
      <c r="K6208">
        <v>959.99932051999997</v>
      </c>
    </row>
    <row r="6209" spans="1:11" x14ac:dyDescent="0.2">
      <c r="A6209" t="s">
        <v>256</v>
      </c>
      <c r="B6209" t="s">
        <v>198</v>
      </c>
      <c r="C6209" t="s">
        <v>232</v>
      </c>
      <c r="D6209" t="s">
        <v>190</v>
      </c>
      <c r="E6209">
        <v>173425</v>
      </c>
      <c r="F6209">
        <v>24.218</v>
      </c>
      <c r="G6209">
        <v>44960</v>
      </c>
      <c r="H6209">
        <v>44958</v>
      </c>
      <c r="I6209">
        <v>4200006.6500000004</v>
      </c>
      <c r="J6209" t="s">
        <v>204</v>
      </c>
      <c r="K6209">
        <v>840.00133000000017</v>
      </c>
    </row>
    <row r="6210" spans="1:11" x14ac:dyDescent="0.2">
      <c r="A6210" t="s">
        <v>256</v>
      </c>
      <c r="B6210" t="s">
        <v>198</v>
      </c>
      <c r="C6210" t="s">
        <v>195</v>
      </c>
      <c r="D6210" t="s">
        <v>192</v>
      </c>
      <c r="E6210">
        <v>59209</v>
      </c>
      <c r="F6210">
        <v>121.6022</v>
      </c>
      <c r="G6210">
        <v>44960</v>
      </c>
      <c r="H6210">
        <v>44958</v>
      </c>
      <c r="I6210">
        <v>7199944.6597999996</v>
      </c>
      <c r="J6210" t="s">
        <v>196</v>
      </c>
      <c r="K6210">
        <v>1439.9889319599999</v>
      </c>
    </row>
    <row r="6211" spans="1:11" x14ac:dyDescent="0.2">
      <c r="A6211" t="s">
        <v>256</v>
      </c>
      <c r="B6211" t="s">
        <v>185</v>
      </c>
      <c r="C6211" t="s">
        <v>211</v>
      </c>
      <c r="D6211" t="s">
        <v>190</v>
      </c>
      <c r="E6211">
        <v>332022</v>
      </c>
      <c r="F6211">
        <v>13.8545</v>
      </c>
      <c r="G6211">
        <v>44961</v>
      </c>
      <c r="H6211">
        <v>44958</v>
      </c>
      <c r="I6211">
        <v>4599998.7989999996</v>
      </c>
      <c r="J6211" t="s">
        <v>207</v>
      </c>
      <c r="K6211">
        <v>919.99975979999999</v>
      </c>
    </row>
    <row r="6212" spans="1:11" x14ac:dyDescent="0.2">
      <c r="A6212" t="s">
        <v>256</v>
      </c>
      <c r="B6212" t="s">
        <v>198</v>
      </c>
      <c r="C6212" t="s">
        <v>211</v>
      </c>
      <c r="D6212" t="s">
        <v>200</v>
      </c>
      <c r="E6212">
        <v>720374</v>
      </c>
      <c r="F6212">
        <v>12.354699999999999</v>
      </c>
      <c r="G6212">
        <v>44961</v>
      </c>
      <c r="H6212">
        <v>44958</v>
      </c>
      <c r="I6212">
        <v>8900004.6578000002</v>
      </c>
      <c r="J6212" t="s">
        <v>207</v>
      </c>
      <c r="K6212">
        <v>1780.00093156</v>
      </c>
    </row>
    <row r="6213" spans="1:11" x14ac:dyDescent="0.2">
      <c r="A6213" t="s">
        <v>256</v>
      </c>
      <c r="B6213" t="s">
        <v>198</v>
      </c>
      <c r="C6213" t="s">
        <v>233</v>
      </c>
      <c r="D6213" t="s">
        <v>190</v>
      </c>
      <c r="E6213">
        <v>10963</v>
      </c>
      <c r="F6213">
        <v>91.216099999999997</v>
      </c>
      <c r="G6213">
        <v>44961</v>
      </c>
      <c r="H6213">
        <v>44958</v>
      </c>
      <c r="I6213">
        <v>1000002.1043</v>
      </c>
      <c r="J6213" t="s">
        <v>204</v>
      </c>
      <c r="K6213">
        <v>200.00042086000002</v>
      </c>
    </row>
    <row r="6214" spans="1:11" x14ac:dyDescent="0.2">
      <c r="A6214" t="s">
        <v>256</v>
      </c>
      <c r="B6214" t="s">
        <v>185</v>
      </c>
      <c r="C6214" t="s">
        <v>191</v>
      </c>
      <c r="D6214" t="s">
        <v>187</v>
      </c>
      <c r="E6214">
        <v>1539073</v>
      </c>
      <c r="F6214">
        <v>5.7827000000000002</v>
      </c>
      <c r="G6214">
        <v>44962</v>
      </c>
      <c r="H6214">
        <v>44958</v>
      </c>
      <c r="I6214">
        <v>8899997.4371000007</v>
      </c>
      <c r="J6214" t="s">
        <v>193</v>
      </c>
      <c r="K6214">
        <v>1779.9994874200002</v>
      </c>
    </row>
    <row r="6215" spans="1:11" x14ac:dyDescent="0.2">
      <c r="A6215" t="s">
        <v>256</v>
      </c>
      <c r="B6215" t="s">
        <v>198</v>
      </c>
      <c r="C6215" t="s">
        <v>194</v>
      </c>
      <c r="D6215" t="s">
        <v>187</v>
      </c>
      <c r="E6215">
        <v>44237</v>
      </c>
      <c r="F6215">
        <v>45.210700000000003</v>
      </c>
      <c r="G6215">
        <v>44962</v>
      </c>
      <c r="H6215">
        <v>44958</v>
      </c>
      <c r="I6215">
        <v>1999985.7359000002</v>
      </c>
      <c r="J6215" t="s">
        <v>188</v>
      </c>
      <c r="K6215">
        <v>399.99714718000007</v>
      </c>
    </row>
    <row r="6216" spans="1:11" x14ac:dyDescent="0.2">
      <c r="A6216" t="s">
        <v>256</v>
      </c>
      <c r="B6216" t="s">
        <v>198</v>
      </c>
      <c r="C6216" t="s">
        <v>112</v>
      </c>
      <c r="D6216" t="s">
        <v>192</v>
      </c>
      <c r="E6216">
        <v>92462</v>
      </c>
      <c r="F6216">
        <v>43.260899999999999</v>
      </c>
      <c r="G6216">
        <v>44963</v>
      </c>
      <c r="H6216">
        <v>44958</v>
      </c>
      <c r="I6216">
        <v>3999989.3358</v>
      </c>
      <c r="J6216" t="s">
        <v>188</v>
      </c>
      <c r="K6216">
        <v>799.99786716000006</v>
      </c>
    </row>
    <row r="6217" spans="1:11" x14ac:dyDescent="0.2">
      <c r="A6217" t="s">
        <v>256</v>
      </c>
      <c r="B6217" t="s">
        <v>198</v>
      </c>
      <c r="C6217" t="s">
        <v>209</v>
      </c>
      <c r="D6217" t="s">
        <v>190</v>
      </c>
      <c r="E6217">
        <v>177043</v>
      </c>
      <c r="F6217">
        <v>20.334099999999999</v>
      </c>
      <c r="G6217">
        <v>44963</v>
      </c>
      <c r="H6217">
        <v>44958</v>
      </c>
      <c r="I6217">
        <v>3600010.0663000001</v>
      </c>
      <c r="J6217" t="s">
        <v>188</v>
      </c>
      <c r="K6217">
        <v>720.00201326000001</v>
      </c>
    </row>
    <row r="6218" spans="1:11" x14ac:dyDescent="0.2">
      <c r="A6218" t="s">
        <v>256</v>
      </c>
      <c r="B6218" t="s">
        <v>198</v>
      </c>
      <c r="C6218" t="s">
        <v>223</v>
      </c>
      <c r="D6218" t="s">
        <v>190</v>
      </c>
      <c r="E6218">
        <v>38134</v>
      </c>
      <c r="F6218">
        <v>91.782499999999999</v>
      </c>
      <c r="G6218">
        <v>44966</v>
      </c>
      <c r="H6218">
        <v>44958</v>
      </c>
      <c r="I6218">
        <v>3500033.855</v>
      </c>
      <c r="J6218" t="s">
        <v>204</v>
      </c>
      <c r="K6218">
        <v>700.00677100000007</v>
      </c>
    </row>
    <row r="6219" spans="1:11" x14ac:dyDescent="0.2">
      <c r="A6219" t="s">
        <v>256</v>
      </c>
      <c r="B6219" t="s">
        <v>185</v>
      </c>
      <c r="C6219" t="s">
        <v>238</v>
      </c>
      <c r="D6219" t="s">
        <v>190</v>
      </c>
      <c r="E6219">
        <v>44505</v>
      </c>
      <c r="F6219">
        <v>220.20079999999999</v>
      </c>
      <c r="G6219">
        <v>44966</v>
      </c>
      <c r="H6219">
        <v>44958</v>
      </c>
      <c r="I6219">
        <v>9800036.6040000003</v>
      </c>
      <c r="J6219" t="s">
        <v>204</v>
      </c>
      <c r="K6219">
        <v>1960.0073208000001</v>
      </c>
    </row>
    <row r="6220" spans="1:11" x14ac:dyDescent="0.2">
      <c r="A6220" t="s">
        <v>256</v>
      </c>
      <c r="B6220" t="s">
        <v>185</v>
      </c>
      <c r="C6220" t="s">
        <v>223</v>
      </c>
      <c r="D6220" t="s">
        <v>190</v>
      </c>
      <c r="E6220">
        <v>7643</v>
      </c>
      <c r="F6220">
        <v>91.585499999999996</v>
      </c>
      <c r="G6220">
        <v>44966</v>
      </c>
      <c r="H6220">
        <v>44958</v>
      </c>
      <c r="I6220">
        <v>699987.97649999999</v>
      </c>
      <c r="J6220" t="s">
        <v>204</v>
      </c>
      <c r="K6220">
        <v>139.9975953</v>
      </c>
    </row>
    <row r="6221" spans="1:11" x14ac:dyDescent="0.2">
      <c r="A6221" t="s">
        <v>256</v>
      </c>
      <c r="B6221" t="s">
        <v>198</v>
      </c>
      <c r="C6221" t="s">
        <v>189</v>
      </c>
      <c r="D6221" t="s">
        <v>200</v>
      </c>
      <c r="E6221">
        <v>48369</v>
      </c>
      <c r="F6221">
        <v>28.944099999999999</v>
      </c>
      <c r="G6221">
        <v>44966</v>
      </c>
      <c r="H6221">
        <v>44958</v>
      </c>
      <c r="I6221">
        <v>1399997.1728999999</v>
      </c>
      <c r="J6221" t="s">
        <v>188</v>
      </c>
      <c r="K6221">
        <v>279.99943458000001</v>
      </c>
    </row>
    <row r="6222" spans="1:11" x14ac:dyDescent="0.2">
      <c r="A6222" t="s">
        <v>256</v>
      </c>
      <c r="B6222" t="s">
        <v>185</v>
      </c>
      <c r="C6222" t="s">
        <v>197</v>
      </c>
      <c r="D6222" t="s">
        <v>190</v>
      </c>
      <c r="E6222">
        <v>58284</v>
      </c>
      <c r="F6222">
        <v>156.13319999999999</v>
      </c>
      <c r="G6222">
        <v>44966</v>
      </c>
      <c r="H6222">
        <v>44958</v>
      </c>
      <c r="I6222">
        <v>9100067.4287999999</v>
      </c>
      <c r="J6222" t="s">
        <v>188</v>
      </c>
      <c r="K6222">
        <v>1820.0134857600001</v>
      </c>
    </row>
    <row r="6223" spans="1:11" x14ac:dyDescent="0.2">
      <c r="A6223" t="s">
        <v>256</v>
      </c>
      <c r="B6223" t="s">
        <v>185</v>
      </c>
      <c r="C6223" t="s">
        <v>229</v>
      </c>
      <c r="D6223" t="s">
        <v>190</v>
      </c>
      <c r="E6223">
        <v>84318</v>
      </c>
      <c r="F6223">
        <v>104.3664</v>
      </c>
      <c r="G6223">
        <v>44966</v>
      </c>
      <c r="H6223">
        <v>44958</v>
      </c>
      <c r="I6223">
        <v>8799966.1151999999</v>
      </c>
      <c r="J6223" t="s">
        <v>188</v>
      </c>
      <c r="K6223">
        <v>1759.99322304</v>
      </c>
    </row>
    <row r="6224" spans="1:11" x14ac:dyDescent="0.2">
      <c r="A6224" t="s">
        <v>256</v>
      </c>
      <c r="B6224" t="s">
        <v>185</v>
      </c>
      <c r="C6224" t="s">
        <v>232</v>
      </c>
      <c r="D6224" t="s">
        <v>192</v>
      </c>
      <c r="E6224">
        <v>130071</v>
      </c>
      <c r="F6224">
        <v>23.833200000000001</v>
      </c>
      <c r="G6224">
        <v>44966</v>
      </c>
      <c r="H6224">
        <v>44958</v>
      </c>
      <c r="I6224">
        <v>3100008.1572000002</v>
      </c>
      <c r="J6224" t="s">
        <v>204</v>
      </c>
      <c r="K6224">
        <v>620.0016314400001</v>
      </c>
    </row>
    <row r="6225" spans="1:11" x14ac:dyDescent="0.2">
      <c r="A6225" t="s">
        <v>256</v>
      </c>
      <c r="B6225" t="s">
        <v>198</v>
      </c>
      <c r="C6225" t="s">
        <v>114</v>
      </c>
      <c r="D6225" t="s">
        <v>190</v>
      </c>
      <c r="E6225">
        <v>337476</v>
      </c>
      <c r="F6225">
        <v>15.1122</v>
      </c>
      <c r="G6225">
        <v>44966</v>
      </c>
      <c r="H6225">
        <v>44958</v>
      </c>
      <c r="I6225">
        <v>5100004.8071999997</v>
      </c>
      <c r="J6225" t="s">
        <v>215</v>
      </c>
      <c r="K6225">
        <v>1020.00096144</v>
      </c>
    </row>
    <row r="6226" spans="1:11" x14ac:dyDescent="0.2">
      <c r="A6226" t="s">
        <v>256</v>
      </c>
      <c r="B6226" t="s">
        <v>185</v>
      </c>
      <c r="C6226" t="s">
        <v>205</v>
      </c>
      <c r="D6226" t="s">
        <v>190</v>
      </c>
      <c r="E6226">
        <v>212342</v>
      </c>
      <c r="F6226">
        <v>16.953800000000001</v>
      </c>
      <c r="G6226">
        <v>44966</v>
      </c>
      <c r="H6226">
        <v>44958</v>
      </c>
      <c r="I6226">
        <v>3600003.7996</v>
      </c>
      <c r="J6226" t="s">
        <v>193</v>
      </c>
      <c r="K6226">
        <v>720.00075992000006</v>
      </c>
    </row>
    <row r="6227" spans="1:11" x14ac:dyDescent="0.2">
      <c r="A6227" t="s">
        <v>256</v>
      </c>
      <c r="B6227" t="s">
        <v>198</v>
      </c>
      <c r="C6227" t="s">
        <v>220</v>
      </c>
      <c r="D6227" t="s">
        <v>200</v>
      </c>
      <c r="E6227">
        <v>38735</v>
      </c>
      <c r="F6227">
        <v>175.55330000000001</v>
      </c>
      <c r="G6227">
        <v>44967</v>
      </c>
      <c r="H6227">
        <v>44958</v>
      </c>
      <c r="I6227">
        <v>6800057.0755000003</v>
      </c>
      <c r="J6227" t="s">
        <v>188</v>
      </c>
      <c r="K6227">
        <v>1360.0114151</v>
      </c>
    </row>
    <row r="6228" spans="1:11" x14ac:dyDescent="0.2">
      <c r="A6228" t="s">
        <v>256</v>
      </c>
      <c r="B6228" t="s">
        <v>185</v>
      </c>
      <c r="C6228" t="s">
        <v>221</v>
      </c>
      <c r="D6228" t="s">
        <v>190</v>
      </c>
      <c r="E6228">
        <v>119923</v>
      </c>
      <c r="F6228">
        <v>39.191800000000001</v>
      </c>
      <c r="G6228">
        <v>44967</v>
      </c>
      <c r="H6228">
        <v>44958</v>
      </c>
      <c r="I6228">
        <v>4699998.2313999999</v>
      </c>
      <c r="J6228" t="s">
        <v>207</v>
      </c>
      <c r="K6228">
        <v>939.99964627999998</v>
      </c>
    </row>
    <row r="6229" spans="1:11" x14ac:dyDescent="0.2">
      <c r="A6229" t="s">
        <v>256</v>
      </c>
      <c r="B6229" t="s">
        <v>185</v>
      </c>
      <c r="C6229" t="s">
        <v>239</v>
      </c>
      <c r="D6229" t="s">
        <v>192</v>
      </c>
      <c r="E6229">
        <v>141270</v>
      </c>
      <c r="F6229">
        <v>15.573</v>
      </c>
      <c r="G6229">
        <v>44967</v>
      </c>
      <c r="H6229">
        <v>44958</v>
      </c>
      <c r="I6229">
        <v>2199997.71</v>
      </c>
      <c r="J6229" t="s">
        <v>188</v>
      </c>
      <c r="K6229">
        <v>439.99954200000002</v>
      </c>
    </row>
    <row r="6230" spans="1:11" x14ac:dyDescent="0.2">
      <c r="A6230" t="s">
        <v>256</v>
      </c>
      <c r="B6230" t="s">
        <v>198</v>
      </c>
      <c r="C6230" t="s">
        <v>186</v>
      </c>
      <c r="D6230" t="s">
        <v>187</v>
      </c>
      <c r="E6230">
        <v>265805</v>
      </c>
      <c r="F6230">
        <v>21.444299999999998</v>
      </c>
      <c r="G6230">
        <v>44967</v>
      </c>
      <c r="H6230">
        <v>44958</v>
      </c>
      <c r="I6230">
        <v>5700002.1614999995</v>
      </c>
      <c r="J6230" t="s">
        <v>188</v>
      </c>
      <c r="K6230">
        <v>1140.0004323000001</v>
      </c>
    </row>
    <row r="6231" spans="1:11" x14ac:dyDescent="0.2">
      <c r="A6231" t="s">
        <v>256</v>
      </c>
      <c r="B6231" t="s">
        <v>185</v>
      </c>
      <c r="C6231" t="s">
        <v>240</v>
      </c>
      <c r="D6231" t="s">
        <v>187</v>
      </c>
      <c r="E6231">
        <v>1376982</v>
      </c>
      <c r="F6231">
        <v>6.7538999999999998</v>
      </c>
      <c r="G6231">
        <v>44967</v>
      </c>
      <c r="H6231">
        <v>44958</v>
      </c>
      <c r="I6231">
        <v>9299998.7297999989</v>
      </c>
      <c r="J6231" t="s">
        <v>241</v>
      </c>
      <c r="K6231">
        <v>1859.9997459599999</v>
      </c>
    </row>
    <row r="6232" spans="1:11" x14ac:dyDescent="0.2">
      <c r="A6232" t="s">
        <v>256</v>
      </c>
      <c r="B6232" t="s">
        <v>185</v>
      </c>
      <c r="C6232" t="s">
        <v>222</v>
      </c>
      <c r="D6232" t="s">
        <v>190</v>
      </c>
      <c r="E6232">
        <v>194898</v>
      </c>
      <c r="F6232">
        <v>16.931899999999999</v>
      </c>
      <c r="G6232">
        <v>44968</v>
      </c>
      <c r="H6232">
        <v>44958</v>
      </c>
      <c r="I6232">
        <v>3299993.4461999997</v>
      </c>
      <c r="J6232" t="s">
        <v>193</v>
      </c>
      <c r="K6232">
        <v>659.99868923999998</v>
      </c>
    </row>
    <row r="6233" spans="1:11" x14ac:dyDescent="0.2">
      <c r="A6233" t="s">
        <v>256</v>
      </c>
      <c r="B6233" t="s">
        <v>198</v>
      </c>
      <c r="C6233" t="s">
        <v>208</v>
      </c>
      <c r="D6233" t="s">
        <v>200</v>
      </c>
      <c r="E6233">
        <v>38334</v>
      </c>
      <c r="F6233">
        <v>59.998899999999999</v>
      </c>
      <c r="G6233">
        <v>44968</v>
      </c>
      <c r="H6233">
        <v>44958</v>
      </c>
      <c r="I6233">
        <v>2299997.8325999998</v>
      </c>
      <c r="J6233" t="s">
        <v>188</v>
      </c>
      <c r="K6233">
        <v>459.99956651999997</v>
      </c>
    </row>
    <row r="6234" spans="1:11" x14ac:dyDescent="0.2">
      <c r="A6234" t="s">
        <v>256</v>
      </c>
      <c r="B6234" t="s">
        <v>185</v>
      </c>
      <c r="C6234" t="s">
        <v>232</v>
      </c>
      <c r="D6234" t="s">
        <v>192</v>
      </c>
      <c r="E6234">
        <v>101831</v>
      </c>
      <c r="F6234">
        <v>23.5684</v>
      </c>
      <c r="G6234">
        <v>44968</v>
      </c>
      <c r="H6234">
        <v>44958</v>
      </c>
      <c r="I6234">
        <v>2399993.7404</v>
      </c>
      <c r="J6234" t="s">
        <v>204</v>
      </c>
      <c r="K6234">
        <v>479.99874808000004</v>
      </c>
    </row>
    <row r="6235" spans="1:11" x14ac:dyDescent="0.2">
      <c r="A6235" t="s">
        <v>256</v>
      </c>
      <c r="B6235" t="s">
        <v>198</v>
      </c>
      <c r="C6235" t="s">
        <v>232</v>
      </c>
      <c r="D6235" t="s">
        <v>190</v>
      </c>
      <c r="E6235">
        <v>147674</v>
      </c>
      <c r="F6235">
        <v>23.023700000000002</v>
      </c>
      <c r="G6235">
        <v>44970</v>
      </c>
      <c r="H6235">
        <v>44958</v>
      </c>
      <c r="I6235">
        <v>3400001.8738000002</v>
      </c>
      <c r="J6235" t="s">
        <v>204</v>
      </c>
      <c r="K6235">
        <v>680.00037476000011</v>
      </c>
    </row>
    <row r="6236" spans="1:11" x14ac:dyDescent="0.2">
      <c r="A6236" t="s">
        <v>256</v>
      </c>
      <c r="B6236" t="s">
        <v>198</v>
      </c>
      <c r="C6236" t="s">
        <v>201</v>
      </c>
      <c r="D6236" t="s">
        <v>192</v>
      </c>
      <c r="E6236">
        <v>153448</v>
      </c>
      <c r="F6236">
        <v>43.011200000000002</v>
      </c>
      <c r="G6236">
        <v>44970</v>
      </c>
      <c r="H6236">
        <v>44958</v>
      </c>
      <c r="I6236">
        <v>6599982.6176000005</v>
      </c>
      <c r="J6236" t="s">
        <v>188</v>
      </c>
      <c r="K6236">
        <v>1319.9965235200002</v>
      </c>
    </row>
    <row r="6237" spans="1:11" x14ac:dyDescent="0.2">
      <c r="A6237" t="s">
        <v>256</v>
      </c>
      <c r="B6237" t="s">
        <v>198</v>
      </c>
      <c r="C6237" t="s">
        <v>220</v>
      </c>
      <c r="D6237" t="s">
        <v>190</v>
      </c>
      <c r="E6237">
        <v>15339</v>
      </c>
      <c r="F6237">
        <v>156.4589</v>
      </c>
      <c r="G6237">
        <v>44970</v>
      </c>
      <c r="H6237">
        <v>44958</v>
      </c>
      <c r="I6237">
        <v>2399923.0671000001</v>
      </c>
      <c r="J6237" t="s">
        <v>188</v>
      </c>
      <c r="K6237">
        <v>479.98461342000002</v>
      </c>
    </row>
    <row r="6238" spans="1:11" x14ac:dyDescent="0.2">
      <c r="A6238" t="s">
        <v>256</v>
      </c>
      <c r="B6238" t="s">
        <v>198</v>
      </c>
      <c r="C6238" t="s">
        <v>231</v>
      </c>
      <c r="D6238" t="s">
        <v>190</v>
      </c>
      <c r="E6238">
        <v>199218</v>
      </c>
      <c r="F6238">
        <v>20.078499999999998</v>
      </c>
      <c r="G6238">
        <v>44973</v>
      </c>
      <c r="H6238">
        <v>44958</v>
      </c>
      <c r="I6238">
        <v>3999998.6129999994</v>
      </c>
      <c r="J6238" t="s">
        <v>188</v>
      </c>
      <c r="K6238">
        <v>799.99972259999993</v>
      </c>
    </row>
    <row r="6239" spans="1:11" x14ac:dyDescent="0.2">
      <c r="A6239" t="s">
        <v>256</v>
      </c>
      <c r="B6239" t="s">
        <v>185</v>
      </c>
      <c r="C6239" t="s">
        <v>199</v>
      </c>
      <c r="D6239" t="s">
        <v>190</v>
      </c>
      <c r="E6239">
        <v>918477</v>
      </c>
      <c r="F6239">
        <v>3.1574</v>
      </c>
      <c r="G6239">
        <v>44973</v>
      </c>
      <c r="H6239">
        <v>44958</v>
      </c>
      <c r="I6239">
        <v>2899999.2798000001</v>
      </c>
      <c r="J6239" t="s">
        <v>193</v>
      </c>
      <c r="K6239">
        <v>579.9998559600001</v>
      </c>
    </row>
    <row r="6240" spans="1:11" x14ac:dyDescent="0.2">
      <c r="A6240" t="s">
        <v>256</v>
      </c>
      <c r="B6240" t="s">
        <v>185</v>
      </c>
      <c r="C6240" t="s">
        <v>208</v>
      </c>
      <c r="D6240" t="s">
        <v>200</v>
      </c>
      <c r="E6240">
        <v>116686</v>
      </c>
      <c r="F6240">
        <v>67.702799999999996</v>
      </c>
      <c r="G6240">
        <v>44973</v>
      </c>
      <c r="H6240">
        <v>44958</v>
      </c>
      <c r="I6240">
        <v>7899968.9207999995</v>
      </c>
      <c r="J6240" t="s">
        <v>188</v>
      </c>
      <c r="K6240">
        <v>1579.9937841599999</v>
      </c>
    </row>
    <row r="6241" spans="1:11" x14ac:dyDescent="0.2">
      <c r="A6241" t="s">
        <v>256</v>
      </c>
      <c r="B6241" t="s">
        <v>198</v>
      </c>
      <c r="C6241" t="s">
        <v>221</v>
      </c>
      <c r="D6241" t="s">
        <v>190</v>
      </c>
      <c r="E6241">
        <v>133946</v>
      </c>
      <c r="F6241">
        <v>37.328400000000002</v>
      </c>
      <c r="G6241">
        <v>44973</v>
      </c>
      <c r="H6241">
        <v>44958</v>
      </c>
      <c r="I6241">
        <v>4999989.8664000006</v>
      </c>
      <c r="J6241" t="s">
        <v>207</v>
      </c>
      <c r="K6241">
        <v>999.99797328000022</v>
      </c>
    </row>
    <row r="6242" spans="1:11" x14ac:dyDescent="0.2">
      <c r="A6242" t="s">
        <v>256</v>
      </c>
      <c r="B6242" t="s">
        <v>198</v>
      </c>
      <c r="C6242" t="s">
        <v>191</v>
      </c>
      <c r="D6242" t="s">
        <v>200</v>
      </c>
      <c r="E6242">
        <v>1697609</v>
      </c>
      <c r="F6242">
        <v>5.5372000000000003</v>
      </c>
      <c r="G6242">
        <v>44973</v>
      </c>
      <c r="H6242">
        <v>44958</v>
      </c>
      <c r="I6242">
        <v>9400000.5548</v>
      </c>
      <c r="J6242" t="s">
        <v>193</v>
      </c>
      <c r="K6242">
        <v>1880.00011096</v>
      </c>
    </row>
    <row r="6243" spans="1:11" x14ac:dyDescent="0.2">
      <c r="A6243" t="s">
        <v>256</v>
      </c>
      <c r="B6243" t="s">
        <v>185</v>
      </c>
      <c r="C6243" t="s">
        <v>209</v>
      </c>
      <c r="D6243" t="s">
        <v>190</v>
      </c>
      <c r="E6243">
        <v>281377</v>
      </c>
      <c r="F6243">
        <v>19.191299999999998</v>
      </c>
      <c r="G6243">
        <v>44973</v>
      </c>
      <c r="H6243">
        <v>44958</v>
      </c>
      <c r="I6243">
        <v>5399990.4200999998</v>
      </c>
      <c r="J6243" t="s">
        <v>188</v>
      </c>
      <c r="K6243">
        <v>1079.9980840200001</v>
      </c>
    </row>
    <row r="6244" spans="1:11" x14ac:dyDescent="0.2">
      <c r="A6244" t="s">
        <v>256</v>
      </c>
      <c r="B6244" t="s">
        <v>198</v>
      </c>
      <c r="C6244" t="s">
        <v>112</v>
      </c>
      <c r="D6244" t="s">
        <v>190</v>
      </c>
      <c r="E6244">
        <v>35045</v>
      </c>
      <c r="F6244">
        <v>42.802300000000002</v>
      </c>
      <c r="G6244">
        <v>44973</v>
      </c>
      <c r="H6244">
        <v>44958</v>
      </c>
      <c r="I6244">
        <v>1500006.6035000002</v>
      </c>
      <c r="J6244" t="s">
        <v>188</v>
      </c>
      <c r="K6244">
        <v>300.00132070000006</v>
      </c>
    </row>
    <row r="6245" spans="1:11" x14ac:dyDescent="0.2">
      <c r="A6245" t="s">
        <v>256</v>
      </c>
      <c r="B6245" t="s">
        <v>198</v>
      </c>
      <c r="C6245" t="s">
        <v>225</v>
      </c>
      <c r="D6245" t="s">
        <v>190</v>
      </c>
      <c r="E6245">
        <v>80186</v>
      </c>
      <c r="F6245">
        <v>81.061099999999996</v>
      </c>
      <c r="G6245">
        <v>44974</v>
      </c>
      <c r="H6245">
        <v>44958</v>
      </c>
      <c r="I6245">
        <v>6499965.3646</v>
      </c>
      <c r="J6245" t="s">
        <v>188</v>
      </c>
      <c r="K6245">
        <v>1299.99307292</v>
      </c>
    </row>
    <row r="6246" spans="1:11" x14ac:dyDescent="0.2">
      <c r="A6246" t="s">
        <v>256</v>
      </c>
      <c r="B6246" t="s">
        <v>185</v>
      </c>
      <c r="C6246" t="s">
        <v>242</v>
      </c>
      <c r="D6246" t="s">
        <v>192</v>
      </c>
      <c r="E6246">
        <v>31330</v>
      </c>
      <c r="F6246">
        <v>271.30430000000001</v>
      </c>
      <c r="G6246">
        <v>44974</v>
      </c>
      <c r="H6246">
        <v>44958</v>
      </c>
      <c r="I6246">
        <v>8499963.7190000005</v>
      </c>
      <c r="J6246" t="s">
        <v>207</v>
      </c>
      <c r="K6246">
        <v>1699.9927438000002</v>
      </c>
    </row>
    <row r="6247" spans="1:11" x14ac:dyDescent="0.2">
      <c r="A6247" t="s">
        <v>256</v>
      </c>
      <c r="B6247" t="s">
        <v>185</v>
      </c>
      <c r="C6247" t="s">
        <v>205</v>
      </c>
      <c r="D6247" t="s">
        <v>190</v>
      </c>
      <c r="E6247">
        <v>347354</v>
      </c>
      <c r="F6247">
        <v>19.288699999999999</v>
      </c>
      <c r="G6247">
        <v>44975</v>
      </c>
      <c r="H6247">
        <v>44958</v>
      </c>
      <c r="I6247">
        <v>6700007.0998</v>
      </c>
      <c r="J6247" t="s">
        <v>193</v>
      </c>
      <c r="K6247">
        <v>1340.00141996</v>
      </c>
    </row>
    <row r="6248" spans="1:11" x14ac:dyDescent="0.2">
      <c r="A6248" t="s">
        <v>256</v>
      </c>
      <c r="B6248" t="s">
        <v>185</v>
      </c>
      <c r="C6248" t="s">
        <v>208</v>
      </c>
      <c r="D6248" t="s">
        <v>200</v>
      </c>
      <c r="E6248">
        <v>70314</v>
      </c>
      <c r="F6248">
        <v>58.309699999999999</v>
      </c>
      <c r="G6248">
        <v>44975</v>
      </c>
      <c r="H6248">
        <v>44958</v>
      </c>
      <c r="I6248">
        <v>4099988.2458000001</v>
      </c>
      <c r="J6248" t="s">
        <v>188</v>
      </c>
      <c r="K6248">
        <v>819.99764916000004</v>
      </c>
    </row>
    <row r="6249" spans="1:11" x14ac:dyDescent="0.2">
      <c r="A6249" t="s">
        <v>256</v>
      </c>
      <c r="B6249" t="s">
        <v>198</v>
      </c>
      <c r="C6249" t="s">
        <v>232</v>
      </c>
      <c r="D6249" t="s">
        <v>187</v>
      </c>
      <c r="E6249">
        <v>20968</v>
      </c>
      <c r="F6249">
        <v>23.845700000000001</v>
      </c>
      <c r="G6249">
        <v>44976</v>
      </c>
      <c r="H6249">
        <v>44958</v>
      </c>
      <c r="I6249">
        <v>499996.63760000002</v>
      </c>
      <c r="J6249" t="s">
        <v>204</v>
      </c>
      <c r="K6249">
        <v>99.999327520000008</v>
      </c>
    </row>
    <row r="6250" spans="1:11" x14ac:dyDescent="0.2">
      <c r="A6250" t="s">
        <v>256</v>
      </c>
      <c r="B6250" t="s">
        <v>185</v>
      </c>
      <c r="C6250" t="s">
        <v>218</v>
      </c>
      <c r="D6250" t="s">
        <v>190</v>
      </c>
      <c r="E6250">
        <v>119541</v>
      </c>
      <c r="F6250">
        <v>61.903700000000001</v>
      </c>
      <c r="G6250">
        <v>44976</v>
      </c>
      <c r="H6250">
        <v>44958</v>
      </c>
      <c r="I6250">
        <v>7400030.2017000001</v>
      </c>
      <c r="J6250" t="s">
        <v>204</v>
      </c>
      <c r="K6250">
        <v>1480.00604034</v>
      </c>
    </row>
    <row r="6251" spans="1:11" x14ac:dyDescent="0.2">
      <c r="A6251" t="s">
        <v>256</v>
      </c>
      <c r="B6251" t="s">
        <v>185</v>
      </c>
      <c r="C6251" t="s">
        <v>220</v>
      </c>
      <c r="D6251" t="s">
        <v>187</v>
      </c>
      <c r="E6251">
        <v>61570</v>
      </c>
      <c r="F6251">
        <v>152.6729</v>
      </c>
      <c r="G6251">
        <v>44977</v>
      </c>
      <c r="H6251">
        <v>44958</v>
      </c>
      <c r="I6251">
        <v>9400070.4529999997</v>
      </c>
      <c r="J6251" t="s">
        <v>188</v>
      </c>
      <c r="K6251">
        <v>1880.0140906000001</v>
      </c>
    </row>
    <row r="6252" spans="1:11" x14ac:dyDescent="0.2">
      <c r="A6252" t="s">
        <v>256</v>
      </c>
      <c r="B6252" t="s">
        <v>185</v>
      </c>
      <c r="C6252" t="s">
        <v>203</v>
      </c>
      <c r="D6252" t="s">
        <v>187</v>
      </c>
      <c r="E6252">
        <v>17927</v>
      </c>
      <c r="F6252">
        <v>105.98269999999999</v>
      </c>
      <c r="G6252">
        <v>44977</v>
      </c>
      <c r="H6252">
        <v>44958</v>
      </c>
      <c r="I6252">
        <v>1899951.8628999998</v>
      </c>
      <c r="J6252" t="s">
        <v>204</v>
      </c>
      <c r="K6252">
        <v>379.99037257999998</v>
      </c>
    </row>
    <row r="6253" spans="1:11" x14ac:dyDescent="0.2">
      <c r="A6253" t="s">
        <v>256</v>
      </c>
      <c r="B6253" t="s">
        <v>198</v>
      </c>
      <c r="C6253" t="s">
        <v>189</v>
      </c>
      <c r="D6253" t="s">
        <v>190</v>
      </c>
      <c r="E6253">
        <v>259421</v>
      </c>
      <c r="F6253">
        <v>29.295999999999999</v>
      </c>
      <c r="G6253">
        <v>44980</v>
      </c>
      <c r="H6253">
        <v>44958</v>
      </c>
      <c r="I6253">
        <v>7599997.6159999995</v>
      </c>
      <c r="J6253" t="s">
        <v>188</v>
      </c>
      <c r="K6253">
        <v>1519.9995231999999</v>
      </c>
    </row>
    <row r="6254" spans="1:11" x14ac:dyDescent="0.2">
      <c r="A6254" t="s">
        <v>256</v>
      </c>
      <c r="B6254" t="s">
        <v>185</v>
      </c>
      <c r="C6254" t="s">
        <v>235</v>
      </c>
      <c r="D6254" t="s">
        <v>190</v>
      </c>
      <c r="E6254">
        <v>495575</v>
      </c>
      <c r="F6254">
        <v>15.7393</v>
      </c>
      <c r="G6254">
        <v>44980</v>
      </c>
      <c r="H6254">
        <v>44958</v>
      </c>
      <c r="I6254">
        <v>7800003.5975000001</v>
      </c>
      <c r="J6254" t="s">
        <v>204</v>
      </c>
      <c r="K6254">
        <v>1560.0007195000001</v>
      </c>
    </row>
    <row r="6255" spans="1:11" x14ac:dyDescent="0.2">
      <c r="A6255" t="s">
        <v>256</v>
      </c>
      <c r="B6255" t="s">
        <v>185</v>
      </c>
      <c r="C6255" t="s">
        <v>227</v>
      </c>
      <c r="D6255" t="s">
        <v>190</v>
      </c>
      <c r="E6255">
        <v>53408</v>
      </c>
      <c r="F6255">
        <v>142.29949999999999</v>
      </c>
      <c r="G6255">
        <v>44980</v>
      </c>
      <c r="H6255">
        <v>44958</v>
      </c>
      <c r="I6255">
        <v>7599931.6959999995</v>
      </c>
      <c r="J6255" t="s">
        <v>204</v>
      </c>
      <c r="K6255">
        <v>1519.9863392</v>
      </c>
    </row>
    <row r="6256" spans="1:11" x14ac:dyDescent="0.2">
      <c r="A6256" t="s">
        <v>256</v>
      </c>
      <c r="B6256" t="s">
        <v>185</v>
      </c>
      <c r="C6256" t="s">
        <v>202</v>
      </c>
      <c r="D6256" t="s">
        <v>192</v>
      </c>
      <c r="E6256">
        <v>1582529</v>
      </c>
      <c r="F6256">
        <v>3.7913999999999999</v>
      </c>
      <c r="G6256">
        <v>44980</v>
      </c>
      <c r="H6256">
        <v>44958</v>
      </c>
      <c r="I6256">
        <v>6000000.4506000001</v>
      </c>
      <c r="J6256" t="s">
        <v>193</v>
      </c>
      <c r="K6256">
        <v>1200.0000901200001</v>
      </c>
    </row>
    <row r="6257" spans="1:11" x14ac:dyDescent="0.2">
      <c r="A6257" t="s">
        <v>256</v>
      </c>
      <c r="B6257" t="s">
        <v>198</v>
      </c>
      <c r="C6257" t="s">
        <v>225</v>
      </c>
      <c r="D6257" t="s">
        <v>190</v>
      </c>
      <c r="E6257">
        <v>50640</v>
      </c>
      <c r="F6257">
        <v>82.937899999999999</v>
      </c>
      <c r="G6257">
        <v>44980</v>
      </c>
      <c r="H6257">
        <v>44958</v>
      </c>
      <c r="I6257">
        <v>4199975.2560000001</v>
      </c>
      <c r="J6257" t="s">
        <v>188</v>
      </c>
      <c r="K6257">
        <v>839.99505120000003</v>
      </c>
    </row>
    <row r="6258" spans="1:11" x14ac:dyDescent="0.2">
      <c r="A6258" t="s">
        <v>256</v>
      </c>
      <c r="B6258" t="s">
        <v>198</v>
      </c>
      <c r="C6258" t="s">
        <v>234</v>
      </c>
      <c r="D6258" t="s">
        <v>190</v>
      </c>
      <c r="E6258">
        <v>47360</v>
      </c>
      <c r="F6258">
        <v>107.6858</v>
      </c>
      <c r="G6258">
        <v>44980</v>
      </c>
      <c r="H6258">
        <v>44958</v>
      </c>
      <c r="I6258">
        <v>5099999.4879999999</v>
      </c>
      <c r="J6258" t="s">
        <v>204</v>
      </c>
      <c r="K6258">
        <v>1019.9998976000001</v>
      </c>
    </row>
    <row r="6259" spans="1:11" x14ac:dyDescent="0.2">
      <c r="A6259" t="s">
        <v>256</v>
      </c>
      <c r="B6259" t="s">
        <v>185</v>
      </c>
      <c r="C6259" t="s">
        <v>242</v>
      </c>
      <c r="D6259" t="s">
        <v>190</v>
      </c>
      <c r="E6259">
        <v>13472</v>
      </c>
      <c r="F6259">
        <v>252.3707</v>
      </c>
      <c r="G6259">
        <v>44980</v>
      </c>
      <c r="H6259">
        <v>44958</v>
      </c>
      <c r="I6259">
        <v>3399938.0704000001</v>
      </c>
      <c r="J6259" t="s">
        <v>207</v>
      </c>
      <c r="K6259">
        <v>679.98761408000007</v>
      </c>
    </row>
    <row r="6260" spans="1:11" x14ac:dyDescent="0.2">
      <c r="A6260" t="s">
        <v>256</v>
      </c>
      <c r="B6260" t="s">
        <v>198</v>
      </c>
      <c r="C6260" t="s">
        <v>236</v>
      </c>
      <c r="D6260" t="s">
        <v>192</v>
      </c>
      <c r="E6260">
        <v>246885</v>
      </c>
      <c r="F6260">
        <v>6.0757000000000003</v>
      </c>
      <c r="G6260">
        <v>44980</v>
      </c>
      <c r="H6260">
        <v>44958</v>
      </c>
      <c r="I6260">
        <v>1499999.1945</v>
      </c>
      <c r="J6260" t="s">
        <v>215</v>
      </c>
      <c r="K6260">
        <v>299.99983889999999</v>
      </c>
    </row>
    <row r="6261" spans="1:11" x14ac:dyDescent="0.2">
      <c r="A6261" t="s">
        <v>256</v>
      </c>
      <c r="B6261" t="s">
        <v>185</v>
      </c>
      <c r="C6261" t="s">
        <v>114</v>
      </c>
      <c r="D6261" t="s">
        <v>190</v>
      </c>
      <c r="E6261">
        <v>204571</v>
      </c>
      <c r="F6261">
        <v>14.6648</v>
      </c>
      <c r="G6261">
        <v>44981</v>
      </c>
      <c r="H6261">
        <v>44958</v>
      </c>
      <c r="I6261">
        <v>2999992.8007999999</v>
      </c>
      <c r="J6261" t="s">
        <v>215</v>
      </c>
      <c r="K6261">
        <v>599.99856016000001</v>
      </c>
    </row>
    <row r="6262" spans="1:11" x14ac:dyDescent="0.2">
      <c r="A6262" t="s">
        <v>256</v>
      </c>
      <c r="B6262" t="s">
        <v>198</v>
      </c>
      <c r="C6262" t="s">
        <v>230</v>
      </c>
      <c r="D6262" t="s">
        <v>187</v>
      </c>
      <c r="E6262">
        <v>41632</v>
      </c>
      <c r="F6262">
        <v>117.6985</v>
      </c>
      <c r="G6262">
        <v>44981</v>
      </c>
      <c r="H6262">
        <v>44958</v>
      </c>
      <c r="I6262">
        <v>4900023.9519999996</v>
      </c>
      <c r="J6262" t="s">
        <v>188</v>
      </c>
      <c r="K6262">
        <v>980.00479039999993</v>
      </c>
    </row>
    <row r="6263" spans="1:11" x14ac:dyDescent="0.2">
      <c r="A6263" t="s">
        <v>256</v>
      </c>
      <c r="B6263" t="s">
        <v>198</v>
      </c>
      <c r="C6263" t="s">
        <v>214</v>
      </c>
      <c r="D6263" t="s">
        <v>187</v>
      </c>
      <c r="E6263">
        <v>276493</v>
      </c>
      <c r="F6263">
        <v>29.295500000000001</v>
      </c>
      <c r="G6263">
        <v>44981</v>
      </c>
      <c r="H6263">
        <v>44958</v>
      </c>
      <c r="I6263">
        <v>8100000.6814999999</v>
      </c>
      <c r="J6263" t="s">
        <v>215</v>
      </c>
      <c r="K6263">
        <v>1620.0001363000001</v>
      </c>
    </row>
    <row r="6264" spans="1:11" x14ac:dyDescent="0.2">
      <c r="A6264" t="s">
        <v>256</v>
      </c>
      <c r="B6264" t="s">
        <v>185</v>
      </c>
      <c r="C6264" t="s">
        <v>205</v>
      </c>
      <c r="D6264" t="s">
        <v>190</v>
      </c>
      <c r="E6264">
        <v>99442</v>
      </c>
      <c r="F6264">
        <v>19.1066</v>
      </c>
      <c r="G6264">
        <v>44982</v>
      </c>
      <c r="H6264">
        <v>44958</v>
      </c>
      <c r="I6264">
        <v>1899998.5172000001</v>
      </c>
      <c r="J6264" t="s">
        <v>193</v>
      </c>
      <c r="K6264">
        <v>379.99970344000002</v>
      </c>
    </row>
    <row r="6265" spans="1:11" x14ac:dyDescent="0.2">
      <c r="A6265" t="s">
        <v>256</v>
      </c>
      <c r="B6265" t="s">
        <v>185</v>
      </c>
      <c r="C6265" t="s">
        <v>227</v>
      </c>
      <c r="D6265" t="s">
        <v>190</v>
      </c>
      <c r="E6265">
        <v>41116</v>
      </c>
      <c r="F6265">
        <v>155.65880000000001</v>
      </c>
      <c r="G6265">
        <v>44982</v>
      </c>
      <c r="H6265">
        <v>44958</v>
      </c>
      <c r="I6265">
        <v>6400067.2208000002</v>
      </c>
      <c r="J6265" t="s">
        <v>204</v>
      </c>
      <c r="K6265">
        <v>1280.0134441600001</v>
      </c>
    </row>
    <row r="6266" spans="1:11" x14ac:dyDescent="0.2">
      <c r="A6266" t="s">
        <v>256</v>
      </c>
      <c r="B6266" t="s">
        <v>185</v>
      </c>
      <c r="C6266" t="s">
        <v>194</v>
      </c>
      <c r="D6266" t="s">
        <v>200</v>
      </c>
      <c r="E6266">
        <v>178461</v>
      </c>
      <c r="F6266">
        <v>49.310600000000001</v>
      </c>
      <c r="G6266">
        <v>44982</v>
      </c>
      <c r="H6266">
        <v>44958</v>
      </c>
      <c r="I6266">
        <v>8800018.9866000004</v>
      </c>
      <c r="J6266" t="s">
        <v>188</v>
      </c>
      <c r="K6266">
        <v>1760.0037973200001</v>
      </c>
    </row>
    <row r="6267" spans="1:11" x14ac:dyDescent="0.2">
      <c r="A6267" t="s">
        <v>256</v>
      </c>
      <c r="B6267" t="s">
        <v>185</v>
      </c>
      <c r="C6267" t="s">
        <v>230</v>
      </c>
      <c r="D6267" t="s">
        <v>192</v>
      </c>
      <c r="E6267">
        <v>51630</v>
      </c>
      <c r="F6267">
        <v>123.95780000000001</v>
      </c>
      <c r="G6267">
        <v>44983</v>
      </c>
      <c r="H6267">
        <v>44958</v>
      </c>
      <c r="I6267">
        <v>6399941.2140000006</v>
      </c>
      <c r="J6267" t="s">
        <v>188</v>
      </c>
      <c r="K6267">
        <v>1279.9882428000001</v>
      </c>
    </row>
    <row r="6268" spans="1:11" x14ac:dyDescent="0.2">
      <c r="A6268" t="s">
        <v>256</v>
      </c>
      <c r="B6268" t="s">
        <v>185</v>
      </c>
      <c r="C6268" t="s">
        <v>244</v>
      </c>
      <c r="D6268" t="s">
        <v>190</v>
      </c>
      <c r="E6268">
        <v>130481</v>
      </c>
      <c r="F6268">
        <v>29.123100000000001</v>
      </c>
      <c r="G6268">
        <v>44983</v>
      </c>
      <c r="H6268">
        <v>44958</v>
      </c>
      <c r="I6268">
        <v>3800011.2111</v>
      </c>
      <c r="J6268" t="s">
        <v>207</v>
      </c>
      <c r="K6268">
        <v>760.00224221999997</v>
      </c>
    </row>
    <row r="6269" spans="1:11" x14ac:dyDescent="0.2">
      <c r="A6269" t="s">
        <v>256</v>
      </c>
      <c r="B6269" t="s">
        <v>185</v>
      </c>
      <c r="C6269" t="s">
        <v>217</v>
      </c>
      <c r="D6269" t="s">
        <v>200</v>
      </c>
      <c r="E6269">
        <v>1149411</v>
      </c>
      <c r="F6269">
        <v>8.1781000000000006</v>
      </c>
      <c r="G6269">
        <v>44984</v>
      </c>
      <c r="H6269">
        <v>44958</v>
      </c>
      <c r="I6269">
        <v>9399998.0991000012</v>
      </c>
      <c r="J6269" t="s">
        <v>215</v>
      </c>
      <c r="K6269">
        <v>1879.9996198200004</v>
      </c>
    </row>
    <row r="6270" spans="1:11" x14ac:dyDescent="0.2">
      <c r="A6270" t="s">
        <v>256</v>
      </c>
      <c r="B6270" t="s">
        <v>198</v>
      </c>
      <c r="C6270" t="s">
        <v>236</v>
      </c>
      <c r="D6270" t="s">
        <v>190</v>
      </c>
      <c r="E6270">
        <v>202906</v>
      </c>
      <c r="F6270">
        <v>6.4069000000000003</v>
      </c>
      <c r="G6270">
        <v>44984</v>
      </c>
      <c r="H6270">
        <v>44958</v>
      </c>
      <c r="I6270">
        <v>1299998.4514000001</v>
      </c>
      <c r="J6270" t="s">
        <v>215</v>
      </c>
      <c r="K6270">
        <v>259.99969028000004</v>
      </c>
    </row>
    <row r="6271" spans="1:11" x14ac:dyDescent="0.2">
      <c r="A6271" t="s">
        <v>256</v>
      </c>
      <c r="B6271" t="s">
        <v>185</v>
      </c>
      <c r="C6271" t="s">
        <v>236</v>
      </c>
      <c r="D6271" t="s">
        <v>190</v>
      </c>
      <c r="E6271">
        <v>898729</v>
      </c>
      <c r="F6271">
        <v>7.0099</v>
      </c>
      <c r="G6271">
        <v>44984</v>
      </c>
      <c r="H6271">
        <v>44958</v>
      </c>
      <c r="I6271">
        <v>6300000.4171000002</v>
      </c>
      <c r="J6271" t="s">
        <v>215</v>
      </c>
      <c r="K6271">
        <v>1260.00008342</v>
      </c>
    </row>
    <row r="6272" spans="1:11" x14ac:dyDescent="0.2">
      <c r="A6272" t="s">
        <v>256</v>
      </c>
      <c r="B6272" t="s">
        <v>198</v>
      </c>
      <c r="C6272" t="s">
        <v>114</v>
      </c>
      <c r="D6272" t="s">
        <v>190</v>
      </c>
      <c r="E6272">
        <v>76098</v>
      </c>
      <c r="F6272">
        <v>14.455</v>
      </c>
      <c r="G6272">
        <v>44984</v>
      </c>
      <c r="H6272">
        <v>44958</v>
      </c>
      <c r="I6272">
        <v>1099996.5900000001</v>
      </c>
      <c r="J6272" t="s">
        <v>215</v>
      </c>
      <c r="K6272">
        <v>219.99931800000002</v>
      </c>
    </row>
    <row r="6273" spans="1:11" x14ac:dyDescent="0.2">
      <c r="A6273" t="s">
        <v>256</v>
      </c>
      <c r="B6273" t="s">
        <v>198</v>
      </c>
      <c r="C6273" t="s">
        <v>114</v>
      </c>
      <c r="D6273" t="s">
        <v>190</v>
      </c>
      <c r="E6273">
        <v>525920</v>
      </c>
      <c r="F6273">
        <v>13.31</v>
      </c>
      <c r="G6273">
        <v>44984</v>
      </c>
      <c r="H6273">
        <v>44958</v>
      </c>
      <c r="I6273">
        <v>6999995.2000000002</v>
      </c>
      <c r="J6273" t="s">
        <v>215</v>
      </c>
      <c r="K6273">
        <v>1399.9990400000002</v>
      </c>
    </row>
    <row r="6274" spans="1:11" x14ac:dyDescent="0.2">
      <c r="A6274" t="s">
        <v>256</v>
      </c>
      <c r="B6274" t="s">
        <v>198</v>
      </c>
      <c r="C6274" t="s">
        <v>199</v>
      </c>
      <c r="D6274" t="s">
        <v>190</v>
      </c>
      <c r="E6274">
        <v>194477</v>
      </c>
      <c r="F6274">
        <v>3.0851999999999999</v>
      </c>
      <c r="G6274">
        <v>44984</v>
      </c>
      <c r="H6274">
        <v>44958</v>
      </c>
      <c r="I6274">
        <v>600000.44039999996</v>
      </c>
      <c r="J6274" t="s">
        <v>193</v>
      </c>
      <c r="K6274">
        <v>120.00008808</v>
      </c>
    </row>
    <row r="6275" spans="1:11" x14ac:dyDescent="0.2">
      <c r="A6275" t="s">
        <v>257</v>
      </c>
      <c r="B6275" t="s">
        <v>185</v>
      </c>
      <c r="C6275" t="s">
        <v>222</v>
      </c>
      <c r="D6275" t="s">
        <v>190</v>
      </c>
      <c r="E6275">
        <v>368051</v>
      </c>
      <c r="F6275">
        <v>17.3889</v>
      </c>
      <c r="G6275">
        <v>44623</v>
      </c>
      <c r="H6275">
        <v>44621</v>
      </c>
      <c r="I6275">
        <v>6400002.0339000002</v>
      </c>
      <c r="J6275" t="s">
        <v>193</v>
      </c>
      <c r="K6275">
        <v>6400.0020339000002</v>
      </c>
    </row>
    <row r="6276" spans="1:11" x14ac:dyDescent="0.2">
      <c r="A6276" t="s">
        <v>257</v>
      </c>
      <c r="B6276" t="s">
        <v>185</v>
      </c>
      <c r="C6276" t="s">
        <v>237</v>
      </c>
      <c r="D6276" t="s">
        <v>200</v>
      </c>
      <c r="E6276">
        <v>36885</v>
      </c>
      <c r="F6276">
        <v>16.2666</v>
      </c>
      <c r="G6276">
        <v>44623</v>
      </c>
      <c r="H6276">
        <v>44621</v>
      </c>
      <c r="I6276">
        <v>599993.54099999997</v>
      </c>
      <c r="J6276" t="s">
        <v>204</v>
      </c>
      <c r="K6276">
        <v>539.99418690000005</v>
      </c>
    </row>
    <row r="6277" spans="1:11" x14ac:dyDescent="0.2">
      <c r="A6277" t="s">
        <v>257</v>
      </c>
      <c r="B6277" t="s">
        <v>185</v>
      </c>
      <c r="C6277" t="s">
        <v>244</v>
      </c>
      <c r="D6277" t="s">
        <v>190</v>
      </c>
      <c r="E6277">
        <v>173203</v>
      </c>
      <c r="F6277">
        <v>26.558499999999999</v>
      </c>
      <c r="G6277">
        <v>44623</v>
      </c>
      <c r="H6277">
        <v>44621</v>
      </c>
      <c r="I6277">
        <v>4600011.8755000001</v>
      </c>
      <c r="J6277" t="s">
        <v>207</v>
      </c>
      <c r="K6277">
        <v>4140.0106879499999</v>
      </c>
    </row>
    <row r="6278" spans="1:11" x14ac:dyDescent="0.2">
      <c r="A6278" t="s">
        <v>257</v>
      </c>
      <c r="B6278" t="s">
        <v>185</v>
      </c>
      <c r="C6278" t="s">
        <v>226</v>
      </c>
      <c r="D6278" t="s">
        <v>187</v>
      </c>
      <c r="E6278">
        <v>46139</v>
      </c>
      <c r="F6278">
        <v>56.350999999999999</v>
      </c>
      <c r="G6278">
        <v>44625</v>
      </c>
      <c r="H6278">
        <v>44621</v>
      </c>
      <c r="I6278">
        <v>2599978.7889999999</v>
      </c>
      <c r="J6278" t="s">
        <v>188</v>
      </c>
      <c r="K6278">
        <v>2339.9809101000001</v>
      </c>
    </row>
    <row r="6279" spans="1:11" x14ac:dyDescent="0.2">
      <c r="A6279" t="s">
        <v>257</v>
      </c>
      <c r="B6279" t="s">
        <v>198</v>
      </c>
      <c r="C6279" t="s">
        <v>214</v>
      </c>
      <c r="D6279" t="s">
        <v>190</v>
      </c>
      <c r="E6279">
        <v>311129</v>
      </c>
      <c r="F6279">
        <v>30.533999999999999</v>
      </c>
      <c r="G6279">
        <v>44627</v>
      </c>
      <c r="H6279">
        <v>44621</v>
      </c>
      <c r="I6279">
        <v>9500012.8859999999</v>
      </c>
      <c r="J6279" t="s">
        <v>215</v>
      </c>
      <c r="K6279">
        <v>10450.014174599999</v>
      </c>
    </row>
    <row r="6280" spans="1:11" x14ac:dyDescent="0.2">
      <c r="A6280" t="s">
        <v>257</v>
      </c>
      <c r="B6280" t="s">
        <v>185</v>
      </c>
      <c r="C6280" t="s">
        <v>195</v>
      </c>
      <c r="D6280" t="s">
        <v>192</v>
      </c>
      <c r="E6280">
        <v>36542</v>
      </c>
      <c r="F6280">
        <v>120.4083</v>
      </c>
      <c r="G6280">
        <v>44630</v>
      </c>
      <c r="H6280">
        <v>44621</v>
      </c>
      <c r="I6280">
        <v>4399960.0986000001</v>
      </c>
      <c r="J6280" t="s">
        <v>196</v>
      </c>
      <c r="K6280">
        <v>4839.95610846</v>
      </c>
    </row>
    <row r="6281" spans="1:11" x14ac:dyDescent="0.2">
      <c r="A6281" t="s">
        <v>257</v>
      </c>
      <c r="B6281" t="s">
        <v>185</v>
      </c>
      <c r="C6281" t="s">
        <v>216</v>
      </c>
      <c r="D6281" t="s">
        <v>190</v>
      </c>
      <c r="E6281">
        <v>487996</v>
      </c>
      <c r="F6281">
        <v>16.8034</v>
      </c>
      <c r="G6281">
        <v>44630</v>
      </c>
      <c r="H6281">
        <v>44621</v>
      </c>
      <c r="I6281">
        <v>8199991.9863999998</v>
      </c>
      <c r="J6281" t="s">
        <v>215</v>
      </c>
      <c r="K6281">
        <v>9019.9911850400003</v>
      </c>
    </row>
    <row r="6282" spans="1:11" x14ac:dyDescent="0.2">
      <c r="A6282" t="s">
        <v>257</v>
      </c>
      <c r="B6282" t="s">
        <v>198</v>
      </c>
      <c r="C6282" t="s">
        <v>217</v>
      </c>
      <c r="D6282" t="s">
        <v>190</v>
      </c>
      <c r="E6282">
        <v>316390</v>
      </c>
      <c r="F6282">
        <v>9.1659000000000006</v>
      </c>
      <c r="G6282">
        <v>44631</v>
      </c>
      <c r="H6282">
        <v>44621</v>
      </c>
      <c r="I6282">
        <v>2899999.1010000003</v>
      </c>
      <c r="J6282" t="s">
        <v>215</v>
      </c>
      <c r="K6282">
        <v>3189.9990111000002</v>
      </c>
    </row>
    <row r="6283" spans="1:11" x14ac:dyDescent="0.2">
      <c r="A6283" t="s">
        <v>257</v>
      </c>
      <c r="B6283" t="s">
        <v>198</v>
      </c>
      <c r="C6283" t="s">
        <v>230</v>
      </c>
      <c r="D6283" t="s">
        <v>190</v>
      </c>
      <c r="E6283">
        <v>58256</v>
      </c>
      <c r="F6283">
        <v>108.1442</v>
      </c>
      <c r="G6283">
        <v>44633</v>
      </c>
      <c r="H6283">
        <v>44621</v>
      </c>
      <c r="I6283">
        <v>6300048.5152000003</v>
      </c>
      <c r="J6283" t="s">
        <v>188</v>
      </c>
      <c r="K6283">
        <v>5670.0436636800005</v>
      </c>
    </row>
    <row r="6284" spans="1:11" x14ac:dyDescent="0.2">
      <c r="A6284" t="s">
        <v>257</v>
      </c>
      <c r="B6284" t="s">
        <v>198</v>
      </c>
      <c r="C6284" t="s">
        <v>209</v>
      </c>
      <c r="D6284" t="s">
        <v>190</v>
      </c>
      <c r="E6284">
        <v>229942</v>
      </c>
      <c r="F6284">
        <v>18.700399999999998</v>
      </c>
      <c r="G6284">
        <v>44633</v>
      </c>
      <c r="H6284">
        <v>44621</v>
      </c>
      <c r="I6284">
        <v>4300007.3767999997</v>
      </c>
      <c r="J6284" t="s">
        <v>188</v>
      </c>
      <c r="K6284">
        <v>3870.0066391199998</v>
      </c>
    </row>
    <row r="6285" spans="1:11" x14ac:dyDescent="0.2">
      <c r="A6285" t="s">
        <v>257</v>
      </c>
      <c r="B6285" t="s">
        <v>198</v>
      </c>
      <c r="C6285" t="s">
        <v>245</v>
      </c>
      <c r="D6285" t="s">
        <v>192</v>
      </c>
      <c r="E6285">
        <v>107355</v>
      </c>
      <c r="F6285">
        <v>53.094700000000003</v>
      </c>
      <c r="G6285">
        <v>44634</v>
      </c>
      <c r="H6285">
        <v>44621</v>
      </c>
      <c r="I6285">
        <v>5699981.5185000002</v>
      </c>
      <c r="J6285" t="s">
        <v>188</v>
      </c>
      <c r="K6285">
        <v>5129.9833666500008</v>
      </c>
    </row>
    <row r="6286" spans="1:11" x14ac:dyDescent="0.2">
      <c r="A6286" t="s">
        <v>257</v>
      </c>
      <c r="B6286" t="s">
        <v>185</v>
      </c>
      <c r="C6286" t="s">
        <v>209</v>
      </c>
      <c r="D6286" t="s">
        <v>200</v>
      </c>
      <c r="E6286">
        <v>272734</v>
      </c>
      <c r="F6286">
        <v>19.799499999999998</v>
      </c>
      <c r="G6286">
        <v>44637</v>
      </c>
      <c r="H6286">
        <v>44621</v>
      </c>
      <c r="I6286">
        <v>5399996.8329999996</v>
      </c>
      <c r="J6286" t="s">
        <v>188</v>
      </c>
      <c r="K6286">
        <v>4859.9971496999997</v>
      </c>
    </row>
    <row r="6287" spans="1:11" x14ac:dyDescent="0.2">
      <c r="A6287" t="s">
        <v>257</v>
      </c>
      <c r="B6287" t="s">
        <v>198</v>
      </c>
      <c r="C6287" t="s">
        <v>232</v>
      </c>
      <c r="D6287" t="s">
        <v>212</v>
      </c>
      <c r="E6287">
        <v>405381</v>
      </c>
      <c r="F6287">
        <v>23.928100000000001</v>
      </c>
      <c r="G6287">
        <v>44638</v>
      </c>
      <c r="H6287">
        <v>44621</v>
      </c>
      <c r="I6287">
        <v>9699997.1061000004</v>
      </c>
      <c r="J6287" t="s">
        <v>204</v>
      </c>
      <c r="K6287">
        <v>8729.9973954899997</v>
      </c>
    </row>
    <row r="6288" spans="1:11" x14ac:dyDescent="0.2">
      <c r="A6288" t="s">
        <v>257</v>
      </c>
      <c r="B6288" t="s">
        <v>198</v>
      </c>
      <c r="C6288" t="s">
        <v>213</v>
      </c>
      <c r="D6288" t="s">
        <v>190</v>
      </c>
      <c r="E6288">
        <v>122682</v>
      </c>
      <c r="F6288">
        <v>74.175399999999996</v>
      </c>
      <c r="G6288">
        <v>44639</v>
      </c>
      <c r="H6288">
        <v>44621</v>
      </c>
      <c r="I6288">
        <v>9099986.4227999989</v>
      </c>
      <c r="J6288" t="s">
        <v>188</v>
      </c>
      <c r="K6288">
        <v>8189.9877805200003</v>
      </c>
    </row>
    <row r="6289" spans="1:11" x14ac:dyDescent="0.2">
      <c r="A6289" t="s">
        <v>257</v>
      </c>
      <c r="B6289" t="s">
        <v>198</v>
      </c>
      <c r="C6289" t="s">
        <v>233</v>
      </c>
      <c r="D6289" t="s">
        <v>187</v>
      </c>
      <c r="E6289">
        <v>83838</v>
      </c>
      <c r="F6289">
        <v>87.072299999999998</v>
      </c>
      <c r="G6289">
        <v>44639</v>
      </c>
      <c r="H6289">
        <v>44621</v>
      </c>
      <c r="I6289">
        <v>7299967.4874</v>
      </c>
      <c r="J6289" t="s">
        <v>204</v>
      </c>
      <c r="K6289">
        <v>6569.9707386600003</v>
      </c>
    </row>
    <row r="6290" spans="1:11" x14ac:dyDescent="0.2">
      <c r="A6290" t="s">
        <v>257</v>
      </c>
      <c r="B6290" t="s">
        <v>198</v>
      </c>
      <c r="C6290" t="s">
        <v>226</v>
      </c>
      <c r="D6290" t="s">
        <v>192</v>
      </c>
      <c r="E6290">
        <v>35110</v>
      </c>
      <c r="F6290">
        <v>54.116300000000003</v>
      </c>
      <c r="G6290">
        <v>44639</v>
      </c>
      <c r="H6290">
        <v>44621</v>
      </c>
      <c r="I6290">
        <v>1900023.2930000001</v>
      </c>
      <c r="J6290" t="s">
        <v>188</v>
      </c>
      <c r="K6290">
        <v>1710.0209637000003</v>
      </c>
    </row>
    <row r="6291" spans="1:11" x14ac:dyDescent="0.2">
      <c r="A6291" t="s">
        <v>257</v>
      </c>
      <c r="B6291" t="s">
        <v>185</v>
      </c>
      <c r="C6291" t="s">
        <v>214</v>
      </c>
      <c r="D6291" t="s">
        <v>190</v>
      </c>
      <c r="E6291">
        <v>321492</v>
      </c>
      <c r="F6291">
        <v>27.683399999999999</v>
      </c>
      <c r="G6291">
        <v>44640</v>
      </c>
      <c r="H6291">
        <v>44621</v>
      </c>
      <c r="I6291">
        <v>8899991.6327999998</v>
      </c>
      <c r="J6291" t="s">
        <v>215</v>
      </c>
      <c r="K6291">
        <v>9789.9907960799992</v>
      </c>
    </row>
    <row r="6292" spans="1:11" x14ac:dyDescent="0.2">
      <c r="A6292" t="s">
        <v>257</v>
      </c>
      <c r="B6292" t="s">
        <v>185</v>
      </c>
      <c r="C6292" t="s">
        <v>218</v>
      </c>
      <c r="D6292" t="s">
        <v>187</v>
      </c>
      <c r="E6292">
        <v>29545</v>
      </c>
      <c r="F6292">
        <v>60.923400000000001</v>
      </c>
      <c r="G6292">
        <v>44644</v>
      </c>
      <c r="H6292">
        <v>44621</v>
      </c>
      <c r="I6292">
        <v>1799981.8530000001</v>
      </c>
      <c r="J6292" t="s">
        <v>204</v>
      </c>
      <c r="K6292">
        <v>1619.9836677000003</v>
      </c>
    </row>
    <row r="6293" spans="1:11" x14ac:dyDescent="0.2">
      <c r="A6293" t="s">
        <v>257</v>
      </c>
      <c r="B6293" t="s">
        <v>185</v>
      </c>
      <c r="C6293" t="s">
        <v>214</v>
      </c>
      <c r="D6293" t="s">
        <v>190</v>
      </c>
      <c r="E6293">
        <v>176201</v>
      </c>
      <c r="F6293">
        <v>29.511700000000001</v>
      </c>
      <c r="G6293">
        <v>44645</v>
      </c>
      <c r="H6293">
        <v>44621</v>
      </c>
      <c r="I6293">
        <v>5199991.0517000007</v>
      </c>
      <c r="J6293" t="s">
        <v>215</v>
      </c>
      <c r="K6293">
        <v>5719.9901568700006</v>
      </c>
    </row>
    <row r="6294" spans="1:11" x14ac:dyDescent="0.2">
      <c r="A6294" t="s">
        <v>257</v>
      </c>
      <c r="B6294" t="s">
        <v>198</v>
      </c>
      <c r="C6294" t="s">
        <v>206</v>
      </c>
      <c r="D6294" t="s">
        <v>190</v>
      </c>
      <c r="E6294">
        <v>36502</v>
      </c>
      <c r="F6294">
        <v>101.36320000000001</v>
      </c>
      <c r="G6294">
        <v>44645</v>
      </c>
      <c r="H6294">
        <v>44621</v>
      </c>
      <c r="I6294">
        <v>3699959.5264000003</v>
      </c>
      <c r="J6294" t="s">
        <v>207</v>
      </c>
      <c r="K6294">
        <v>3329.9635737600006</v>
      </c>
    </row>
    <row r="6295" spans="1:11" x14ac:dyDescent="0.2">
      <c r="A6295" t="s">
        <v>257</v>
      </c>
      <c r="B6295" t="s">
        <v>185</v>
      </c>
      <c r="C6295" t="s">
        <v>195</v>
      </c>
      <c r="D6295" t="s">
        <v>187</v>
      </c>
      <c r="E6295">
        <v>45725</v>
      </c>
      <c r="F6295">
        <v>120.28319999999999</v>
      </c>
      <c r="G6295">
        <v>44647</v>
      </c>
      <c r="H6295">
        <v>44621</v>
      </c>
      <c r="I6295">
        <v>5499949.3199999994</v>
      </c>
      <c r="J6295" t="s">
        <v>196</v>
      </c>
      <c r="K6295">
        <v>6049.9442520000002</v>
      </c>
    </row>
    <row r="6296" spans="1:11" x14ac:dyDescent="0.2">
      <c r="A6296" t="s">
        <v>257</v>
      </c>
      <c r="B6296" t="s">
        <v>185</v>
      </c>
      <c r="C6296" t="s">
        <v>194</v>
      </c>
      <c r="D6296" t="s">
        <v>190</v>
      </c>
      <c r="E6296">
        <v>184985</v>
      </c>
      <c r="F6296">
        <v>51.896000000000001</v>
      </c>
      <c r="G6296">
        <v>44651</v>
      </c>
      <c r="H6296">
        <v>44621</v>
      </c>
      <c r="I6296">
        <v>9599981.5600000005</v>
      </c>
      <c r="J6296" t="s">
        <v>188</v>
      </c>
      <c r="K6296">
        <v>8639.9834040000005</v>
      </c>
    </row>
    <row r="6297" spans="1:11" x14ac:dyDescent="0.2">
      <c r="A6297" t="s">
        <v>257</v>
      </c>
      <c r="B6297" t="s">
        <v>185</v>
      </c>
      <c r="C6297" t="s">
        <v>191</v>
      </c>
      <c r="D6297" t="s">
        <v>192</v>
      </c>
      <c r="E6297">
        <v>995133</v>
      </c>
      <c r="F6297">
        <v>6.4313000000000002</v>
      </c>
      <c r="G6297">
        <v>44651</v>
      </c>
      <c r="H6297">
        <v>44621</v>
      </c>
      <c r="I6297">
        <v>6399998.8629000001</v>
      </c>
      <c r="J6297" t="s">
        <v>193</v>
      </c>
      <c r="K6297">
        <v>6399.9988628999999</v>
      </c>
    </row>
    <row r="6298" spans="1:11" x14ac:dyDescent="0.2">
      <c r="A6298" t="s">
        <v>257</v>
      </c>
      <c r="B6298" t="s">
        <v>185</v>
      </c>
      <c r="C6298" t="s">
        <v>225</v>
      </c>
      <c r="D6298" t="s">
        <v>192</v>
      </c>
      <c r="E6298">
        <v>106258</v>
      </c>
      <c r="F6298">
        <v>91.286900000000003</v>
      </c>
      <c r="G6298">
        <v>44655</v>
      </c>
      <c r="H6298">
        <v>44652</v>
      </c>
      <c r="I6298">
        <v>9699963.4201999996</v>
      </c>
      <c r="J6298" t="s">
        <v>188</v>
      </c>
      <c r="K6298">
        <v>8729.9670781800014</v>
      </c>
    </row>
    <row r="6299" spans="1:11" x14ac:dyDescent="0.2">
      <c r="A6299" t="s">
        <v>257</v>
      </c>
      <c r="B6299" t="s">
        <v>198</v>
      </c>
      <c r="C6299" t="s">
        <v>194</v>
      </c>
      <c r="D6299" t="s">
        <v>190</v>
      </c>
      <c r="E6299">
        <v>55474</v>
      </c>
      <c r="F6299">
        <v>52.277099999999997</v>
      </c>
      <c r="G6299">
        <v>44658</v>
      </c>
      <c r="H6299">
        <v>44652</v>
      </c>
      <c r="I6299">
        <v>2900019.8454</v>
      </c>
      <c r="J6299" t="s">
        <v>188</v>
      </c>
      <c r="K6299">
        <v>2610.0178608599999</v>
      </c>
    </row>
    <row r="6300" spans="1:11" x14ac:dyDescent="0.2">
      <c r="A6300" t="s">
        <v>257</v>
      </c>
      <c r="B6300" t="s">
        <v>198</v>
      </c>
      <c r="C6300" t="s">
        <v>195</v>
      </c>
      <c r="D6300" t="s">
        <v>200</v>
      </c>
      <c r="E6300">
        <v>75626</v>
      </c>
      <c r="F6300">
        <v>111.0735</v>
      </c>
      <c r="G6300">
        <v>44658</v>
      </c>
      <c r="H6300">
        <v>44652</v>
      </c>
      <c r="I6300">
        <v>8400044.5109999999</v>
      </c>
      <c r="J6300" t="s">
        <v>196</v>
      </c>
      <c r="K6300">
        <v>9240.0489620999997</v>
      </c>
    </row>
    <row r="6301" spans="1:11" x14ac:dyDescent="0.2">
      <c r="A6301" t="s">
        <v>257</v>
      </c>
      <c r="B6301" t="s">
        <v>198</v>
      </c>
      <c r="C6301" t="s">
        <v>210</v>
      </c>
      <c r="D6301" t="s">
        <v>192</v>
      </c>
      <c r="E6301">
        <v>244021</v>
      </c>
      <c r="F6301">
        <v>31.554600000000001</v>
      </c>
      <c r="G6301">
        <v>44658</v>
      </c>
      <c r="H6301">
        <v>44652</v>
      </c>
      <c r="I6301">
        <v>7699985.0466</v>
      </c>
      <c r="J6301" t="s">
        <v>204</v>
      </c>
      <c r="K6301">
        <v>6929.9865419400012</v>
      </c>
    </row>
    <row r="6302" spans="1:11" x14ac:dyDescent="0.2">
      <c r="A6302" t="s">
        <v>257</v>
      </c>
      <c r="B6302" t="s">
        <v>198</v>
      </c>
      <c r="C6302" t="s">
        <v>189</v>
      </c>
      <c r="D6302" t="s">
        <v>190</v>
      </c>
      <c r="E6302">
        <v>25981</v>
      </c>
      <c r="F6302">
        <v>26.942599999999999</v>
      </c>
      <c r="G6302">
        <v>44659</v>
      </c>
      <c r="H6302">
        <v>44652</v>
      </c>
      <c r="I6302">
        <v>699995.69059999997</v>
      </c>
      <c r="J6302" t="s">
        <v>188</v>
      </c>
      <c r="K6302">
        <v>629.99612153999999</v>
      </c>
    </row>
    <row r="6303" spans="1:11" x14ac:dyDescent="0.2">
      <c r="A6303" t="s">
        <v>257</v>
      </c>
      <c r="B6303" t="s">
        <v>185</v>
      </c>
      <c r="C6303" t="s">
        <v>206</v>
      </c>
      <c r="D6303" t="s">
        <v>187</v>
      </c>
      <c r="E6303">
        <v>63015</v>
      </c>
      <c r="F6303">
        <v>103.15049999999999</v>
      </c>
      <c r="G6303">
        <v>44661</v>
      </c>
      <c r="H6303">
        <v>44652</v>
      </c>
      <c r="I6303">
        <v>6500028.7574999994</v>
      </c>
      <c r="J6303" t="s">
        <v>207</v>
      </c>
      <c r="K6303">
        <v>5850.0258817499998</v>
      </c>
    </row>
    <row r="6304" spans="1:11" x14ac:dyDescent="0.2">
      <c r="A6304" t="s">
        <v>257</v>
      </c>
      <c r="B6304" t="s">
        <v>198</v>
      </c>
      <c r="C6304" t="s">
        <v>189</v>
      </c>
      <c r="D6304" t="s">
        <v>192</v>
      </c>
      <c r="E6304">
        <v>25382</v>
      </c>
      <c r="F6304">
        <v>27.578199999999999</v>
      </c>
      <c r="G6304">
        <v>44661</v>
      </c>
      <c r="H6304">
        <v>44652</v>
      </c>
      <c r="I6304">
        <v>699989.87239999999</v>
      </c>
      <c r="J6304" t="s">
        <v>188</v>
      </c>
      <c r="K6304">
        <v>629.99088515999995</v>
      </c>
    </row>
    <row r="6305" spans="1:11" x14ac:dyDescent="0.2">
      <c r="A6305" t="s">
        <v>257</v>
      </c>
      <c r="B6305" t="s">
        <v>185</v>
      </c>
      <c r="C6305" t="s">
        <v>211</v>
      </c>
      <c r="D6305" t="s">
        <v>187</v>
      </c>
      <c r="E6305">
        <v>191844</v>
      </c>
      <c r="F6305">
        <v>13.5527</v>
      </c>
      <c r="G6305">
        <v>44662</v>
      </c>
      <c r="H6305">
        <v>44652</v>
      </c>
      <c r="I6305">
        <v>2600004.1787999999</v>
      </c>
      <c r="J6305" t="s">
        <v>207</v>
      </c>
      <c r="K6305">
        <v>2340.0037609200003</v>
      </c>
    </row>
    <row r="6306" spans="1:11" x14ac:dyDescent="0.2">
      <c r="A6306" t="s">
        <v>257</v>
      </c>
      <c r="B6306" t="s">
        <v>198</v>
      </c>
      <c r="C6306" t="s">
        <v>227</v>
      </c>
      <c r="D6306" t="s">
        <v>187</v>
      </c>
      <c r="E6306">
        <v>35993</v>
      </c>
      <c r="F6306">
        <v>136.136</v>
      </c>
      <c r="G6306">
        <v>44662</v>
      </c>
      <c r="H6306">
        <v>44652</v>
      </c>
      <c r="I6306">
        <v>4899943.0479999995</v>
      </c>
      <c r="J6306" t="s">
        <v>204</v>
      </c>
      <c r="K6306">
        <v>4409.9487431999996</v>
      </c>
    </row>
    <row r="6307" spans="1:11" x14ac:dyDescent="0.2">
      <c r="A6307" t="s">
        <v>257</v>
      </c>
      <c r="B6307" t="s">
        <v>198</v>
      </c>
      <c r="C6307" t="s">
        <v>220</v>
      </c>
      <c r="D6307" t="s">
        <v>200</v>
      </c>
      <c r="E6307">
        <v>5689</v>
      </c>
      <c r="F6307">
        <v>175.7664</v>
      </c>
      <c r="G6307">
        <v>44667</v>
      </c>
      <c r="H6307">
        <v>44652</v>
      </c>
      <c r="I6307">
        <v>999935.04960000003</v>
      </c>
      <c r="J6307" t="s">
        <v>188</v>
      </c>
      <c r="K6307">
        <v>899.94154464000007</v>
      </c>
    </row>
    <row r="6308" spans="1:11" x14ac:dyDescent="0.2">
      <c r="A6308" t="s">
        <v>257</v>
      </c>
      <c r="B6308" t="s">
        <v>185</v>
      </c>
      <c r="C6308" t="s">
        <v>238</v>
      </c>
      <c r="D6308" t="s">
        <v>190</v>
      </c>
      <c r="E6308">
        <v>22322</v>
      </c>
      <c r="F6308">
        <v>241.91640000000001</v>
      </c>
      <c r="G6308">
        <v>44668</v>
      </c>
      <c r="H6308">
        <v>44652</v>
      </c>
      <c r="I6308">
        <v>5400057.8808000004</v>
      </c>
      <c r="J6308" t="s">
        <v>204</v>
      </c>
      <c r="K6308">
        <v>4860.0520927200005</v>
      </c>
    </row>
    <row r="6309" spans="1:11" x14ac:dyDescent="0.2">
      <c r="A6309" t="s">
        <v>257</v>
      </c>
      <c r="B6309" t="s">
        <v>198</v>
      </c>
      <c r="C6309" t="s">
        <v>237</v>
      </c>
      <c r="D6309" t="s">
        <v>192</v>
      </c>
      <c r="E6309">
        <v>252286</v>
      </c>
      <c r="F6309">
        <v>17.8369</v>
      </c>
      <c r="G6309">
        <v>44668</v>
      </c>
      <c r="H6309">
        <v>44652</v>
      </c>
      <c r="I6309">
        <v>4500000.1534000002</v>
      </c>
      <c r="J6309" t="s">
        <v>204</v>
      </c>
      <c r="K6309">
        <v>4050.0001380600006</v>
      </c>
    </row>
    <row r="6310" spans="1:11" x14ac:dyDescent="0.2">
      <c r="A6310" t="s">
        <v>257</v>
      </c>
      <c r="B6310" t="s">
        <v>185</v>
      </c>
      <c r="C6310" t="s">
        <v>236</v>
      </c>
      <c r="D6310" t="s">
        <v>200</v>
      </c>
      <c r="E6310">
        <v>818963</v>
      </c>
      <c r="F6310">
        <v>6.4715999999999996</v>
      </c>
      <c r="G6310">
        <v>44668</v>
      </c>
      <c r="H6310">
        <v>44652</v>
      </c>
      <c r="I6310">
        <v>5300000.9507999998</v>
      </c>
      <c r="J6310" t="s">
        <v>215</v>
      </c>
      <c r="K6310">
        <v>5830.0010458799998</v>
      </c>
    </row>
    <row r="6311" spans="1:11" x14ac:dyDescent="0.2">
      <c r="A6311" t="s">
        <v>257</v>
      </c>
      <c r="B6311" t="s">
        <v>185</v>
      </c>
      <c r="C6311" t="s">
        <v>234</v>
      </c>
      <c r="D6311" t="s">
        <v>192</v>
      </c>
      <c r="E6311">
        <v>71142</v>
      </c>
      <c r="F6311">
        <v>108.23480000000001</v>
      </c>
      <c r="G6311">
        <v>44675</v>
      </c>
      <c r="H6311">
        <v>44652</v>
      </c>
      <c r="I6311">
        <v>7700040.1416000007</v>
      </c>
      <c r="J6311" t="s">
        <v>204</v>
      </c>
      <c r="K6311">
        <v>6930.0361274400011</v>
      </c>
    </row>
    <row r="6312" spans="1:11" x14ac:dyDescent="0.2">
      <c r="A6312" t="s">
        <v>257</v>
      </c>
      <c r="B6312" t="s">
        <v>198</v>
      </c>
      <c r="C6312" t="s">
        <v>206</v>
      </c>
      <c r="D6312" t="s">
        <v>192</v>
      </c>
      <c r="E6312">
        <v>89793</v>
      </c>
      <c r="F6312">
        <v>101.3439</v>
      </c>
      <c r="G6312">
        <v>44679</v>
      </c>
      <c r="H6312">
        <v>44652</v>
      </c>
      <c r="I6312">
        <v>9099972.8126999997</v>
      </c>
      <c r="J6312" t="s">
        <v>207</v>
      </c>
      <c r="K6312">
        <v>8189.97553143</v>
      </c>
    </row>
    <row r="6313" spans="1:11" x14ac:dyDescent="0.2">
      <c r="A6313" t="s">
        <v>257</v>
      </c>
      <c r="B6313" t="s">
        <v>185</v>
      </c>
      <c r="C6313" t="s">
        <v>245</v>
      </c>
      <c r="D6313" t="s">
        <v>190</v>
      </c>
      <c r="E6313">
        <v>18066</v>
      </c>
      <c r="F6313">
        <v>55.3521</v>
      </c>
      <c r="G6313">
        <v>44681</v>
      </c>
      <c r="H6313">
        <v>44652</v>
      </c>
      <c r="I6313">
        <v>999991.03859999997</v>
      </c>
      <c r="J6313" t="s">
        <v>188</v>
      </c>
      <c r="K6313">
        <v>899.99193474000003</v>
      </c>
    </row>
    <row r="6314" spans="1:11" x14ac:dyDescent="0.2">
      <c r="A6314" t="s">
        <v>257</v>
      </c>
      <c r="B6314" t="s">
        <v>185</v>
      </c>
      <c r="C6314" t="s">
        <v>236</v>
      </c>
      <c r="D6314" t="s">
        <v>200</v>
      </c>
      <c r="E6314">
        <v>650845</v>
      </c>
      <c r="F6314">
        <v>6.6067999999999998</v>
      </c>
      <c r="G6314">
        <v>44681</v>
      </c>
      <c r="H6314">
        <v>44652</v>
      </c>
      <c r="I6314">
        <v>4300002.7460000003</v>
      </c>
      <c r="J6314" t="s">
        <v>215</v>
      </c>
      <c r="K6314">
        <v>4730.0030206000001</v>
      </c>
    </row>
    <row r="6315" spans="1:11" x14ac:dyDescent="0.2">
      <c r="A6315" t="s">
        <v>257</v>
      </c>
      <c r="B6315" t="s">
        <v>185</v>
      </c>
      <c r="C6315" t="s">
        <v>243</v>
      </c>
      <c r="D6315" t="s">
        <v>190</v>
      </c>
      <c r="E6315">
        <v>1254055</v>
      </c>
      <c r="F6315">
        <v>5.9805999999999999</v>
      </c>
      <c r="G6315">
        <v>44681</v>
      </c>
      <c r="H6315">
        <v>44652</v>
      </c>
      <c r="I6315">
        <v>7500001.3329999996</v>
      </c>
      <c r="J6315" t="s">
        <v>215</v>
      </c>
      <c r="K6315">
        <v>8250.0014663000002</v>
      </c>
    </row>
    <row r="6316" spans="1:11" x14ac:dyDescent="0.2">
      <c r="A6316" t="s">
        <v>257</v>
      </c>
      <c r="B6316" t="s">
        <v>198</v>
      </c>
      <c r="C6316" t="s">
        <v>199</v>
      </c>
      <c r="D6316" t="s">
        <v>192</v>
      </c>
      <c r="E6316">
        <v>432847</v>
      </c>
      <c r="F6316">
        <v>3.2343999999999999</v>
      </c>
      <c r="G6316">
        <v>44683</v>
      </c>
      <c r="H6316">
        <v>44682</v>
      </c>
      <c r="I6316">
        <v>1400000.3367999999</v>
      </c>
      <c r="J6316" t="s">
        <v>193</v>
      </c>
      <c r="K6316">
        <v>1400.0003368</v>
      </c>
    </row>
    <row r="6317" spans="1:11" x14ac:dyDescent="0.2">
      <c r="A6317" t="s">
        <v>257</v>
      </c>
      <c r="B6317" t="s">
        <v>185</v>
      </c>
      <c r="C6317" t="s">
        <v>231</v>
      </c>
      <c r="D6317" t="s">
        <v>190</v>
      </c>
      <c r="E6317">
        <v>203300</v>
      </c>
      <c r="F6317">
        <v>23.610399999999998</v>
      </c>
      <c r="G6317">
        <v>44686</v>
      </c>
      <c r="H6317">
        <v>44682</v>
      </c>
      <c r="I6317">
        <v>4799994.3199999994</v>
      </c>
      <c r="J6317" t="s">
        <v>188</v>
      </c>
      <c r="K6317">
        <v>4319.9948880000002</v>
      </c>
    </row>
    <row r="6318" spans="1:11" x14ac:dyDescent="0.2">
      <c r="A6318" t="s">
        <v>257</v>
      </c>
      <c r="B6318" t="s">
        <v>185</v>
      </c>
      <c r="C6318" t="s">
        <v>236</v>
      </c>
      <c r="D6318" t="s">
        <v>190</v>
      </c>
      <c r="E6318">
        <v>614978</v>
      </c>
      <c r="F6318">
        <v>6.5042999999999997</v>
      </c>
      <c r="G6318">
        <v>44686</v>
      </c>
      <c r="H6318">
        <v>44682</v>
      </c>
      <c r="I6318">
        <v>4000001.4054</v>
      </c>
      <c r="J6318" t="s">
        <v>215</v>
      </c>
      <c r="K6318">
        <v>4400.0015459400001</v>
      </c>
    </row>
    <row r="6319" spans="1:11" x14ac:dyDescent="0.2">
      <c r="A6319" t="s">
        <v>257</v>
      </c>
      <c r="B6319" t="s">
        <v>198</v>
      </c>
      <c r="C6319" t="s">
        <v>228</v>
      </c>
      <c r="D6319" t="s">
        <v>187</v>
      </c>
      <c r="E6319">
        <v>236687</v>
      </c>
      <c r="F6319">
        <v>29.5749</v>
      </c>
      <c r="G6319">
        <v>44686</v>
      </c>
      <c r="H6319">
        <v>44682</v>
      </c>
      <c r="I6319">
        <v>6999994.3563000001</v>
      </c>
      <c r="J6319" t="s">
        <v>204</v>
      </c>
      <c r="K6319">
        <v>6299.9949206700003</v>
      </c>
    </row>
    <row r="6320" spans="1:11" x14ac:dyDescent="0.2">
      <c r="A6320" t="s">
        <v>257</v>
      </c>
      <c r="B6320" t="s">
        <v>198</v>
      </c>
      <c r="C6320" t="s">
        <v>208</v>
      </c>
      <c r="D6320" t="s">
        <v>192</v>
      </c>
      <c r="E6320">
        <v>13939</v>
      </c>
      <c r="F6320">
        <v>64.567599999999999</v>
      </c>
      <c r="G6320">
        <v>44687</v>
      </c>
      <c r="H6320">
        <v>44682</v>
      </c>
      <c r="I6320">
        <v>900007.77639999997</v>
      </c>
      <c r="J6320" t="s">
        <v>188</v>
      </c>
      <c r="K6320">
        <v>810.00699875999999</v>
      </c>
    </row>
    <row r="6321" spans="1:11" x14ac:dyDescent="0.2">
      <c r="A6321" t="s">
        <v>257</v>
      </c>
      <c r="B6321" t="s">
        <v>198</v>
      </c>
      <c r="C6321" t="s">
        <v>211</v>
      </c>
      <c r="D6321" t="s">
        <v>187</v>
      </c>
      <c r="E6321">
        <v>588856</v>
      </c>
      <c r="F6321">
        <v>13.9253</v>
      </c>
      <c r="G6321">
        <v>44688</v>
      </c>
      <c r="H6321">
        <v>44682</v>
      </c>
      <c r="I6321">
        <v>8199996.4567999998</v>
      </c>
      <c r="J6321" t="s">
        <v>207</v>
      </c>
      <c r="K6321">
        <v>7379.9968111200005</v>
      </c>
    </row>
    <row r="6322" spans="1:11" x14ac:dyDescent="0.2">
      <c r="A6322" t="s">
        <v>257</v>
      </c>
      <c r="B6322" t="s">
        <v>198</v>
      </c>
      <c r="C6322" t="s">
        <v>228</v>
      </c>
      <c r="D6322" t="s">
        <v>187</v>
      </c>
      <c r="E6322">
        <v>240221</v>
      </c>
      <c r="F6322">
        <v>31.2212</v>
      </c>
      <c r="G6322">
        <v>44693</v>
      </c>
      <c r="H6322">
        <v>44682</v>
      </c>
      <c r="I6322">
        <v>7499987.8852000004</v>
      </c>
      <c r="J6322" t="s">
        <v>204</v>
      </c>
      <c r="K6322">
        <v>6749.9890966800003</v>
      </c>
    </row>
    <row r="6323" spans="1:11" x14ac:dyDescent="0.2">
      <c r="A6323" t="s">
        <v>257</v>
      </c>
      <c r="B6323" t="s">
        <v>185</v>
      </c>
      <c r="C6323" t="s">
        <v>213</v>
      </c>
      <c r="D6323" t="s">
        <v>190</v>
      </c>
      <c r="E6323">
        <v>104937</v>
      </c>
      <c r="F6323">
        <v>70.518799999999999</v>
      </c>
      <c r="G6323">
        <v>44697</v>
      </c>
      <c r="H6323">
        <v>44682</v>
      </c>
      <c r="I6323">
        <v>7400031.3156000003</v>
      </c>
      <c r="J6323" t="s">
        <v>188</v>
      </c>
      <c r="K6323">
        <v>6660.0281840400003</v>
      </c>
    </row>
    <row r="6324" spans="1:11" x14ac:dyDescent="0.2">
      <c r="A6324" t="s">
        <v>257</v>
      </c>
      <c r="B6324" t="s">
        <v>198</v>
      </c>
      <c r="C6324" t="s">
        <v>228</v>
      </c>
      <c r="D6324" t="s">
        <v>190</v>
      </c>
      <c r="E6324">
        <v>217339</v>
      </c>
      <c r="F6324">
        <v>29.447099999999999</v>
      </c>
      <c r="G6324">
        <v>44700</v>
      </c>
      <c r="H6324">
        <v>44682</v>
      </c>
      <c r="I6324">
        <v>6400003.2669000002</v>
      </c>
      <c r="J6324" t="s">
        <v>204</v>
      </c>
      <c r="K6324">
        <v>5760.0029402100008</v>
      </c>
    </row>
    <row r="6325" spans="1:11" x14ac:dyDescent="0.2">
      <c r="A6325" t="s">
        <v>257</v>
      </c>
      <c r="B6325" t="s">
        <v>198</v>
      </c>
      <c r="C6325" t="s">
        <v>195</v>
      </c>
      <c r="D6325" t="s">
        <v>190</v>
      </c>
      <c r="E6325">
        <v>63574</v>
      </c>
      <c r="F6325">
        <v>110.1071</v>
      </c>
      <c r="G6325">
        <v>44702</v>
      </c>
      <c r="H6325">
        <v>44682</v>
      </c>
      <c r="I6325">
        <v>6999948.7754000006</v>
      </c>
      <c r="J6325" t="s">
        <v>196</v>
      </c>
      <c r="K6325">
        <v>7699.9436529400009</v>
      </c>
    </row>
    <row r="6326" spans="1:11" x14ac:dyDescent="0.2">
      <c r="A6326" t="s">
        <v>257</v>
      </c>
      <c r="B6326" t="s">
        <v>198</v>
      </c>
      <c r="C6326" t="s">
        <v>240</v>
      </c>
      <c r="D6326" t="s">
        <v>192</v>
      </c>
      <c r="E6326">
        <v>1036991</v>
      </c>
      <c r="F6326">
        <v>6.7503000000000002</v>
      </c>
      <c r="G6326">
        <v>44702</v>
      </c>
      <c r="H6326">
        <v>44682</v>
      </c>
      <c r="I6326">
        <v>7000000.3473000005</v>
      </c>
      <c r="J6326" t="s">
        <v>241</v>
      </c>
      <c r="K6326">
        <v>7700.0003820300017</v>
      </c>
    </row>
    <row r="6327" spans="1:11" x14ac:dyDescent="0.2">
      <c r="A6327" t="s">
        <v>257</v>
      </c>
      <c r="B6327" t="s">
        <v>185</v>
      </c>
      <c r="C6327" t="s">
        <v>226</v>
      </c>
      <c r="D6327" t="s">
        <v>190</v>
      </c>
      <c r="E6327">
        <v>22639</v>
      </c>
      <c r="F6327">
        <v>48.589599999999997</v>
      </c>
      <c r="G6327">
        <v>44702</v>
      </c>
      <c r="H6327">
        <v>44682</v>
      </c>
      <c r="I6327">
        <v>1100019.9543999999</v>
      </c>
      <c r="J6327" t="s">
        <v>188</v>
      </c>
      <c r="K6327">
        <v>990.01795895999987</v>
      </c>
    </row>
    <row r="6328" spans="1:11" x14ac:dyDescent="0.2">
      <c r="A6328" t="s">
        <v>257</v>
      </c>
      <c r="B6328" t="s">
        <v>198</v>
      </c>
      <c r="C6328" t="s">
        <v>242</v>
      </c>
      <c r="D6328" t="s">
        <v>187</v>
      </c>
      <c r="E6328">
        <v>37128</v>
      </c>
      <c r="F6328">
        <v>266.64179999999999</v>
      </c>
      <c r="G6328">
        <v>44707</v>
      </c>
      <c r="H6328">
        <v>44682</v>
      </c>
      <c r="I6328">
        <v>9899876.7503999993</v>
      </c>
      <c r="J6328" t="s">
        <v>207</v>
      </c>
      <c r="K6328">
        <v>8909.8890753600008</v>
      </c>
    </row>
    <row r="6329" spans="1:11" x14ac:dyDescent="0.2">
      <c r="A6329" t="s">
        <v>257</v>
      </c>
      <c r="B6329" t="s">
        <v>185</v>
      </c>
      <c r="C6329" t="s">
        <v>224</v>
      </c>
      <c r="D6329" t="s">
        <v>200</v>
      </c>
      <c r="E6329">
        <v>23243</v>
      </c>
      <c r="F6329">
        <v>189.30279999999999</v>
      </c>
      <c r="G6329">
        <v>44707</v>
      </c>
      <c r="H6329">
        <v>44682</v>
      </c>
      <c r="I6329">
        <v>4399964.9803999998</v>
      </c>
      <c r="J6329" t="s">
        <v>204</v>
      </c>
      <c r="K6329">
        <v>3959.9684823599996</v>
      </c>
    </row>
    <row r="6330" spans="1:11" x14ac:dyDescent="0.2">
      <c r="A6330" t="s">
        <v>257</v>
      </c>
      <c r="B6330" t="s">
        <v>185</v>
      </c>
      <c r="C6330" t="s">
        <v>191</v>
      </c>
      <c r="D6330" t="s">
        <v>190</v>
      </c>
      <c r="E6330">
        <v>126527</v>
      </c>
      <c r="F6330">
        <v>5.5324</v>
      </c>
      <c r="G6330">
        <v>44707</v>
      </c>
      <c r="H6330">
        <v>44682</v>
      </c>
      <c r="I6330">
        <v>699997.97479999997</v>
      </c>
      <c r="J6330" t="s">
        <v>193</v>
      </c>
      <c r="K6330">
        <v>699.99797479999995</v>
      </c>
    </row>
    <row r="6331" spans="1:11" x14ac:dyDescent="0.2">
      <c r="A6331" t="s">
        <v>257</v>
      </c>
      <c r="B6331" t="s">
        <v>185</v>
      </c>
      <c r="C6331" t="s">
        <v>203</v>
      </c>
      <c r="D6331" t="s">
        <v>200</v>
      </c>
      <c r="E6331">
        <v>87610</v>
      </c>
      <c r="F6331">
        <v>103.86960000000001</v>
      </c>
      <c r="G6331">
        <v>44707</v>
      </c>
      <c r="H6331">
        <v>44682</v>
      </c>
      <c r="I6331">
        <v>9100015.6560000014</v>
      </c>
      <c r="J6331" t="s">
        <v>204</v>
      </c>
      <c r="K6331">
        <v>8190.0140904000018</v>
      </c>
    </row>
    <row r="6332" spans="1:11" x14ac:dyDescent="0.2">
      <c r="A6332" t="s">
        <v>257</v>
      </c>
      <c r="B6332" t="s">
        <v>185</v>
      </c>
      <c r="C6332" t="s">
        <v>203</v>
      </c>
      <c r="D6332" t="s">
        <v>190</v>
      </c>
      <c r="E6332">
        <v>62661</v>
      </c>
      <c r="F6332">
        <v>118.0963</v>
      </c>
      <c r="G6332">
        <v>44708</v>
      </c>
      <c r="H6332">
        <v>44682</v>
      </c>
      <c r="I6332">
        <v>7400032.2543000001</v>
      </c>
      <c r="J6332" t="s">
        <v>204</v>
      </c>
      <c r="K6332">
        <v>6660.0290288699998</v>
      </c>
    </row>
    <row r="6333" spans="1:11" x14ac:dyDescent="0.2">
      <c r="A6333" t="s">
        <v>257</v>
      </c>
      <c r="B6333" t="s">
        <v>198</v>
      </c>
      <c r="C6333" t="s">
        <v>238</v>
      </c>
      <c r="D6333" t="s">
        <v>200</v>
      </c>
      <c r="E6333">
        <v>36731</v>
      </c>
      <c r="F6333">
        <v>234.13669999999999</v>
      </c>
      <c r="G6333">
        <v>44708</v>
      </c>
      <c r="H6333">
        <v>44682</v>
      </c>
      <c r="I6333">
        <v>8600075.1276999991</v>
      </c>
      <c r="J6333" t="s">
        <v>204</v>
      </c>
      <c r="K6333">
        <v>7740.0676149299998</v>
      </c>
    </row>
    <row r="6334" spans="1:11" x14ac:dyDescent="0.2">
      <c r="A6334" t="s">
        <v>257</v>
      </c>
      <c r="B6334" t="s">
        <v>185</v>
      </c>
      <c r="C6334" t="s">
        <v>232</v>
      </c>
      <c r="D6334" t="s">
        <v>190</v>
      </c>
      <c r="E6334">
        <v>204283</v>
      </c>
      <c r="F6334">
        <v>25.944400000000002</v>
      </c>
      <c r="G6334">
        <v>44709</v>
      </c>
      <c r="H6334">
        <v>44682</v>
      </c>
      <c r="I6334">
        <v>5299999.8651999999</v>
      </c>
      <c r="J6334" t="s">
        <v>204</v>
      </c>
      <c r="K6334">
        <v>4769.9998786799997</v>
      </c>
    </row>
    <row r="6335" spans="1:11" x14ac:dyDescent="0.2">
      <c r="A6335" t="s">
        <v>257</v>
      </c>
      <c r="B6335" t="s">
        <v>198</v>
      </c>
      <c r="C6335" t="s">
        <v>223</v>
      </c>
      <c r="D6335" t="s">
        <v>192</v>
      </c>
      <c r="E6335">
        <v>48861</v>
      </c>
      <c r="F6335">
        <v>81.8643</v>
      </c>
      <c r="G6335">
        <v>44710</v>
      </c>
      <c r="H6335">
        <v>44682</v>
      </c>
      <c r="I6335">
        <v>3999971.5622999999</v>
      </c>
      <c r="J6335" t="s">
        <v>204</v>
      </c>
      <c r="K6335">
        <v>3599.97440607</v>
      </c>
    </row>
    <row r="6336" spans="1:11" x14ac:dyDescent="0.2">
      <c r="A6336" t="s">
        <v>257</v>
      </c>
      <c r="B6336" t="s">
        <v>198</v>
      </c>
      <c r="C6336" t="s">
        <v>225</v>
      </c>
      <c r="D6336" t="s">
        <v>192</v>
      </c>
      <c r="E6336">
        <v>13056</v>
      </c>
      <c r="F6336">
        <v>84.253399999999999</v>
      </c>
      <c r="G6336">
        <v>44714</v>
      </c>
      <c r="H6336">
        <v>44713</v>
      </c>
      <c r="I6336">
        <v>1100012.3903999999</v>
      </c>
      <c r="J6336" t="s">
        <v>188</v>
      </c>
      <c r="K6336">
        <v>990.01115135999999</v>
      </c>
    </row>
    <row r="6337" spans="1:11" x14ac:dyDescent="0.2">
      <c r="A6337" t="s">
        <v>257</v>
      </c>
      <c r="B6337" t="s">
        <v>198</v>
      </c>
      <c r="C6337" t="s">
        <v>202</v>
      </c>
      <c r="D6337" t="s">
        <v>200</v>
      </c>
      <c r="E6337">
        <v>1034591</v>
      </c>
      <c r="F6337">
        <v>4.4462000000000002</v>
      </c>
      <c r="G6337">
        <v>44717</v>
      </c>
      <c r="H6337">
        <v>44713</v>
      </c>
      <c r="I6337">
        <v>4599998.5042000003</v>
      </c>
      <c r="J6337" t="s">
        <v>193</v>
      </c>
      <c r="K6337">
        <v>4599.9985042000008</v>
      </c>
    </row>
    <row r="6338" spans="1:11" x14ac:dyDescent="0.2">
      <c r="A6338" t="s">
        <v>257</v>
      </c>
      <c r="B6338" t="s">
        <v>185</v>
      </c>
      <c r="C6338" t="s">
        <v>214</v>
      </c>
      <c r="D6338" t="s">
        <v>187</v>
      </c>
      <c r="E6338">
        <v>154722</v>
      </c>
      <c r="F6338">
        <v>29.730799999999999</v>
      </c>
      <c r="G6338">
        <v>44717</v>
      </c>
      <c r="H6338">
        <v>44713</v>
      </c>
      <c r="I6338">
        <v>4600008.8376000002</v>
      </c>
      <c r="J6338" t="s">
        <v>215</v>
      </c>
      <c r="K6338">
        <v>5060.0097213600002</v>
      </c>
    </row>
    <row r="6339" spans="1:11" x14ac:dyDescent="0.2">
      <c r="A6339" t="s">
        <v>257</v>
      </c>
      <c r="B6339" t="s">
        <v>198</v>
      </c>
      <c r="C6339" t="s">
        <v>230</v>
      </c>
      <c r="D6339" t="s">
        <v>192</v>
      </c>
      <c r="E6339">
        <v>38709</v>
      </c>
      <c r="F6339">
        <v>121.4186</v>
      </c>
      <c r="G6339">
        <v>44721</v>
      </c>
      <c r="H6339">
        <v>44713</v>
      </c>
      <c r="I6339">
        <v>4699992.5873999996</v>
      </c>
      <c r="J6339" t="s">
        <v>188</v>
      </c>
      <c r="K6339">
        <v>4229.9933286599999</v>
      </c>
    </row>
    <row r="6340" spans="1:11" x14ac:dyDescent="0.2">
      <c r="A6340" t="s">
        <v>257</v>
      </c>
      <c r="B6340" t="s">
        <v>185</v>
      </c>
      <c r="C6340" t="s">
        <v>186</v>
      </c>
      <c r="D6340" t="s">
        <v>200</v>
      </c>
      <c r="E6340">
        <v>302503</v>
      </c>
      <c r="F6340">
        <v>21.487400000000001</v>
      </c>
      <c r="G6340">
        <v>44721</v>
      </c>
      <c r="H6340">
        <v>44713</v>
      </c>
      <c r="I6340">
        <v>6500002.9622</v>
      </c>
      <c r="J6340" t="s">
        <v>188</v>
      </c>
      <c r="K6340">
        <v>5850.0026659800005</v>
      </c>
    </row>
    <row r="6341" spans="1:11" x14ac:dyDescent="0.2">
      <c r="A6341" t="s">
        <v>257</v>
      </c>
      <c r="B6341" t="s">
        <v>198</v>
      </c>
      <c r="C6341" t="s">
        <v>237</v>
      </c>
      <c r="D6341" t="s">
        <v>190</v>
      </c>
      <c r="E6341">
        <v>371983</v>
      </c>
      <c r="F6341">
        <v>17.205100000000002</v>
      </c>
      <c r="G6341">
        <v>44721</v>
      </c>
      <c r="H6341">
        <v>44713</v>
      </c>
      <c r="I6341">
        <v>6400004.7133000009</v>
      </c>
      <c r="J6341" t="s">
        <v>204</v>
      </c>
      <c r="K6341">
        <v>5760.0042419700012</v>
      </c>
    </row>
    <row r="6342" spans="1:11" x14ac:dyDescent="0.2">
      <c r="A6342" t="s">
        <v>257</v>
      </c>
      <c r="B6342" t="s">
        <v>185</v>
      </c>
      <c r="C6342" t="s">
        <v>240</v>
      </c>
      <c r="D6342" t="s">
        <v>200</v>
      </c>
      <c r="E6342">
        <v>909225</v>
      </c>
      <c r="F6342">
        <v>7.4789000000000003</v>
      </c>
      <c r="G6342">
        <v>44721</v>
      </c>
      <c r="H6342">
        <v>44713</v>
      </c>
      <c r="I6342">
        <v>6800002.8525</v>
      </c>
      <c r="J6342" t="s">
        <v>241</v>
      </c>
      <c r="K6342">
        <v>7480.00313775</v>
      </c>
    </row>
    <row r="6343" spans="1:11" x14ac:dyDescent="0.2">
      <c r="A6343" t="s">
        <v>257</v>
      </c>
      <c r="B6343" t="s">
        <v>185</v>
      </c>
      <c r="C6343" t="s">
        <v>242</v>
      </c>
      <c r="D6343" t="s">
        <v>200</v>
      </c>
      <c r="E6343">
        <v>20607</v>
      </c>
      <c r="F6343">
        <v>252.345</v>
      </c>
      <c r="G6343">
        <v>44723</v>
      </c>
      <c r="H6343">
        <v>44713</v>
      </c>
      <c r="I6343">
        <v>5200073.415</v>
      </c>
      <c r="J6343" t="s">
        <v>207</v>
      </c>
      <c r="K6343">
        <v>4680.0660735000001</v>
      </c>
    </row>
    <row r="6344" spans="1:11" x14ac:dyDescent="0.2">
      <c r="A6344" t="s">
        <v>257</v>
      </c>
      <c r="B6344" t="s">
        <v>185</v>
      </c>
      <c r="C6344" t="s">
        <v>206</v>
      </c>
      <c r="D6344" t="s">
        <v>190</v>
      </c>
      <c r="E6344">
        <v>30596</v>
      </c>
      <c r="F6344">
        <v>94.784099999999995</v>
      </c>
      <c r="G6344">
        <v>44723</v>
      </c>
      <c r="H6344">
        <v>44713</v>
      </c>
      <c r="I6344">
        <v>2900014.3235999998</v>
      </c>
      <c r="J6344" t="s">
        <v>207</v>
      </c>
      <c r="K6344">
        <v>2610.01289124</v>
      </c>
    </row>
    <row r="6345" spans="1:11" x14ac:dyDescent="0.2">
      <c r="A6345" t="s">
        <v>257</v>
      </c>
      <c r="B6345" t="s">
        <v>198</v>
      </c>
      <c r="C6345" t="s">
        <v>246</v>
      </c>
      <c r="D6345" t="s">
        <v>190</v>
      </c>
      <c r="E6345">
        <v>7545</v>
      </c>
      <c r="F6345">
        <v>132.5386</v>
      </c>
      <c r="G6345">
        <v>44723</v>
      </c>
      <c r="H6345">
        <v>44713</v>
      </c>
      <c r="I6345">
        <v>1000003.737</v>
      </c>
      <c r="J6345" t="s">
        <v>204</v>
      </c>
      <c r="K6345">
        <v>900.00336329999993</v>
      </c>
    </row>
    <row r="6346" spans="1:11" x14ac:dyDescent="0.2">
      <c r="A6346" t="s">
        <v>257</v>
      </c>
      <c r="B6346" t="s">
        <v>185</v>
      </c>
      <c r="C6346" t="s">
        <v>220</v>
      </c>
      <c r="D6346" t="s">
        <v>190</v>
      </c>
      <c r="E6346">
        <v>56252</v>
      </c>
      <c r="F6346">
        <v>168.8826</v>
      </c>
      <c r="G6346">
        <v>44724</v>
      </c>
      <c r="H6346">
        <v>44713</v>
      </c>
      <c r="I6346">
        <v>9499984.0152000003</v>
      </c>
      <c r="J6346" t="s">
        <v>188</v>
      </c>
      <c r="K6346">
        <v>8549.9856136800008</v>
      </c>
    </row>
    <row r="6347" spans="1:11" x14ac:dyDescent="0.2">
      <c r="A6347" t="s">
        <v>257</v>
      </c>
      <c r="B6347" t="s">
        <v>198</v>
      </c>
      <c r="C6347" t="s">
        <v>217</v>
      </c>
      <c r="D6347" t="s">
        <v>187</v>
      </c>
      <c r="E6347">
        <v>688439</v>
      </c>
      <c r="F6347">
        <v>8.2796000000000003</v>
      </c>
      <c r="G6347">
        <v>44728</v>
      </c>
      <c r="H6347">
        <v>44713</v>
      </c>
      <c r="I6347">
        <v>5699999.5444</v>
      </c>
      <c r="J6347" t="s">
        <v>215</v>
      </c>
      <c r="K6347">
        <v>6269.9994988400003</v>
      </c>
    </row>
    <row r="6348" spans="1:11" x14ac:dyDescent="0.2">
      <c r="A6348" t="s">
        <v>257</v>
      </c>
      <c r="B6348" t="s">
        <v>185</v>
      </c>
      <c r="C6348" t="s">
        <v>221</v>
      </c>
      <c r="D6348" t="s">
        <v>200</v>
      </c>
      <c r="E6348">
        <v>53952</v>
      </c>
      <c r="F6348">
        <v>38.923299999999998</v>
      </c>
      <c r="G6348">
        <v>44728</v>
      </c>
      <c r="H6348">
        <v>44713</v>
      </c>
      <c r="I6348">
        <v>2099989.8816</v>
      </c>
      <c r="J6348" t="s">
        <v>207</v>
      </c>
      <c r="K6348">
        <v>1889.99089344</v>
      </c>
    </row>
    <row r="6349" spans="1:11" x14ac:dyDescent="0.2">
      <c r="A6349" t="s">
        <v>257</v>
      </c>
      <c r="B6349" t="s">
        <v>198</v>
      </c>
      <c r="C6349" t="s">
        <v>214</v>
      </c>
      <c r="D6349" t="s">
        <v>187</v>
      </c>
      <c r="E6349">
        <v>317694</v>
      </c>
      <c r="F6349">
        <v>28.643899999999999</v>
      </c>
      <c r="G6349">
        <v>44728</v>
      </c>
      <c r="H6349">
        <v>44713</v>
      </c>
      <c r="I6349">
        <v>9099995.1666000001</v>
      </c>
      <c r="J6349" t="s">
        <v>215</v>
      </c>
      <c r="K6349">
        <v>10009.99468326</v>
      </c>
    </row>
    <row r="6350" spans="1:11" x14ac:dyDescent="0.2">
      <c r="A6350" t="s">
        <v>257</v>
      </c>
      <c r="B6350" t="s">
        <v>185</v>
      </c>
      <c r="C6350" t="s">
        <v>221</v>
      </c>
      <c r="D6350" t="s">
        <v>200</v>
      </c>
      <c r="E6350">
        <v>103857</v>
      </c>
      <c r="F6350">
        <v>42.366</v>
      </c>
      <c r="G6350">
        <v>44729</v>
      </c>
      <c r="H6350">
        <v>44713</v>
      </c>
      <c r="I6350">
        <v>4400005.6619999995</v>
      </c>
      <c r="J6350" t="s">
        <v>207</v>
      </c>
      <c r="K6350">
        <v>3960.0050957999997</v>
      </c>
    </row>
    <row r="6351" spans="1:11" x14ac:dyDescent="0.2">
      <c r="A6351" t="s">
        <v>257</v>
      </c>
      <c r="B6351" t="s">
        <v>185</v>
      </c>
      <c r="C6351" t="s">
        <v>203</v>
      </c>
      <c r="D6351" t="s">
        <v>190</v>
      </c>
      <c r="E6351">
        <v>5761</v>
      </c>
      <c r="F6351">
        <v>104.1408</v>
      </c>
      <c r="G6351">
        <v>44730</v>
      </c>
      <c r="H6351">
        <v>44713</v>
      </c>
      <c r="I6351">
        <v>599955.14879999997</v>
      </c>
      <c r="J6351" t="s">
        <v>204</v>
      </c>
      <c r="K6351">
        <v>539.95963391999999</v>
      </c>
    </row>
    <row r="6352" spans="1:11" x14ac:dyDescent="0.2">
      <c r="A6352" t="s">
        <v>257</v>
      </c>
      <c r="B6352" t="s">
        <v>185</v>
      </c>
      <c r="C6352" t="s">
        <v>235</v>
      </c>
      <c r="D6352" t="s">
        <v>200</v>
      </c>
      <c r="E6352">
        <v>557856</v>
      </c>
      <c r="F6352">
        <v>14.878399999999999</v>
      </c>
      <c r="G6352">
        <v>44731</v>
      </c>
      <c r="H6352">
        <v>44713</v>
      </c>
      <c r="I6352">
        <v>8300004.7103999993</v>
      </c>
      <c r="J6352" t="s">
        <v>204</v>
      </c>
      <c r="K6352">
        <v>7470.0042393599988</v>
      </c>
    </row>
    <row r="6353" spans="1:11" x14ac:dyDescent="0.2">
      <c r="A6353" t="s">
        <v>257</v>
      </c>
      <c r="B6353" t="s">
        <v>198</v>
      </c>
      <c r="C6353" t="s">
        <v>209</v>
      </c>
      <c r="D6353" t="s">
        <v>192</v>
      </c>
      <c r="E6353">
        <v>37191</v>
      </c>
      <c r="F6353">
        <v>21.5107</v>
      </c>
      <c r="G6353">
        <v>44735</v>
      </c>
      <c r="H6353">
        <v>44713</v>
      </c>
      <c r="I6353">
        <v>800004.44369999995</v>
      </c>
      <c r="J6353" t="s">
        <v>188</v>
      </c>
      <c r="K6353">
        <v>720.00399932999994</v>
      </c>
    </row>
    <row r="6354" spans="1:11" x14ac:dyDescent="0.2">
      <c r="A6354" t="s">
        <v>257</v>
      </c>
      <c r="B6354" t="s">
        <v>185</v>
      </c>
      <c r="C6354" t="s">
        <v>224</v>
      </c>
      <c r="D6354" t="s">
        <v>190</v>
      </c>
      <c r="E6354">
        <v>11513</v>
      </c>
      <c r="F6354">
        <v>191.08359999999999</v>
      </c>
      <c r="G6354">
        <v>44736</v>
      </c>
      <c r="H6354">
        <v>44713</v>
      </c>
      <c r="I6354">
        <v>2199945.4868000001</v>
      </c>
      <c r="J6354" t="s">
        <v>204</v>
      </c>
      <c r="K6354">
        <v>1979.95093812</v>
      </c>
    </row>
    <row r="6355" spans="1:11" x14ac:dyDescent="0.2">
      <c r="A6355" t="s">
        <v>257</v>
      </c>
      <c r="B6355" t="s">
        <v>198</v>
      </c>
      <c r="C6355" t="s">
        <v>206</v>
      </c>
      <c r="D6355" t="s">
        <v>200</v>
      </c>
      <c r="E6355">
        <v>8907</v>
      </c>
      <c r="F6355">
        <v>89.818299999999994</v>
      </c>
      <c r="G6355">
        <v>44739</v>
      </c>
      <c r="H6355">
        <v>44713</v>
      </c>
      <c r="I6355">
        <v>800011.59809999994</v>
      </c>
      <c r="J6355" t="s">
        <v>207</v>
      </c>
      <c r="K6355">
        <v>720.01043829000002</v>
      </c>
    </row>
    <row r="6356" spans="1:11" x14ac:dyDescent="0.2">
      <c r="A6356" t="s">
        <v>257</v>
      </c>
      <c r="B6356" t="s">
        <v>198</v>
      </c>
      <c r="C6356" t="s">
        <v>201</v>
      </c>
      <c r="D6356" t="s">
        <v>190</v>
      </c>
      <c r="E6356">
        <v>177052</v>
      </c>
      <c r="F6356">
        <v>38.971600000000002</v>
      </c>
      <c r="G6356">
        <v>44739</v>
      </c>
      <c r="H6356">
        <v>44713</v>
      </c>
      <c r="I6356">
        <v>6899999.7232000008</v>
      </c>
      <c r="J6356" t="s">
        <v>188</v>
      </c>
      <c r="K6356">
        <v>6209.9997508800006</v>
      </c>
    </row>
    <row r="6357" spans="1:11" x14ac:dyDescent="0.2">
      <c r="A6357" t="s">
        <v>257</v>
      </c>
      <c r="B6357" t="s">
        <v>198</v>
      </c>
      <c r="C6357" t="s">
        <v>191</v>
      </c>
      <c r="D6357" t="s">
        <v>200</v>
      </c>
      <c r="E6357">
        <v>1658867</v>
      </c>
      <c r="F6357">
        <v>5.7267999999999999</v>
      </c>
      <c r="G6357">
        <v>44742</v>
      </c>
      <c r="H6357">
        <v>44713</v>
      </c>
      <c r="I6357">
        <v>9499999.5355999991</v>
      </c>
      <c r="J6357" t="s">
        <v>193</v>
      </c>
      <c r="K6357">
        <v>9499.9995355999999</v>
      </c>
    </row>
    <row r="6358" spans="1:11" x14ac:dyDescent="0.2">
      <c r="A6358" t="s">
        <v>257</v>
      </c>
      <c r="B6358" t="s">
        <v>198</v>
      </c>
      <c r="C6358" t="s">
        <v>246</v>
      </c>
      <c r="D6358" t="s">
        <v>190</v>
      </c>
      <c r="E6358">
        <v>41130</v>
      </c>
      <c r="F6358">
        <v>138.5865</v>
      </c>
      <c r="G6358">
        <v>44744</v>
      </c>
      <c r="H6358">
        <v>44743</v>
      </c>
      <c r="I6358">
        <v>5700062.7450000001</v>
      </c>
      <c r="J6358" t="s">
        <v>204</v>
      </c>
      <c r="K6358">
        <v>5130.0564704999997</v>
      </c>
    </row>
    <row r="6359" spans="1:11" x14ac:dyDescent="0.2">
      <c r="A6359" t="s">
        <v>257</v>
      </c>
      <c r="B6359" t="s">
        <v>185</v>
      </c>
      <c r="C6359" t="s">
        <v>191</v>
      </c>
      <c r="D6359" t="s">
        <v>192</v>
      </c>
      <c r="E6359">
        <v>1068922</v>
      </c>
      <c r="F6359">
        <v>6.4550999999999998</v>
      </c>
      <c r="G6359">
        <v>44745</v>
      </c>
      <c r="H6359">
        <v>44743</v>
      </c>
      <c r="I6359">
        <v>6899998.4021999994</v>
      </c>
      <c r="J6359" t="s">
        <v>193</v>
      </c>
      <c r="K6359">
        <v>6899.9984021999999</v>
      </c>
    </row>
    <row r="6360" spans="1:11" x14ac:dyDescent="0.2">
      <c r="A6360" t="s">
        <v>257</v>
      </c>
      <c r="B6360" t="s">
        <v>198</v>
      </c>
      <c r="C6360" t="s">
        <v>202</v>
      </c>
      <c r="D6360" t="s">
        <v>187</v>
      </c>
      <c r="E6360">
        <v>1256706</v>
      </c>
      <c r="F6360">
        <v>4.1378000000000004</v>
      </c>
      <c r="G6360">
        <v>44746</v>
      </c>
      <c r="H6360">
        <v>44743</v>
      </c>
      <c r="I6360">
        <v>5199998.0868000006</v>
      </c>
      <c r="J6360" t="s">
        <v>193</v>
      </c>
      <c r="K6360">
        <v>5199.9980868000011</v>
      </c>
    </row>
    <row r="6361" spans="1:11" x14ac:dyDescent="0.2">
      <c r="A6361" t="s">
        <v>257</v>
      </c>
      <c r="B6361" t="s">
        <v>198</v>
      </c>
      <c r="C6361" t="s">
        <v>230</v>
      </c>
      <c r="D6361" t="s">
        <v>190</v>
      </c>
      <c r="E6361">
        <v>48639</v>
      </c>
      <c r="F6361">
        <v>117.1906</v>
      </c>
      <c r="G6361">
        <v>44749</v>
      </c>
      <c r="H6361">
        <v>44743</v>
      </c>
      <c r="I6361">
        <v>5700033.5934000006</v>
      </c>
      <c r="J6361" t="s">
        <v>188</v>
      </c>
      <c r="K6361">
        <v>5130.030234060001</v>
      </c>
    </row>
    <row r="6362" spans="1:11" x14ac:dyDescent="0.2">
      <c r="A6362" t="s">
        <v>257</v>
      </c>
      <c r="B6362" t="s">
        <v>185</v>
      </c>
      <c r="C6362" t="s">
        <v>236</v>
      </c>
      <c r="D6362" t="s">
        <v>190</v>
      </c>
      <c r="E6362">
        <v>1031692</v>
      </c>
      <c r="F6362">
        <v>6.8818999999999999</v>
      </c>
      <c r="G6362">
        <v>44749</v>
      </c>
      <c r="H6362">
        <v>44743</v>
      </c>
      <c r="I6362">
        <v>7100001.1748000002</v>
      </c>
      <c r="J6362" t="s">
        <v>215</v>
      </c>
      <c r="K6362">
        <v>7810.0012922800006</v>
      </c>
    </row>
    <row r="6363" spans="1:11" x14ac:dyDescent="0.2">
      <c r="A6363" t="s">
        <v>257</v>
      </c>
      <c r="B6363" t="s">
        <v>198</v>
      </c>
      <c r="C6363" t="s">
        <v>233</v>
      </c>
      <c r="D6363" t="s">
        <v>192</v>
      </c>
      <c r="E6363">
        <v>87604</v>
      </c>
      <c r="F6363">
        <v>92.4619</v>
      </c>
      <c r="G6363">
        <v>44749</v>
      </c>
      <c r="H6363">
        <v>44743</v>
      </c>
      <c r="I6363">
        <v>8100032.2876000004</v>
      </c>
      <c r="J6363" t="s">
        <v>204</v>
      </c>
      <c r="K6363">
        <v>7290.0290588400012</v>
      </c>
    </row>
    <row r="6364" spans="1:11" x14ac:dyDescent="0.2">
      <c r="A6364" t="s">
        <v>257</v>
      </c>
      <c r="B6364" t="s">
        <v>198</v>
      </c>
      <c r="C6364" t="s">
        <v>197</v>
      </c>
      <c r="D6364" t="s">
        <v>187</v>
      </c>
      <c r="E6364">
        <v>28579</v>
      </c>
      <c r="F6364">
        <v>174.95419999999999</v>
      </c>
      <c r="G6364">
        <v>44749</v>
      </c>
      <c r="H6364">
        <v>44743</v>
      </c>
      <c r="I6364">
        <v>5000016.0817999998</v>
      </c>
      <c r="J6364" t="s">
        <v>188</v>
      </c>
      <c r="K6364">
        <v>4500.01447362</v>
      </c>
    </row>
    <row r="6365" spans="1:11" x14ac:dyDescent="0.2">
      <c r="A6365" t="s">
        <v>257</v>
      </c>
      <c r="B6365" t="s">
        <v>185</v>
      </c>
      <c r="C6365" t="s">
        <v>191</v>
      </c>
      <c r="D6365" t="s">
        <v>190</v>
      </c>
      <c r="E6365">
        <v>438458</v>
      </c>
      <c r="F6365">
        <v>5.7018000000000004</v>
      </c>
      <c r="G6365">
        <v>44750</v>
      </c>
      <c r="H6365">
        <v>44743</v>
      </c>
      <c r="I6365">
        <v>2499999.8244000003</v>
      </c>
      <c r="J6365" t="s">
        <v>193</v>
      </c>
      <c r="K6365">
        <v>2499.9998244000003</v>
      </c>
    </row>
    <row r="6366" spans="1:11" x14ac:dyDescent="0.2">
      <c r="A6366" t="s">
        <v>257</v>
      </c>
      <c r="B6366" t="s">
        <v>198</v>
      </c>
      <c r="C6366" t="s">
        <v>243</v>
      </c>
      <c r="D6366" t="s">
        <v>187</v>
      </c>
      <c r="E6366">
        <v>1311982</v>
      </c>
      <c r="F6366">
        <v>5.5640999999999998</v>
      </c>
      <c r="G6366">
        <v>44753</v>
      </c>
      <c r="H6366">
        <v>44743</v>
      </c>
      <c r="I6366">
        <v>7299999.0461999997</v>
      </c>
      <c r="J6366" t="s">
        <v>215</v>
      </c>
      <c r="K6366">
        <v>8029.9989508199997</v>
      </c>
    </row>
    <row r="6367" spans="1:11" x14ac:dyDescent="0.2">
      <c r="A6367" t="s">
        <v>257</v>
      </c>
      <c r="B6367" t="s">
        <v>198</v>
      </c>
      <c r="C6367" t="s">
        <v>213</v>
      </c>
      <c r="D6367" t="s">
        <v>192</v>
      </c>
      <c r="E6367">
        <v>44927</v>
      </c>
      <c r="F6367">
        <v>77.903999999999996</v>
      </c>
      <c r="G6367">
        <v>44756</v>
      </c>
      <c r="H6367">
        <v>44743</v>
      </c>
      <c r="I6367">
        <v>3499993.0079999999</v>
      </c>
      <c r="J6367" t="s">
        <v>188</v>
      </c>
      <c r="K6367">
        <v>3149.9937072000002</v>
      </c>
    </row>
    <row r="6368" spans="1:11" x14ac:dyDescent="0.2">
      <c r="A6368" t="s">
        <v>257</v>
      </c>
      <c r="B6368" t="s">
        <v>198</v>
      </c>
      <c r="C6368" t="s">
        <v>186</v>
      </c>
      <c r="D6368" t="s">
        <v>187</v>
      </c>
      <c r="E6368">
        <v>338951</v>
      </c>
      <c r="F6368">
        <v>23.307200000000002</v>
      </c>
      <c r="G6368">
        <v>44757</v>
      </c>
      <c r="H6368">
        <v>44743</v>
      </c>
      <c r="I6368">
        <v>7899998.747200001</v>
      </c>
      <c r="J6368" t="s">
        <v>188</v>
      </c>
      <c r="K6368">
        <v>7109.9988724800005</v>
      </c>
    </row>
    <row r="6369" spans="1:11" x14ac:dyDescent="0.2">
      <c r="A6369" t="s">
        <v>257</v>
      </c>
      <c r="B6369" t="s">
        <v>185</v>
      </c>
      <c r="C6369" t="s">
        <v>216</v>
      </c>
      <c r="D6369" t="s">
        <v>190</v>
      </c>
      <c r="E6369">
        <v>221872</v>
      </c>
      <c r="F6369">
        <v>18.479099999999999</v>
      </c>
      <c r="G6369">
        <v>44758</v>
      </c>
      <c r="H6369">
        <v>44743</v>
      </c>
      <c r="I6369">
        <v>4099994.8751999997</v>
      </c>
      <c r="J6369" t="s">
        <v>215</v>
      </c>
      <c r="K6369">
        <v>4509.9943627199991</v>
      </c>
    </row>
    <row r="6370" spans="1:11" x14ac:dyDescent="0.2">
      <c r="A6370" t="s">
        <v>257</v>
      </c>
      <c r="B6370" t="s">
        <v>185</v>
      </c>
      <c r="C6370" t="s">
        <v>205</v>
      </c>
      <c r="D6370" t="s">
        <v>192</v>
      </c>
      <c r="E6370">
        <v>336924</v>
      </c>
      <c r="F6370">
        <v>18.401800000000001</v>
      </c>
      <c r="G6370">
        <v>44758</v>
      </c>
      <c r="H6370">
        <v>44743</v>
      </c>
      <c r="I6370">
        <v>6200008.0632000007</v>
      </c>
      <c r="J6370" t="s">
        <v>193</v>
      </c>
      <c r="K6370">
        <v>6200.0080632000008</v>
      </c>
    </row>
    <row r="6371" spans="1:11" x14ac:dyDescent="0.2">
      <c r="A6371" t="s">
        <v>257</v>
      </c>
      <c r="B6371" t="s">
        <v>185</v>
      </c>
      <c r="C6371" t="s">
        <v>229</v>
      </c>
      <c r="D6371" t="s">
        <v>187</v>
      </c>
      <c r="E6371">
        <v>32913</v>
      </c>
      <c r="F6371">
        <v>106.34050000000001</v>
      </c>
      <c r="G6371">
        <v>44763</v>
      </c>
      <c r="H6371">
        <v>44743</v>
      </c>
      <c r="I6371">
        <v>3499984.8765000002</v>
      </c>
      <c r="J6371" t="s">
        <v>188</v>
      </c>
      <c r="K6371">
        <v>3149.9863888500004</v>
      </c>
    </row>
    <row r="6372" spans="1:11" x14ac:dyDescent="0.2">
      <c r="A6372" t="s">
        <v>257</v>
      </c>
      <c r="B6372" t="s">
        <v>198</v>
      </c>
      <c r="C6372" t="s">
        <v>112</v>
      </c>
      <c r="D6372" t="s">
        <v>200</v>
      </c>
      <c r="E6372">
        <v>98283</v>
      </c>
      <c r="F6372">
        <v>37.6462</v>
      </c>
      <c r="G6372">
        <v>44763</v>
      </c>
      <c r="H6372">
        <v>44743</v>
      </c>
      <c r="I6372">
        <v>3699981.4745999998</v>
      </c>
      <c r="J6372" t="s">
        <v>188</v>
      </c>
      <c r="K6372">
        <v>3329.9833271399998</v>
      </c>
    </row>
    <row r="6373" spans="1:11" x14ac:dyDescent="0.2">
      <c r="A6373" t="s">
        <v>257</v>
      </c>
      <c r="B6373" t="s">
        <v>185</v>
      </c>
      <c r="C6373" t="s">
        <v>234</v>
      </c>
      <c r="D6373" t="s">
        <v>190</v>
      </c>
      <c r="E6373">
        <v>28769</v>
      </c>
      <c r="F6373">
        <v>93.850800000000007</v>
      </c>
      <c r="G6373">
        <v>44764</v>
      </c>
      <c r="H6373">
        <v>44743</v>
      </c>
      <c r="I6373">
        <v>2699993.6652000002</v>
      </c>
      <c r="J6373" t="s">
        <v>204</v>
      </c>
      <c r="K6373">
        <v>2429.9942986800002</v>
      </c>
    </row>
    <row r="6374" spans="1:11" x14ac:dyDescent="0.2">
      <c r="A6374" t="s">
        <v>257</v>
      </c>
      <c r="B6374" t="s">
        <v>185</v>
      </c>
      <c r="C6374" t="s">
        <v>191</v>
      </c>
      <c r="D6374" t="s">
        <v>187</v>
      </c>
      <c r="E6374">
        <v>687012</v>
      </c>
      <c r="F6374">
        <v>5.5312000000000001</v>
      </c>
      <c r="G6374">
        <v>44764</v>
      </c>
      <c r="H6374">
        <v>44743</v>
      </c>
      <c r="I6374">
        <v>3800000.7744</v>
      </c>
      <c r="J6374" t="s">
        <v>193</v>
      </c>
      <c r="K6374">
        <v>3800.0007744000004</v>
      </c>
    </row>
    <row r="6375" spans="1:11" x14ac:dyDescent="0.2">
      <c r="A6375" t="s">
        <v>257</v>
      </c>
      <c r="B6375" t="s">
        <v>185</v>
      </c>
      <c r="C6375" t="s">
        <v>242</v>
      </c>
      <c r="D6375" t="s">
        <v>187</v>
      </c>
      <c r="E6375">
        <v>11148</v>
      </c>
      <c r="F6375">
        <v>242.19550000000001</v>
      </c>
      <c r="G6375">
        <v>44764</v>
      </c>
      <c r="H6375">
        <v>44743</v>
      </c>
      <c r="I6375">
        <v>2699995.4339999999</v>
      </c>
      <c r="J6375" t="s">
        <v>207</v>
      </c>
      <c r="K6375">
        <v>2429.9958906000002</v>
      </c>
    </row>
    <row r="6376" spans="1:11" x14ac:dyDescent="0.2">
      <c r="A6376" t="s">
        <v>257</v>
      </c>
      <c r="B6376" t="s">
        <v>198</v>
      </c>
      <c r="C6376" t="s">
        <v>234</v>
      </c>
      <c r="D6376" t="s">
        <v>190</v>
      </c>
      <c r="E6376">
        <v>94591</v>
      </c>
      <c r="F6376">
        <v>104.6613</v>
      </c>
      <c r="G6376">
        <v>44770</v>
      </c>
      <c r="H6376">
        <v>44743</v>
      </c>
      <c r="I6376">
        <v>9900017.0283000004</v>
      </c>
      <c r="J6376" t="s">
        <v>204</v>
      </c>
      <c r="K6376">
        <v>8910.0153254700017</v>
      </c>
    </row>
    <row r="6377" spans="1:11" x14ac:dyDescent="0.2">
      <c r="A6377" t="s">
        <v>257</v>
      </c>
      <c r="B6377" t="s">
        <v>185</v>
      </c>
      <c r="C6377" t="s">
        <v>214</v>
      </c>
      <c r="D6377" t="s">
        <v>200</v>
      </c>
      <c r="E6377">
        <v>351819</v>
      </c>
      <c r="F6377">
        <v>27.571000000000002</v>
      </c>
      <c r="G6377">
        <v>44770</v>
      </c>
      <c r="H6377">
        <v>44743</v>
      </c>
      <c r="I6377">
        <v>9700001.6490000002</v>
      </c>
      <c r="J6377" t="s">
        <v>215</v>
      </c>
      <c r="K6377">
        <v>10670.0018139</v>
      </c>
    </row>
    <row r="6378" spans="1:11" x14ac:dyDescent="0.2">
      <c r="A6378" t="s">
        <v>257</v>
      </c>
      <c r="B6378" t="s">
        <v>198</v>
      </c>
      <c r="C6378" t="s">
        <v>233</v>
      </c>
      <c r="D6378" t="s">
        <v>200</v>
      </c>
      <c r="E6378">
        <v>39072</v>
      </c>
      <c r="F6378">
        <v>84.459699999999998</v>
      </c>
      <c r="G6378">
        <v>44771</v>
      </c>
      <c r="H6378">
        <v>44743</v>
      </c>
      <c r="I6378">
        <v>3300009.3983999998</v>
      </c>
      <c r="J6378" t="s">
        <v>204</v>
      </c>
      <c r="K6378">
        <v>2970.0084585600002</v>
      </c>
    </row>
    <row r="6379" spans="1:11" x14ac:dyDescent="0.2">
      <c r="A6379" t="s">
        <v>257</v>
      </c>
      <c r="B6379" t="s">
        <v>198</v>
      </c>
      <c r="C6379" t="s">
        <v>224</v>
      </c>
      <c r="D6379" t="s">
        <v>200</v>
      </c>
      <c r="E6379">
        <v>42978</v>
      </c>
      <c r="F6379">
        <v>172.18109999999999</v>
      </c>
      <c r="G6379">
        <v>44771</v>
      </c>
      <c r="H6379">
        <v>44743</v>
      </c>
      <c r="I6379">
        <v>7399999.3157999991</v>
      </c>
      <c r="J6379" t="s">
        <v>204</v>
      </c>
      <c r="K6379">
        <v>6659.9993842199992</v>
      </c>
    </row>
    <row r="6380" spans="1:11" x14ac:dyDescent="0.2">
      <c r="A6380" t="s">
        <v>257</v>
      </c>
      <c r="B6380" t="s">
        <v>185</v>
      </c>
      <c r="C6380" t="s">
        <v>209</v>
      </c>
      <c r="D6380" t="s">
        <v>212</v>
      </c>
      <c r="E6380">
        <v>302249</v>
      </c>
      <c r="F6380">
        <v>19.851199999999999</v>
      </c>
      <c r="G6380">
        <v>44772</v>
      </c>
      <c r="H6380">
        <v>44743</v>
      </c>
      <c r="I6380">
        <v>6000005.3487999998</v>
      </c>
      <c r="J6380" t="s">
        <v>188</v>
      </c>
      <c r="K6380">
        <v>5400.0048139200007</v>
      </c>
    </row>
    <row r="6381" spans="1:11" x14ac:dyDescent="0.2">
      <c r="A6381" t="s">
        <v>257</v>
      </c>
      <c r="B6381" t="s">
        <v>198</v>
      </c>
      <c r="C6381" t="s">
        <v>219</v>
      </c>
      <c r="D6381" t="s">
        <v>200</v>
      </c>
      <c r="E6381">
        <v>89517</v>
      </c>
      <c r="F6381">
        <v>51.387</v>
      </c>
      <c r="G6381">
        <v>44774</v>
      </c>
      <c r="H6381">
        <v>44774</v>
      </c>
      <c r="I6381">
        <v>4600010.0789999999</v>
      </c>
      <c r="J6381" t="s">
        <v>188</v>
      </c>
      <c r="K6381">
        <v>4140.0090710999993</v>
      </c>
    </row>
    <row r="6382" spans="1:11" x14ac:dyDescent="0.2">
      <c r="A6382" t="s">
        <v>257</v>
      </c>
      <c r="B6382" t="s">
        <v>185</v>
      </c>
      <c r="C6382" t="s">
        <v>243</v>
      </c>
      <c r="D6382" t="s">
        <v>200</v>
      </c>
      <c r="E6382">
        <v>1184545</v>
      </c>
      <c r="F6382">
        <v>5.7405999999999997</v>
      </c>
      <c r="G6382">
        <v>44777</v>
      </c>
      <c r="H6382">
        <v>44774</v>
      </c>
      <c r="I6382">
        <v>6799999.0269999998</v>
      </c>
      <c r="J6382" t="s">
        <v>215</v>
      </c>
      <c r="K6382">
        <v>7479.9989296999993</v>
      </c>
    </row>
    <row r="6383" spans="1:11" x14ac:dyDescent="0.2">
      <c r="A6383" t="s">
        <v>257</v>
      </c>
      <c r="B6383" t="s">
        <v>198</v>
      </c>
      <c r="C6383" t="s">
        <v>243</v>
      </c>
      <c r="D6383" t="s">
        <v>187</v>
      </c>
      <c r="E6383">
        <v>406123</v>
      </c>
      <c r="F6383">
        <v>6.4020000000000001</v>
      </c>
      <c r="G6383">
        <v>44777</v>
      </c>
      <c r="H6383">
        <v>44774</v>
      </c>
      <c r="I6383">
        <v>2599999.446</v>
      </c>
      <c r="J6383" t="s">
        <v>215</v>
      </c>
      <c r="K6383">
        <v>2859.9993906</v>
      </c>
    </row>
    <row r="6384" spans="1:11" x14ac:dyDescent="0.2">
      <c r="A6384" t="s">
        <v>257</v>
      </c>
      <c r="B6384" t="s">
        <v>198</v>
      </c>
      <c r="C6384" t="s">
        <v>195</v>
      </c>
      <c r="D6384" t="s">
        <v>192</v>
      </c>
      <c r="E6384">
        <v>59062</v>
      </c>
      <c r="F6384">
        <v>115.1326</v>
      </c>
      <c r="G6384">
        <v>44784</v>
      </c>
      <c r="H6384">
        <v>44774</v>
      </c>
      <c r="I6384">
        <v>6799961.6211999999</v>
      </c>
      <c r="J6384" t="s">
        <v>196</v>
      </c>
      <c r="K6384">
        <v>7479.9577833200001</v>
      </c>
    </row>
    <row r="6385" spans="1:11" x14ac:dyDescent="0.2">
      <c r="A6385" t="s">
        <v>257</v>
      </c>
      <c r="B6385" t="s">
        <v>185</v>
      </c>
      <c r="C6385" t="s">
        <v>197</v>
      </c>
      <c r="D6385" t="s">
        <v>190</v>
      </c>
      <c r="E6385">
        <v>8501</v>
      </c>
      <c r="F6385">
        <v>176.4469</v>
      </c>
      <c r="G6385">
        <v>44784</v>
      </c>
      <c r="H6385">
        <v>44774</v>
      </c>
      <c r="I6385">
        <v>1499975.0969</v>
      </c>
      <c r="J6385" t="s">
        <v>188</v>
      </c>
      <c r="K6385">
        <v>1349.9775872099999</v>
      </c>
    </row>
    <row r="6386" spans="1:11" x14ac:dyDescent="0.2">
      <c r="A6386" t="s">
        <v>257</v>
      </c>
      <c r="B6386" t="s">
        <v>185</v>
      </c>
      <c r="C6386" t="s">
        <v>232</v>
      </c>
      <c r="D6386" t="s">
        <v>190</v>
      </c>
      <c r="E6386">
        <v>104175</v>
      </c>
      <c r="F6386">
        <v>23.998100000000001</v>
      </c>
      <c r="G6386">
        <v>44784</v>
      </c>
      <c r="H6386">
        <v>44774</v>
      </c>
      <c r="I6386">
        <v>2500002.0674999999</v>
      </c>
      <c r="J6386" t="s">
        <v>204</v>
      </c>
      <c r="K6386">
        <v>2250.0018607500001</v>
      </c>
    </row>
    <row r="6387" spans="1:11" x14ac:dyDescent="0.2">
      <c r="A6387" t="s">
        <v>257</v>
      </c>
      <c r="B6387" t="s">
        <v>198</v>
      </c>
      <c r="C6387" t="s">
        <v>240</v>
      </c>
      <c r="D6387" t="s">
        <v>190</v>
      </c>
      <c r="E6387">
        <v>554672</v>
      </c>
      <c r="F6387">
        <v>6.8509000000000002</v>
      </c>
      <c r="G6387">
        <v>44784</v>
      </c>
      <c r="H6387">
        <v>44774</v>
      </c>
      <c r="I6387">
        <v>3800002.4048000001</v>
      </c>
      <c r="J6387" t="s">
        <v>241</v>
      </c>
      <c r="K6387">
        <v>4180.0026452800003</v>
      </c>
    </row>
    <row r="6388" spans="1:11" x14ac:dyDescent="0.2">
      <c r="A6388" t="s">
        <v>257</v>
      </c>
      <c r="B6388" t="s">
        <v>185</v>
      </c>
      <c r="C6388" t="s">
        <v>112</v>
      </c>
      <c r="D6388" t="s">
        <v>187</v>
      </c>
      <c r="E6388">
        <v>70491</v>
      </c>
      <c r="F6388">
        <v>42.558599999999998</v>
      </c>
      <c r="G6388">
        <v>44791</v>
      </c>
      <c r="H6388">
        <v>44774</v>
      </c>
      <c r="I6388">
        <v>2999998.2725999998</v>
      </c>
      <c r="J6388" t="s">
        <v>188</v>
      </c>
      <c r="K6388">
        <v>2699.9984453399998</v>
      </c>
    </row>
    <row r="6389" spans="1:11" x14ac:dyDescent="0.2">
      <c r="A6389" t="s">
        <v>257</v>
      </c>
      <c r="B6389" t="s">
        <v>185</v>
      </c>
      <c r="C6389" t="s">
        <v>194</v>
      </c>
      <c r="D6389" t="s">
        <v>190</v>
      </c>
      <c r="E6389">
        <v>45743</v>
      </c>
      <c r="F6389">
        <v>48.095100000000002</v>
      </c>
      <c r="G6389">
        <v>44791</v>
      </c>
      <c r="H6389">
        <v>44774</v>
      </c>
      <c r="I6389">
        <v>2200014.1592999999</v>
      </c>
      <c r="J6389" t="s">
        <v>188</v>
      </c>
      <c r="K6389">
        <v>1980.01274337</v>
      </c>
    </row>
    <row r="6390" spans="1:11" x14ac:dyDescent="0.2">
      <c r="A6390" t="s">
        <v>257</v>
      </c>
      <c r="B6390" t="s">
        <v>198</v>
      </c>
      <c r="C6390" t="s">
        <v>189</v>
      </c>
      <c r="D6390" t="s">
        <v>200</v>
      </c>
      <c r="E6390">
        <v>174382</v>
      </c>
      <c r="F6390">
        <v>31.539899999999999</v>
      </c>
      <c r="G6390">
        <v>44794</v>
      </c>
      <c r="H6390">
        <v>44774</v>
      </c>
      <c r="I6390">
        <v>5499990.8417999996</v>
      </c>
      <c r="J6390" t="s">
        <v>188</v>
      </c>
      <c r="K6390">
        <v>4949.9917576199996</v>
      </c>
    </row>
    <row r="6391" spans="1:11" x14ac:dyDescent="0.2">
      <c r="A6391" t="s">
        <v>257</v>
      </c>
      <c r="B6391" t="s">
        <v>198</v>
      </c>
      <c r="C6391" t="s">
        <v>194</v>
      </c>
      <c r="D6391" t="s">
        <v>190</v>
      </c>
      <c r="E6391">
        <v>77993</v>
      </c>
      <c r="F6391">
        <v>48.722200000000001</v>
      </c>
      <c r="G6391">
        <v>44798</v>
      </c>
      <c r="H6391">
        <v>44774</v>
      </c>
      <c r="I6391">
        <v>3799990.5446000001</v>
      </c>
      <c r="J6391" t="s">
        <v>188</v>
      </c>
      <c r="K6391">
        <v>3419.9914901400002</v>
      </c>
    </row>
    <row r="6392" spans="1:11" x14ac:dyDescent="0.2">
      <c r="A6392" t="s">
        <v>257</v>
      </c>
      <c r="B6392" t="s">
        <v>198</v>
      </c>
      <c r="C6392" t="s">
        <v>191</v>
      </c>
      <c r="D6392" t="s">
        <v>190</v>
      </c>
      <c r="E6392">
        <v>133327</v>
      </c>
      <c r="F6392">
        <v>6.0003000000000002</v>
      </c>
      <c r="G6392">
        <v>44798</v>
      </c>
      <c r="H6392">
        <v>44774</v>
      </c>
      <c r="I6392">
        <v>800001.99809999997</v>
      </c>
      <c r="J6392" t="s">
        <v>193</v>
      </c>
      <c r="K6392">
        <v>800.00199810000004</v>
      </c>
    </row>
    <row r="6393" spans="1:11" x14ac:dyDescent="0.2">
      <c r="A6393" t="s">
        <v>257</v>
      </c>
      <c r="B6393" t="s">
        <v>198</v>
      </c>
      <c r="C6393" t="s">
        <v>239</v>
      </c>
      <c r="D6393" t="s">
        <v>190</v>
      </c>
      <c r="E6393">
        <v>192431</v>
      </c>
      <c r="F6393">
        <v>16.629300000000001</v>
      </c>
      <c r="G6393">
        <v>44798</v>
      </c>
      <c r="H6393">
        <v>44774</v>
      </c>
      <c r="I6393">
        <v>3199992.8283000002</v>
      </c>
      <c r="J6393" t="s">
        <v>188</v>
      </c>
      <c r="K6393">
        <v>2879.9935454700003</v>
      </c>
    </row>
    <row r="6394" spans="1:11" x14ac:dyDescent="0.2">
      <c r="A6394" t="s">
        <v>257</v>
      </c>
      <c r="B6394" t="s">
        <v>198</v>
      </c>
      <c r="C6394" t="s">
        <v>244</v>
      </c>
      <c r="D6394" t="s">
        <v>187</v>
      </c>
      <c r="E6394">
        <v>154115</v>
      </c>
      <c r="F6394">
        <v>25.305700000000002</v>
      </c>
      <c r="G6394">
        <v>44800</v>
      </c>
      <c r="H6394">
        <v>44774</v>
      </c>
      <c r="I6394">
        <v>3899987.9555000002</v>
      </c>
      <c r="J6394" t="s">
        <v>207</v>
      </c>
      <c r="K6394">
        <v>3509.9891599500002</v>
      </c>
    </row>
    <row r="6395" spans="1:11" x14ac:dyDescent="0.2">
      <c r="A6395" t="s">
        <v>257</v>
      </c>
      <c r="B6395" t="s">
        <v>198</v>
      </c>
      <c r="C6395" t="s">
        <v>240</v>
      </c>
      <c r="D6395" t="s">
        <v>190</v>
      </c>
      <c r="E6395">
        <v>805189</v>
      </c>
      <c r="F6395">
        <v>6.7065000000000001</v>
      </c>
      <c r="G6395">
        <v>44801</v>
      </c>
      <c r="H6395">
        <v>44774</v>
      </c>
      <c r="I6395">
        <v>5400000.0285</v>
      </c>
      <c r="J6395" t="s">
        <v>241</v>
      </c>
      <c r="K6395">
        <v>5940.0000313500004</v>
      </c>
    </row>
    <row r="6396" spans="1:11" x14ac:dyDescent="0.2">
      <c r="A6396" t="s">
        <v>257</v>
      </c>
      <c r="B6396" t="s">
        <v>198</v>
      </c>
      <c r="C6396" t="s">
        <v>217</v>
      </c>
      <c r="D6396" t="s">
        <v>187</v>
      </c>
      <c r="E6396">
        <v>771272</v>
      </c>
      <c r="F6396">
        <v>8.8165999999999993</v>
      </c>
      <c r="G6396">
        <v>44802</v>
      </c>
      <c r="H6396">
        <v>44774</v>
      </c>
      <c r="I6396">
        <v>6799996.7151999995</v>
      </c>
      <c r="J6396" t="s">
        <v>215</v>
      </c>
      <c r="K6396">
        <v>7479.9963867199995</v>
      </c>
    </row>
    <row r="6397" spans="1:11" x14ac:dyDescent="0.2">
      <c r="A6397" t="s">
        <v>257</v>
      </c>
      <c r="B6397" t="s">
        <v>198</v>
      </c>
      <c r="C6397" t="s">
        <v>229</v>
      </c>
      <c r="D6397" t="s">
        <v>190</v>
      </c>
      <c r="E6397">
        <v>87744</v>
      </c>
      <c r="F6397">
        <v>101.4314</v>
      </c>
      <c r="G6397">
        <v>44802</v>
      </c>
      <c r="H6397">
        <v>44774</v>
      </c>
      <c r="I6397">
        <v>8899996.7615999989</v>
      </c>
      <c r="J6397" t="s">
        <v>188</v>
      </c>
      <c r="K6397">
        <v>8009.9970854399999</v>
      </c>
    </row>
    <row r="6398" spans="1:11" x14ac:dyDescent="0.2">
      <c r="A6398" t="s">
        <v>257</v>
      </c>
      <c r="B6398" t="s">
        <v>198</v>
      </c>
      <c r="C6398" t="s">
        <v>218</v>
      </c>
      <c r="D6398" t="s">
        <v>190</v>
      </c>
      <c r="E6398">
        <v>60920</v>
      </c>
      <c r="F6398">
        <v>60.734900000000003</v>
      </c>
      <c r="G6398">
        <v>44805</v>
      </c>
      <c r="H6398">
        <v>44805</v>
      </c>
      <c r="I6398">
        <v>3699970.108</v>
      </c>
      <c r="J6398" t="s">
        <v>204</v>
      </c>
      <c r="K6398">
        <v>3329.9730972000002</v>
      </c>
    </row>
    <row r="6399" spans="1:11" x14ac:dyDescent="0.2">
      <c r="A6399" t="s">
        <v>257</v>
      </c>
      <c r="B6399" t="s">
        <v>198</v>
      </c>
      <c r="C6399" t="s">
        <v>189</v>
      </c>
      <c r="D6399" t="s">
        <v>190</v>
      </c>
      <c r="E6399">
        <v>101857</v>
      </c>
      <c r="F6399">
        <v>27.4895</v>
      </c>
      <c r="G6399">
        <v>44805</v>
      </c>
      <c r="H6399">
        <v>44805</v>
      </c>
      <c r="I6399">
        <v>2799998.0014999998</v>
      </c>
      <c r="J6399" t="s">
        <v>188</v>
      </c>
      <c r="K6399">
        <v>2519.9982013499998</v>
      </c>
    </row>
    <row r="6400" spans="1:11" x14ac:dyDescent="0.2">
      <c r="A6400" t="s">
        <v>257</v>
      </c>
      <c r="B6400" t="s">
        <v>185</v>
      </c>
      <c r="C6400" t="s">
        <v>231</v>
      </c>
      <c r="D6400" t="s">
        <v>187</v>
      </c>
      <c r="E6400">
        <v>417687</v>
      </c>
      <c r="F6400">
        <v>22.744299999999999</v>
      </c>
      <c r="G6400">
        <v>44806</v>
      </c>
      <c r="H6400">
        <v>44805</v>
      </c>
      <c r="I6400">
        <v>9499998.4341000002</v>
      </c>
      <c r="J6400" t="s">
        <v>188</v>
      </c>
      <c r="K6400">
        <v>8549.9985906900001</v>
      </c>
    </row>
    <row r="6401" spans="1:11" x14ac:dyDescent="0.2">
      <c r="A6401" t="s">
        <v>257</v>
      </c>
      <c r="B6401" t="s">
        <v>198</v>
      </c>
      <c r="C6401" t="s">
        <v>208</v>
      </c>
      <c r="D6401" t="s">
        <v>190</v>
      </c>
      <c r="E6401">
        <v>129109</v>
      </c>
      <c r="F6401">
        <v>67.385000000000005</v>
      </c>
      <c r="G6401">
        <v>44806</v>
      </c>
      <c r="H6401">
        <v>44805</v>
      </c>
      <c r="I6401">
        <v>8700009.9649999999</v>
      </c>
      <c r="J6401" t="s">
        <v>188</v>
      </c>
      <c r="K6401">
        <v>7830.0089685000003</v>
      </c>
    </row>
    <row r="6402" spans="1:11" x14ac:dyDescent="0.2">
      <c r="A6402" t="s">
        <v>257</v>
      </c>
      <c r="B6402" t="s">
        <v>198</v>
      </c>
      <c r="C6402" t="s">
        <v>213</v>
      </c>
      <c r="D6402" t="s">
        <v>190</v>
      </c>
      <c r="E6402">
        <v>89975</v>
      </c>
      <c r="F6402">
        <v>71.130600000000001</v>
      </c>
      <c r="G6402">
        <v>44806</v>
      </c>
      <c r="H6402">
        <v>44805</v>
      </c>
      <c r="I6402">
        <v>6399975.7350000003</v>
      </c>
      <c r="J6402" t="s">
        <v>188</v>
      </c>
      <c r="K6402">
        <v>5759.9781615000002</v>
      </c>
    </row>
    <row r="6403" spans="1:11" x14ac:dyDescent="0.2">
      <c r="A6403" t="s">
        <v>257</v>
      </c>
      <c r="B6403" t="s">
        <v>198</v>
      </c>
      <c r="C6403" t="s">
        <v>209</v>
      </c>
      <c r="D6403" t="s">
        <v>192</v>
      </c>
      <c r="E6403">
        <v>127964</v>
      </c>
      <c r="F6403">
        <v>20.318200000000001</v>
      </c>
      <c r="G6403">
        <v>44807</v>
      </c>
      <c r="H6403">
        <v>44805</v>
      </c>
      <c r="I6403">
        <v>2599998.1447999999</v>
      </c>
      <c r="J6403" t="s">
        <v>188</v>
      </c>
      <c r="K6403">
        <v>2339.9983303200002</v>
      </c>
    </row>
    <row r="6404" spans="1:11" x14ac:dyDescent="0.2">
      <c r="A6404" t="s">
        <v>257</v>
      </c>
      <c r="B6404" t="s">
        <v>185</v>
      </c>
      <c r="C6404" t="s">
        <v>214</v>
      </c>
      <c r="D6404" t="s">
        <v>192</v>
      </c>
      <c r="E6404">
        <v>156840</v>
      </c>
      <c r="F6404">
        <v>28.691600000000001</v>
      </c>
      <c r="G6404">
        <v>44812</v>
      </c>
      <c r="H6404">
        <v>44805</v>
      </c>
      <c r="I6404">
        <v>4499990.5439999998</v>
      </c>
      <c r="J6404" t="s">
        <v>215</v>
      </c>
      <c r="K6404">
        <v>4949.9895983999995</v>
      </c>
    </row>
    <row r="6405" spans="1:11" x14ac:dyDescent="0.2">
      <c r="A6405" t="s">
        <v>257</v>
      </c>
      <c r="B6405" t="s">
        <v>185</v>
      </c>
      <c r="C6405" t="s">
        <v>217</v>
      </c>
      <c r="D6405" t="s">
        <v>187</v>
      </c>
      <c r="E6405">
        <v>588810</v>
      </c>
      <c r="F6405">
        <v>9.5106999999999999</v>
      </c>
      <c r="G6405">
        <v>44812</v>
      </c>
      <c r="H6405">
        <v>44805</v>
      </c>
      <c r="I6405">
        <v>5599995.267</v>
      </c>
      <c r="J6405" t="s">
        <v>215</v>
      </c>
      <c r="K6405">
        <v>6159.9947937000006</v>
      </c>
    </row>
    <row r="6406" spans="1:11" x14ac:dyDescent="0.2">
      <c r="A6406" t="s">
        <v>257</v>
      </c>
      <c r="B6406" t="s">
        <v>198</v>
      </c>
      <c r="C6406" t="s">
        <v>231</v>
      </c>
      <c r="D6406" t="s">
        <v>190</v>
      </c>
      <c r="E6406">
        <v>198851</v>
      </c>
      <c r="F6406">
        <v>20.115600000000001</v>
      </c>
      <c r="G6406">
        <v>44813</v>
      </c>
      <c r="H6406">
        <v>44805</v>
      </c>
      <c r="I6406">
        <v>4000007.1756000002</v>
      </c>
      <c r="J6406" t="s">
        <v>188</v>
      </c>
      <c r="K6406">
        <v>3600.0064580400008</v>
      </c>
    </row>
    <row r="6407" spans="1:11" x14ac:dyDescent="0.2">
      <c r="A6407" t="s">
        <v>257</v>
      </c>
      <c r="B6407" t="s">
        <v>185</v>
      </c>
      <c r="C6407" t="s">
        <v>218</v>
      </c>
      <c r="D6407" t="s">
        <v>200</v>
      </c>
      <c r="E6407">
        <v>26626</v>
      </c>
      <c r="F6407">
        <v>67.603300000000004</v>
      </c>
      <c r="G6407">
        <v>44819</v>
      </c>
      <c r="H6407">
        <v>44805</v>
      </c>
      <c r="I6407">
        <v>1800005.4658000001</v>
      </c>
      <c r="J6407" t="s">
        <v>204</v>
      </c>
      <c r="K6407">
        <v>1620.0049192200001</v>
      </c>
    </row>
    <row r="6408" spans="1:11" x14ac:dyDescent="0.2">
      <c r="A6408" t="s">
        <v>257</v>
      </c>
      <c r="B6408" t="s">
        <v>185</v>
      </c>
      <c r="C6408" t="s">
        <v>220</v>
      </c>
      <c r="D6408" t="s">
        <v>187</v>
      </c>
      <c r="E6408">
        <v>31923</v>
      </c>
      <c r="F6408">
        <v>172.29169999999999</v>
      </c>
      <c r="G6408">
        <v>44819</v>
      </c>
      <c r="H6408">
        <v>44805</v>
      </c>
      <c r="I6408">
        <v>5500067.9391000001</v>
      </c>
      <c r="J6408" t="s">
        <v>188</v>
      </c>
      <c r="K6408">
        <v>4950.0611451900004</v>
      </c>
    </row>
    <row r="6409" spans="1:11" x14ac:dyDescent="0.2">
      <c r="A6409" t="s">
        <v>257</v>
      </c>
      <c r="B6409" t="s">
        <v>198</v>
      </c>
      <c r="C6409" t="s">
        <v>201</v>
      </c>
      <c r="D6409" t="s">
        <v>187</v>
      </c>
      <c r="E6409">
        <v>102801</v>
      </c>
      <c r="F6409">
        <v>41.828299999999999</v>
      </c>
      <c r="G6409">
        <v>44821</v>
      </c>
      <c r="H6409">
        <v>44805</v>
      </c>
      <c r="I6409">
        <v>4299991.0682999995</v>
      </c>
      <c r="J6409" t="s">
        <v>188</v>
      </c>
      <c r="K6409">
        <v>3869.9919614699998</v>
      </c>
    </row>
    <row r="6410" spans="1:11" x14ac:dyDescent="0.2">
      <c r="A6410" t="s">
        <v>257</v>
      </c>
      <c r="B6410" t="s">
        <v>185</v>
      </c>
      <c r="C6410" t="s">
        <v>244</v>
      </c>
      <c r="D6410" t="s">
        <v>187</v>
      </c>
      <c r="E6410">
        <v>246369</v>
      </c>
      <c r="F6410">
        <v>24.759599999999999</v>
      </c>
      <c r="G6410">
        <v>44823</v>
      </c>
      <c r="H6410">
        <v>44805</v>
      </c>
      <c r="I6410">
        <v>6099997.8923999993</v>
      </c>
      <c r="J6410" t="s">
        <v>207</v>
      </c>
      <c r="K6410">
        <v>5489.9981031599991</v>
      </c>
    </row>
    <row r="6411" spans="1:11" x14ac:dyDescent="0.2">
      <c r="A6411" t="s">
        <v>257</v>
      </c>
      <c r="B6411" t="s">
        <v>185</v>
      </c>
      <c r="C6411" t="s">
        <v>203</v>
      </c>
      <c r="D6411" t="s">
        <v>192</v>
      </c>
      <c r="E6411">
        <v>87512</v>
      </c>
      <c r="F6411">
        <v>110.8417</v>
      </c>
      <c r="G6411">
        <v>44826</v>
      </c>
      <c r="H6411">
        <v>44805</v>
      </c>
      <c r="I6411">
        <v>9699978.8504000008</v>
      </c>
      <c r="J6411" t="s">
        <v>204</v>
      </c>
      <c r="K6411">
        <v>8729.9809653600005</v>
      </c>
    </row>
    <row r="6412" spans="1:11" x14ac:dyDescent="0.2">
      <c r="A6412" t="s">
        <v>257</v>
      </c>
      <c r="B6412" t="s">
        <v>185</v>
      </c>
      <c r="C6412" t="s">
        <v>205</v>
      </c>
      <c r="D6412" t="s">
        <v>192</v>
      </c>
      <c r="E6412">
        <v>538438</v>
      </c>
      <c r="F6412">
        <v>17.457899999999999</v>
      </c>
      <c r="G6412">
        <v>44826</v>
      </c>
      <c r="H6412">
        <v>44805</v>
      </c>
      <c r="I6412">
        <v>9399996.7601999994</v>
      </c>
      <c r="J6412" t="s">
        <v>193</v>
      </c>
      <c r="K6412">
        <v>9399.9967601999997</v>
      </c>
    </row>
    <row r="6413" spans="1:11" x14ac:dyDescent="0.2">
      <c r="A6413" t="s">
        <v>257</v>
      </c>
      <c r="B6413" t="s">
        <v>185</v>
      </c>
      <c r="C6413" t="s">
        <v>228</v>
      </c>
      <c r="D6413" t="s">
        <v>190</v>
      </c>
      <c r="E6413">
        <v>101408</v>
      </c>
      <c r="F6413">
        <v>32.541800000000002</v>
      </c>
      <c r="G6413">
        <v>44826</v>
      </c>
      <c r="H6413">
        <v>44805</v>
      </c>
      <c r="I6413">
        <v>3299998.8544000001</v>
      </c>
      <c r="J6413" t="s">
        <v>204</v>
      </c>
      <c r="K6413">
        <v>2969.9989689600002</v>
      </c>
    </row>
    <row r="6414" spans="1:11" x14ac:dyDescent="0.2">
      <c r="A6414" t="s">
        <v>257</v>
      </c>
      <c r="B6414" t="s">
        <v>185</v>
      </c>
      <c r="C6414" t="s">
        <v>220</v>
      </c>
      <c r="D6414" t="s">
        <v>190</v>
      </c>
      <c r="E6414">
        <v>51687</v>
      </c>
      <c r="F6414">
        <v>177.99539999999999</v>
      </c>
      <c r="G6414">
        <v>44826</v>
      </c>
      <c r="H6414">
        <v>44805</v>
      </c>
      <c r="I6414">
        <v>9200048.2397999987</v>
      </c>
      <c r="J6414" t="s">
        <v>188</v>
      </c>
      <c r="K6414">
        <v>8280.0434158200005</v>
      </c>
    </row>
    <row r="6415" spans="1:11" x14ac:dyDescent="0.2">
      <c r="A6415" t="s">
        <v>257</v>
      </c>
      <c r="B6415" t="s">
        <v>198</v>
      </c>
      <c r="C6415" t="s">
        <v>243</v>
      </c>
      <c r="D6415" t="s">
        <v>200</v>
      </c>
      <c r="E6415">
        <v>1498892</v>
      </c>
      <c r="F6415">
        <v>6.2713000000000001</v>
      </c>
      <c r="G6415">
        <v>44827</v>
      </c>
      <c r="H6415">
        <v>44805</v>
      </c>
      <c r="I6415">
        <v>9400001.3996000011</v>
      </c>
      <c r="J6415" t="s">
        <v>215</v>
      </c>
      <c r="K6415">
        <v>10340.00153956</v>
      </c>
    </row>
    <row r="6416" spans="1:11" x14ac:dyDescent="0.2">
      <c r="A6416" t="s">
        <v>257</v>
      </c>
      <c r="B6416" t="s">
        <v>198</v>
      </c>
      <c r="C6416" t="s">
        <v>194</v>
      </c>
      <c r="D6416" t="s">
        <v>190</v>
      </c>
      <c r="E6416">
        <v>65099</v>
      </c>
      <c r="F6416">
        <v>46.0837</v>
      </c>
      <c r="G6416">
        <v>44827</v>
      </c>
      <c r="H6416">
        <v>44805</v>
      </c>
      <c r="I6416">
        <v>3000002.7862999998</v>
      </c>
      <c r="J6416" t="s">
        <v>188</v>
      </c>
      <c r="K6416">
        <v>2700.0025076699999</v>
      </c>
    </row>
    <row r="6417" spans="1:11" x14ac:dyDescent="0.2">
      <c r="A6417" t="s">
        <v>257</v>
      </c>
      <c r="B6417" t="s">
        <v>185</v>
      </c>
      <c r="C6417" t="s">
        <v>217</v>
      </c>
      <c r="D6417" t="s">
        <v>190</v>
      </c>
      <c r="E6417">
        <v>534391</v>
      </c>
      <c r="F6417">
        <v>9.7307000000000006</v>
      </c>
      <c r="G6417">
        <v>44827</v>
      </c>
      <c r="H6417">
        <v>44805</v>
      </c>
      <c r="I6417">
        <v>5199998.5037000002</v>
      </c>
      <c r="J6417" t="s">
        <v>215</v>
      </c>
      <c r="K6417">
        <v>5719.9983540700005</v>
      </c>
    </row>
    <row r="6418" spans="1:11" x14ac:dyDescent="0.2">
      <c r="A6418" t="s">
        <v>257</v>
      </c>
      <c r="B6418" t="s">
        <v>185</v>
      </c>
      <c r="C6418" t="s">
        <v>237</v>
      </c>
      <c r="D6418" t="s">
        <v>187</v>
      </c>
      <c r="E6418">
        <v>156863</v>
      </c>
      <c r="F6418">
        <v>16.574999999999999</v>
      </c>
      <c r="G6418">
        <v>44829</v>
      </c>
      <c r="H6418">
        <v>44805</v>
      </c>
      <c r="I6418">
        <v>2600004.2250000001</v>
      </c>
      <c r="J6418" t="s">
        <v>204</v>
      </c>
      <c r="K6418">
        <v>2340.0038025000003</v>
      </c>
    </row>
    <row r="6419" spans="1:11" x14ac:dyDescent="0.2">
      <c r="A6419" t="s">
        <v>257</v>
      </c>
      <c r="B6419" t="s">
        <v>185</v>
      </c>
      <c r="C6419" t="s">
        <v>211</v>
      </c>
      <c r="D6419" t="s">
        <v>200</v>
      </c>
      <c r="E6419">
        <v>648939</v>
      </c>
      <c r="F6419">
        <v>12.790100000000001</v>
      </c>
      <c r="G6419">
        <v>44829</v>
      </c>
      <c r="H6419">
        <v>44805</v>
      </c>
      <c r="I6419">
        <v>8299994.7039000001</v>
      </c>
      <c r="J6419" t="s">
        <v>207</v>
      </c>
      <c r="K6419">
        <v>7469.9952335099997</v>
      </c>
    </row>
    <row r="6420" spans="1:11" x14ac:dyDescent="0.2">
      <c r="A6420" t="s">
        <v>257</v>
      </c>
      <c r="B6420" t="s">
        <v>198</v>
      </c>
      <c r="C6420" t="s">
        <v>233</v>
      </c>
      <c r="D6420" t="s">
        <v>200</v>
      </c>
      <c r="E6420">
        <v>34723</v>
      </c>
      <c r="F6420">
        <v>86.397499999999994</v>
      </c>
      <c r="G6420">
        <v>44829</v>
      </c>
      <c r="H6420">
        <v>44805</v>
      </c>
      <c r="I6420">
        <v>2999980.3924999996</v>
      </c>
      <c r="J6420" t="s">
        <v>204</v>
      </c>
      <c r="K6420">
        <v>2699.9823532499995</v>
      </c>
    </row>
    <row r="6421" spans="1:11" x14ac:dyDescent="0.2">
      <c r="A6421" t="s">
        <v>257</v>
      </c>
      <c r="B6421" t="s">
        <v>198</v>
      </c>
      <c r="C6421" t="s">
        <v>221</v>
      </c>
      <c r="D6421" t="s">
        <v>190</v>
      </c>
      <c r="E6421">
        <v>217507</v>
      </c>
      <c r="F6421">
        <v>41.377899999999997</v>
      </c>
      <c r="G6421">
        <v>44833</v>
      </c>
      <c r="H6421">
        <v>44805</v>
      </c>
      <c r="I6421">
        <v>8999982.895299999</v>
      </c>
      <c r="J6421" t="s">
        <v>207</v>
      </c>
      <c r="K6421">
        <v>8099.9846057699997</v>
      </c>
    </row>
    <row r="6422" spans="1:11" x14ac:dyDescent="0.2">
      <c r="A6422" t="s">
        <v>257</v>
      </c>
      <c r="B6422" t="s">
        <v>185</v>
      </c>
      <c r="C6422" t="s">
        <v>210</v>
      </c>
      <c r="D6422" t="s">
        <v>190</v>
      </c>
      <c r="E6422">
        <v>64912</v>
      </c>
      <c r="F6422">
        <v>27.73</v>
      </c>
      <c r="G6422">
        <v>44833</v>
      </c>
      <c r="H6422">
        <v>44805</v>
      </c>
      <c r="I6422">
        <v>1800009.76</v>
      </c>
      <c r="J6422" t="s">
        <v>204</v>
      </c>
      <c r="K6422">
        <v>1620.0087840000001</v>
      </c>
    </row>
    <row r="6423" spans="1:11" x14ac:dyDescent="0.2">
      <c r="A6423" t="s">
        <v>257</v>
      </c>
      <c r="B6423" t="s">
        <v>185</v>
      </c>
      <c r="C6423" t="s">
        <v>242</v>
      </c>
      <c r="D6423" t="s">
        <v>190</v>
      </c>
      <c r="E6423">
        <v>16097</v>
      </c>
      <c r="F6423">
        <v>279.54750000000001</v>
      </c>
      <c r="G6423">
        <v>44836</v>
      </c>
      <c r="H6423">
        <v>44835</v>
      </c>
      <c r="I6423">
        <v>4499876.1074999999</v>
      </c>
      <c r="J6423" t="s">
        <v>207</v>
      </c>
      <c r="K6423">
        <v>4049.8884967500003</v>
      </c>
    </row>
    <row r="6424" spans="1:11" x14ac:dyDescent="0.2">
      <c r="A6424" t="s">
        <v>257</v>
      </c>
      <c r="B6424" t="s">
        <v>185</v>
      </c>
      <c r="C6424" t="s">
        <v>221</v>
      </c>
      <c r="D6424" t="s">
        <v>212</v>
      </c>
      <c r="E6424">
        <v>22618</v>
      </c>
      <c r="F6424">
        <v>39.790799999999997</v>
      </c>
      <c r="G6424">
        <v>44836</v>
      </c>
      <c r="H6424">
        <v>44835</v>
      </c>
      <c r="I6424">
        <v>899988.31439999992</v>
      </c>
      <c r="J6424" t="s">
        <v>207</v>
      </c>
      <c r="K6424">
        <v>809.98948295999992</v>
      </c>
    </row>
    <row r="6425" spans="1:11" x14ac:dyDescent="0.2">
      <c r="A6425" t="s">
        <v>257</v>
      </c>
      <c r="B6425" t="s">
        <v>185</v>
      </c>
      <c r="C6425" t="s">
        <v>195</v>
      </c>
      <c r="D6425" t="s">
        <v>190</v>
      </c>
      <c r="E6425">
        <v>68911</v>
      </c>
      <c r="F6425">
        <v>105.93429999999999</v>
      </c>
      <c r="G6425">
        <v>44836</v>
      </c>
      <c r="H6425">
        <v>44835</v>
      </c>
      <c r="I6425">
        <v>7300038.5472999997</v>
      </c>
      <c r="J6425" t="s">
        <v>196</v>
      </c>
      <c r="K6425">
        <v>8030.0424020300006</v>
      </c>
    </row>
    <row r="6426" spans="1:11" x14ac:dyDescent="0.2">
      <c r="A6426" t="s">
        <v>257</v>
      </c>
      <c r="B6426" t="s">
        <v>185</v>
      </c>
      <c r="C6426" t="s">
        <v>199</v>
      </c>
      <c r="D6426" t="s">
        <v>187</v>
      </c>
      <c r="E6426">
        <v>2196931</v>
      </c>
      <c r="F6426">
        <v>2.7766000000000002</v>
      </c>
      <c r="G6426">
        <v>44840</v>
      </c>
      <c r="H6426">
        <v>44835</v>
      </c>
      <c r="I6426">
        <v>6099998.6146</v>
      </c>
      <c r="J6426" t="s">
        <v>193</v>
      </c>
      <c r="K6426">
        <v>6099.9986146000001</v>
      </c>
    </row>
    <row r="6427" spans="1:11" x14ac:dyDescent="0.2">
      <c r="A6427" t="s">
        <v>257</v>
      </c>
      <c r="B6427" t="s">
        <v>198</v>
      </c>
      <c r="C6427" t="s">
        <v>233</v>
      </c>
      <c r="D6427" t="s">
        <v>200</v>
      </c>
      <c r="E6427">
        <v>99943</v>
      </c>
      <c r="F6427">
        <v>94.053700000000006</v>
      </c>
      <c r="G6427">
        <v>44840</v>
      </c>
      <c r="H6427">
        <v>44835</v>
      </c>
      <c r="I6427">
        <v>9400008.939100001</v>
      </c>
      <c r="J6427" t="s">
        <v>204</v>
      </c>
      <c r="K6427">
        <v>8460.0080451900012</v>
      </c>
    </row>
    <row r="6428" spans="1:11" x14ac:dyDescent="0.2">
      <c r="A6428" t="s">
        <v>257</v>
      </c>
      <c r="B6428" t="s">
        <v>198</v>
      </c>
      <c r="C6428" t="s">
        <v>237</v>
      </c>
      <c r="D6428" t="s">
        <v>190</v>
      </c>
      <c r="E6428">
        <v>542879</v>
      </c>
      <c r="F6428">
        <v>17.683499999999999</v>
      </c>
      <c r="G6428">
        <v>44840</v>
      </c>
      <c r="H6428">
        <v>44835</v>
      </c>
      <c r="I6428">
        <v>9600000.7964999992</v>
      </c>
      <c r="J6428" t="s">
        <v>204</v>
      </c>
      <c r="K6428">
        <v>8640.0007168499997</v>
      </c>
    </row>
    <row r="6429" spans="1:11" x14ac:dyDescent="0.2">
      <c r="A6429" t="s">
        <v>257</v>
      </c>
      <c r="B6429" t="s">
        <v>185</v>
      </c>
      <c r="C6429" t="s">
        <v>220</v>
      </c>
      <c r="D6429" t="s">
        <v>190</v>
      </c>
      <c r="E6429">
        <v>41084</v>
      </c>
      <c r="F6429">
        <v>177.684</v>
      </c>
      <c r="G6429">
        <v>44841</v>
      </c>
      <c r="H6429">
        <v>44835</v>
      </c>
      <c r="I6429">
        <v>7299969.4560000002</v>
      </c>
      <c r="J6429" t="s">
        <v>188</v>
      </c>
      <c r="K6429">
        <v>6569.9725104000008</v>
      </c>
    </row>
    <row r="6430" spans="1:11" x14ac:dyDescent="0.2">
      <c r="A6430" t="s">
        <v>257</v>
      </c>
      <c r="B6430" t="s">
        <v>185</v>
      </c>
      <c r="C6430" t="s">
        <v>213</v>
      </c>
      <c r="D6430" t="s">
        <v>187</v>
      </c>
      <c r="E6430">
        <v>28137</v>
      </c>
      <c r="F6430">
        <v>71.080299999999994</v>
      </c>
      <c r="G6430">
        <v>44841</v>
      </c>
      <c r="H6430">
        <v>44835</v>
      </c>
      <c r="I6430">
        <v>1999986.4010999999</v>
      </c>
      <c r="J6430" t="s">
        <v>188</v>
      </c>
      <c r="K6430">
        <v>1799.98776099</v>
      </c>
    </row>
    <row r="6431" spans="1:11" x14ac:dyDescent="0.2">
      <c r="A6431" t="s">
        <v>257</v>
      </c>
      <c r="B6431" t="s">
        <v>185</v>
      </c>
      <c r="C6431" t="s">
        <v>225</v>
      </c>
      <c r="D6431" t="s">
        <v>200</v>
      </c>
      <c r="E6431">
        <v>14396</v>
      </c>
      <c r="F6431">
        <v>83.358900000000006</v>
      </c>
      <c r="G6431">
        <v>44848</v>
      </c>
      <c r="H6431">
        <v>44835</v>
      </c>
      <c r="I6431">
        <v>1200034.7244000002</v>
      </c>
      <c r="J6431" t="s">
        <v>188</v>
      </c>
      <c r="K6431">
        <v>1080.0312519600002</v>
      </c>
    </row>
    <row r="6432" spans="1:11" x14ac:dyDescent="0.2">
      <c r="A6432" t="s">
        <v>257</v>
      </c>
      <c r="B6432" t="s">
        <v>198</v>
      </c>
      <c r="C6432" t="s">
        <v>194</v>
      </c>
      <c r="D6432" t="s">
        <v>200</v>
      </c>
      <c r="E6432">
        <v>50521</v>
      </c>
      <c r="F6432">
        <v>49.484299999999998</v>
      </c>
      <c r="G6432">
        <v>44849</v>
      </c>
      <c r="H6432">
        <v>44835</v>
      </c>
      <c r="I6432">
        <v>2499996.3202999998</v>
      </c>
      <c r="J6432" t="s">
        <v>188</v>
      </c>
      <c r="K6432">
        <v>2249.9966882699996</v>
      </c>
    </row>
    <row r="6433" spans="1:11" x14ac:dyDescent="0.2">
      <c r="A6433" t="s">
        <v>257</v>
      </c>
      <c r="B6433" t="s">
        <v>185</v>
      </c>
      <c r="C6433" t="s">
        <v>199</v>
      </c>
      <c r="D6433" t="s">
        <v>187</v>
      </c>
      <c r="E6433">
        <v>1717151</v>
      </c>
      <c r="F6433">
        <v>2.9117999999999999</v>
      </c>
      <c r="G6433">
        <v>44849</v>
      </c>
      <c r="H6433">
        <v>44835</v>
      </c>
      <c r="I6433">
        <v>5000000.2818</v>
      </c>
      <c r="J6433" t="s">
        <v>193</v>
      </c>
      <c r="K6433">
        <v>5000.0002818000003</v>
      </c>
    </row>
    <row r="6434" spans="1:11" x14ac:dyDescent="0.2">
      <c r="A6434" t="s">
        <v>257</v>
      </c>
      <c r="B6434" t="s">
        <v>198</v>
      </c>
      <c r="C6434" t="s">
        <v>244</v>
      </c>
      <c r="D6434" t="s">
        <v>190</v>
      </c>
      <c r="E6434">
        <v>49087</v>
      </c>
      <c r="F6434">
        <v>24.446400000000001</v>
      </c>
      <c r="G6434">
        <v>44850</v>
      </c>
      <c r="H6434">
        <v>44835</v>
      </c>
      <c r="I6434">
        <v>1200000.4368</v>
      </c>
      <c r="J6434" t="s">
        <v>207</v>
      </c>
      <c r="K6434">
        <v>1080.0003931199999</v>
      </c>
    </row>
    <row r="6435" spans="1:11" x14ac:dyDescent="0.2">
      <c r="A6435" t="s">
        <v>257</v>
      </c>
      <c r="B6435" t="s">
        <v>198</v>
      </c>
      <c r="C6435" t="s">
        <v>216</v>
      </c>
      <c r="D6435" t="s">
        <v>200</v>
      </c>
      <c r="E6435">
        <v>82650</v>
      </c>
      <c r="F6435">
        <v>15.728899999999999</v>
      </c>
      <c r="G6435">
        <v>44854</v>
      </c>
      <c r="H6435">
        <v>44835</v>
      </c>
      <c r="I6435">
        <v>1299993.585</v>
      </c>
      <c r="J6435" t="s">
        <v>215</v>
      </c>
      <c r="K6435">
        <v>1429.9929434999999</v>
      </c>
    </row>
    <row r="6436" spans="1:11" x14ac:dyDescent="0.2">
      <c r="A6436" t="s">
        <v>257</v>
      </c>
      <c r="B6436" t="s">
        <v>185</v>
      </c>
      <c r="C6436" t="s">
        <v>232</v>
      </c>
      <c r="D6436" t="s">
        <v>187</v>
      </c>
      <c r="E6436">
        <v>20239</v>
      </c>
      <c r="F6436">
        <v>24.705200000000001</v>
      </c>
      <c r="G6436">
        <v>44858</v>
      </c>
      <c r="H6436">
        <v>44835</v>
      </c>
      <c r="I6436">
        <v>500008.54280000005</v>
      </c>
      <c r="J6436" t="s">
        <v>204</v>
      </c>
      <c r="K6436">
        <v>450.00768852000004</v>
      </c>
    </row>
    <row r="6437" spans="1:11" x14ac:dyDescent="0.2">
      <c r="A6437" t="s">
        <v>257</v>
      </c>
      <c r="B6437" t="s">
        <v>185</v>
      </c>
      <c r="C6437" t="s">
        <v>203</v>
      </c>
      <c r="D6437" t="s">
        <v>190</v>
      </c>
      <c r="E6437">
        <v>81381</v>
      </c>
      <c r="F6437">
        <v>119.19240000000001</v>
      </c>
      <c r="G6437">
        <v>44862</v>
      </c>
      <c r="H6437">
        <v>44835</v>
      </c>
      <c r="I6437">
        <v>9699996.7044000011</v>
      </c>
      <c r="J6437" t="s">
        <v>204</v>
      </c>
      <c r="K6437">
        <v>8729.9970339600022</v>
      </c>
    </row>
    <row r="6438" spans="1:11" x14ac:dyDescent="0.2">
      <c r="A6438" t="s">
        <v>257</v>
      </c>
      <c r="B6438" t="s">
        <v>198</v>
      </c>
      <c r="C6438" t="s">
        <v>189</v>
      </c>
      <c r="D6438" t="s">
        <v>192</v>
      </c>
      <c r="E6438">
        <v>39231</v>
      </c>
      <c r="F6438">
        <v>30.587900000000001</v>
      </c>
      <c r="G6438">
        <v>44862</v>
      </c>
      <c r="H6438">
        <v>44835</v>
      </c>
      <c r="I6438">
        <v>1199993.9049</v>
      </c>
      <c r="J6438" t="s">
        <v>188</v>
      </c>
      <c r="K6438">
        <v>1079.99451441</v>
      </c>
    </row>
    <row r="6439" spans="1:11" x14ac:dyDescent="0.2">
      <c r="A6439" t="s">
        <v>257</v>
      </c>
      <c r="B6439" t="s">
        <v>185</v>
      </c>
      <c r="C6439" t="s">
        <v>238</v>
      </c>
      <c r="D6439" t="s">
        <v>187</v>
      </c>
      <c r="E6439">
        <v>36412</v>
      </c>
      <c r="F6439">
        <v>222.45580000000001</v>
      </c>
      <c r="G6439">
        <v>44871</v>
      </c>
      <c r="H6439">
        <v>44866</v>
      </c>
      <c r="I6439">
        <v>8100060.5896000005</v>
      </c>
      <c r="J6439" t="s">
        <v>204</v>
      </c>
      <c r="K6439">
        <v>7290.0545306400008</v>
      </c>
    </row>
    <row r="6440" spans="1:11" x14ac:dyDescent="0.2">
      <c r="A6440" t="s">
        <v>257</v>
      </c>
      <c r="B6440" t="s">
        <v>185</v>
      </c>
      <c r="C6440" t="s">
        <v>225</v>
      </c>
      <c r="D6440" t="s">
        <v>192</v>
      </c>
      <c r="E6440">
        <v>77968</v>
      </c>
      <c r="F6440">
        <v>88.498099999999994</v>
      </c>
      <c r="G6440">
        <v>44871</v>
      </c>
      <c r="H6440">
        <v>44866</v>
      </c>
      <c r="I6440">
        <v>6900019.8607999999</v>
      </c>
      <c r="J6440" t="s">
        <v>188</v>
      </c>
      <c r="K6440">
        <v>6210.0178747199998</v>
      </c>
    </row>
    <row r="6441" spans="1:11" x14ac:dyDescent="0.2">
      <c r="A6441" t="s">
        <v>257</v>
      </c>
      <c r="B6441" t="s">
        <v>185</v>
      </c>
      <c r="C6441" t="s">
        <v>191</v>
      </c>
      <c r="D6441" t="s">
        <v>190</v>
      </c>
      <c r="E6441">
        <v>285582</v>
      </c>
      <c r="F6441">
        <v>5.6025999999999998</v>
      </c>
      <c r="G6441">
        <v>44872</v>
      </c>
      <c r="H6441">
        <v>44866</v>
      </c>
      <c r="I6441">
        <v>1600001.7131999999</v>
      </c>
      <c r="J6441" t="s">
        <v>193</v>
      </c>
      <c r="K6441">
        <v>1600.0017132</v>
      </c>
    </row>
    <row r="6442" spans="1:11" x14ac:dyDescent="0.2">
      <c r="A6442" t="s">
        <v>257</v>
      </c>
      <c r="B6442" t="s">
        <v>198</v>
      </c>
      <c r="C6442" t="s">
        <v>217</v>
      </c>
      <c r="D6442" t="s">
        <v>190</v>
      </c>
      <c r="E6442">
        <v>821580</v>
      </c>
      <c r="F6442">
        <v>8.7636000000000003</v>
      </c>
      <c r="G6442">
        <v>44875</v>
      </c>
      <c r="H6442">
        <v>44866</v>
      </c>
      <c r="I6442">
        <v>7199998.4879999999</v>
      </c>
      <c r="J6442" t="s">
        <v>215</v>
      </c>
      <c r="K6442">
        <v>7919.9983368000003</v>
      </c>
    </row>
    <row r="6443" spans="1:11" x14ac:dyDescent="0.2">
      <c r="A6443" t="s">
        <v>257</v>
      </c>
      <c r="B6443" t="s">
        <v>198</v>
      </c>
      <c r="C6443" t="s">
        <v>194</v>
      </c>
      <c r="D6443" t="s">
        <v>192</v>
      </c>
      <c r="E6443">
        <v>40863</v>
      </c>
      <c r="F6443">
        <v>48.944099999999999</v>
      </c>
      <c r="G6443">
        <v>44875</v>
      </c>
      <c r="H6443">
        <v>44866</v>
      </c>
      <c r="I6443">
        <v>2000002.7582999999</v>
      </c>
      <c r="J6443" t="s">
        <v>188</v>
      </c>
      <c r="K6443">
        <v>1800.0024824699999</v>
      </c>
    </row>
    <row r="6444" spans="1:11" x14ac:dyDescent="0.2">
      <c r="A6444" t="s">
        <v>257</v>
      </c>
      <c r="B6444" t="s">
        <v>198</v>
      </c>
      <c r="C6444" t="s">
        <v>191</v>
      </c>
      <c r="D6444" t="s">
        <v>190</v>
      </c>
      <c r="E6444">
        <v>1272181</v>
      </c>
      <c r="F6444">
        <v>6.0526</v>
      </c>
      <c r="G6444">
        <v>44875</v>
      </c>
      <c r="H6444">
        <v>44866</v>
      </c>
      <c r="I6444">
        <v>7700002.7205999997</v>
      </c>
      <c r="J6444" t="s">
        <v>193</v>
      </c>
      <c r="K6444">
        <v>7700.0027206000004</v>
      </c>
    </row>
    <row r="6445" spans="1:11" x14ac:dyDescent="0.2">
      <c r="A6445" t="s">
        <v>257</v>
      </c>
      <c r="B6445" t="s">
        <v>198</v>
      </c>
      <c r="C6445" t="s">
        <v>233</v>
      </c>
      <c r="D6445" t="s">
        <v>190</v>
      </c>
      <c r="E6445">
        <v>9801</v>
      </c>
      <c r="F6445">
        <v>91.830399999999997</v>
      </c>
      <c r="G6445">
        <v>44878</v>
      </c>
      <c r="H6445">
        <v>44866</v>
      </c>
      <c r="I6445">
        <v>900029.75040000002</v>
      </c>
      <c r="J6445" t="s">
        <v>204</v>
      </c>
      <c r="K6445">
        <v>810.0267753600001</v>
      </c>
    </row>
    <row r="6446" spans="1:11" x14ac:dyDescent="0.2">
      <c r="A6446" t="s">
        <v>257</v>
      </c>
      <c r="B6446" t="s">
        <v>198</v>
      </c>
      <c r="C6446" t="s">
        <v>236</v>
      </c>
      <c r="D6446" t="s">
        <v>200</v>
      </c>
      <c r="E6446">
        <v>1283806</v>
      </c>
      <c r="F6446">
        <v>7.0883000000000003</v>
      </c>
      <c r="G6446">
        <v>44878</v>
      </c>
      <c r="H6446">
        <v>44866</v>
      </c>
      <c r="I6446">
        <v>9100002.0698000006</v>
      </c>
      <c r="J6446" t="s">
        <v>215</v>
      </c>
      <c r="K6446">
        <v>10010.00227678</v>
      </c>
    </row>
    <row r="6447" spans="1:11" x14ac:dyDescent="0.2">
      <c r="A6447" t="s">
        <v>257</v>
      </c>
      <c r="B6447" t="s">
        <v>185</v>
      </c>
      <c r="C6447" t="s">
        <v>223</v>
      </c>
      <c r="D6447" t="s">
        <v>187</v>
      </c>
      <c r="E6447">
        <v>32477</v>
      </c>
      <c r="F6447">
        <v>80.057100000000005</v>
      </c>
      <c r="G6447">
        <v>44879</v>
      </c>
      <c r="H6447">
        <v>44866</v>
      </c>
      <c r="I6447">
        <v>2600014.4367</v>
      </c>
      <c r="J6447" t="s">
        <v>204</v>
      </c>
      <c r="K6447">
        <v>2340.0129930300004</v>
      </c>
    </row>
    <row r="6448" spans="1:11" x14ac:dyDescent="0.2">
      <c r="A6448" t="s">
        <v>257</v>
      </c>
      <c r="B6448" t="s">
        <v>185</v>
      </c>
      <c r="C6448" t="s">
        <v>237</v>
      </c>
      <c r="D6448" t="s">
        <v>192</v>
      </c>
      <c r="E6448">
        <v>445233</v>
      </c>
      <c r="F6448">
        <v>17.743500000000001</v>
      </c>
      <c r="G6448">
        <v>44879</v>
      </c>
      <c r="H6448">
        <v>44866</v>
      </c>
      <c r="I6448">
        <v>7899991.7355000004</v>
      </c>
      <c r="J6448" t="s">
        <v>204</v>
      </c>
      <c r="K6448">
        <v>7109.9925619500018</v>
      </c>
    </row>
    <row r="6449" spans="1:11" x14ac:dyDescent="0.2">
      <c r="A6449" t="s">
        <v>257</v>
      </c>
      <c r="B6449" t="s">
        <v>185</v>
      </c>
      <c r="C6449" t="s">
        <v>206</v>
      </c>
      <c r="D6449" t="s">
        <v>190</v>
      </c>
      <c r="E6449">
        <v>79202</v>
      </c>
      <c r="F6449">
        <v>93.4315</v>
      </c>
      <c r="G6449">
        <v>44879</v>
      </c>
      <c r="H6449">
        <v>44866</v>
      </c>
      <c r="I6449">
        <v>7399961.6629999997</v>
      </c>
      <c r="J6449" t="s">
        <v>207</v>
      </c>
      <c r="K6449">
        <v>6659.9654967000006</v>
      </c>
    </row>
    <row r="6450" spans="1:11" x14ac:dyDescent="0.2">
      <c r="A6450" t="s">
        <v>257</v>
      </c>
      <c r="B6450" t="s">
        <v>185</v>
      </c>
      <c r="C6450" t="s">
        <v>234</v>
      </c>
      <c r="D6450" t="s">
        <v>187</v>
      </c>
      <c r="E6450">
        <v>27110</v>
      </c>
      <c r="F6450">
        <v>95.9071</v>
      </c>
      <c r="G6450">
        <v>44882</v>
      </c>
      <c r="H6450">
        <v>44866</v>
      </c>
      <c r="I6450">
        <v>2600041.4810000001</v>
      </c>
      <c r="J6450" t="s">
        <v>204</v>
      </c>
      <c r="K6450">
        <v>2340.0373328999999</v>
      </c>
    </row>
    <row r="6451" spans="1:11" x14ac:dyDescent="0.2">
      <c r="A6451" t="s">
        <v>257</v>
      </c>
      <c r="B6451" t="s">
        <v>198</v>
      </c>
      <c r="C6451" t="s">
        <v>213</v>
      </c>
      <c r="D6451" t="s">
        <v>190</v>
      </c>
      <c r="E6451">
        <v>14606</v>
      </c>
      <c r="F6451">
        <v>75.312700000000007</v>
      </c>
      <c r="G6451">
        <v>44886</v>
      </c>
      <c r="H6451">
        <v>44866</v>
      </c>
      <c r="I6451">
        <v>1100017.2962</v>
      </c>
      <c r="J6451" t="s">
        <v>188</v>
      </c>
      <c r="K6451">
        <v>990.01556658000004</v>
      </c>
    </row>
    <row r="6452" spans="1:11" x14ac:dyDescent="0.2">
      <c r="A6452" t="s">
        <v>257</v>
      </c>
      <c r="B6452" t="s">
        <v>198</v>
      </c>
      <c r="C6452" t="s">
        <v>222</v>
      </c>
      <c r="D6452" t="s">
        <v>187</v>
      </c>
      <c r="E6452">
        <v>326910</v>
      </c>
      <c r="F6452">
        <v>18.047799999999999</v>
      </c>
      <c r="G6452">
        <v>44886</v>
      </c>
      <c r="H6452">
        <v>44866</v>
      </c>
      <c r="I6452">
        <v>5900006.2979999995</v>
      </c>
      <c r="J6452" t="s">
        <v>193</v>
      </c>
      <c r="K6452">
        <v>5900.0062980000002</v>
      </c>
    </row>
    <row r="6453" spans="1:11" x14ac:dyDescent="0.2">
      <c r="A6453" t="s">
        <v>257</v>
      </c>
      <c r="B6453" t="s">
        <v>198</v>
      </c>
      <c r="C6453" t="s">
        <v>230</v>
      </c>
      <c r="D6453" t="s">
        <v>212</v>
      </c>
      <c r="E6453">
        <v>60186</v>
      </c>
      <c r="F6453">
        <v>111.3211</v>
      </c>
      <c r="G6453">
        <v>44890</v>
      </c>
      <c r="H6453">
        <v>44866</v>
      </c>
      <c r="I6453">
        <v>6699971.7246000003</v>
      </c>
      <c r="J6453" t="s">
        <v>188</v>
      </c>
      <c r="K6453">
        <v>6029.9745521400009</v>
      </c>
    </row>
    <row r="6454" spans="1:11" x14ac:dyDescent="0.2">
      <c r="A6454" t="s">
        <v>257</v>
      </c>
      <c r="B6454" t="s">
        <v>185</v>
      </c>
      <c r="C6454" t="s">
        <v>246</v>
      </c>
      <c r="D6454" t="s">
        <v>190</v>
      </c>
      <c r="E6454">
        <v>32635</v>
      </c>
      <c r="F6454">
        <v>122.5688</v>
      </c>
      <c r="G6454">
        <v>44890</v>
      </c>
      <c r="H6454">
        <v>44866</v>
      </c>
      <c r="I6454">
        <v>4000032.7879999997</v>
      </c>
      <c r="J6454" t="s">
        <v>204</v>
      </c>
      <c r="K6454">
        <v>3600.0295092000001</v>
      </c>
    </row>
    <row r="6455" spans="1:11" x14ac:dyDescent="0.2">
      <c r="A6455" t="s">
        <v>257</v>
      </c>
      <c r="B6455" t="s">
        <v>198</v>
      </c>
      <c r="C6455" t="s">
        <v>194</v>
      </c>
      <c r="D6455" t="s">
        <v>187</v>
      </c>
      <c r="E6455">
        <v>122492</v>
      </c>
      <c r="F6455">
        <v>52.248199999999997</v>
      </c>
      <c r="G6455">
        <v>44896</v>
      </c>
      <c r="H6455">
        <v>44896</v>
      </c>
      <c r="I6455">
        <v>6399986.5143999998</v>
      </c>
      <c r="J6455" t="s">
        <v>188</v>
      </c>
      <c r="K6455">
        <v>5759.9878629599998</v>
      </c>
    </row>
    <row r="6456" spans="1:11" x14ac:dyDescent="0.2">
      <c r="A6456" t="s">
        <v>257</v>
      </c>
      <c r="B6456" t="s">
        <v>185</v>
      </c>
      <c r="C6456" t="s">
        <v>240</v>
      </c>
      <c r="D6456" t="s">
        <v>190</v>
      </c>
      <c r="E6456">
        <v>1063814</v>
      </c>
      <c r="F6456">
        <v>6.6741000000000001</v>
      </c>
      <c r="G6456">
        <v>44898</v>
      </c>
      <c r="H6456">
        <v>44896</v>
      </c>
      <c r="I6456">
        <v>7100001.0174000002</v>
      </c>
      <c r="J6456" t="s">
        <v>241</v>
      </c>
      <c r="K6456">
        <v>7810.0011191400008</v>
      </c>
    </row>
    <row r="6457" spans="1:11" x14ac:dyDescent="0.2">
      <c r="A6457" t="s">
        <v>257</v>
      </c>
      <c r="B6457" t="s">
        <v>185</v>
      </c>
      <c r="C6457" t="s">
        <v>217</v>
      </c>
      <c r="D6457" t="s">
        <v>190</v>
      </c>
      <c r="E6457">
        <v>1135060</v>
      </c>
      <c r="F6457">
        <v>8.1934000000000005</v>
      </c>
      <c r="G6457">
        <v>44899</v>
      </c>
      <c r="H6457">
        <v>44896</v>
      </c>
      <c r="I6457">
        <v>9300000.6040000003</v>
      </c>
      <c r="J6457" t="s">
        <v>215</v>
      </c>
      <c r="K6457">
        <v>10230.0006644</v>
      </c>
    </row>
    <row r="6458" spans="1:11" x14ac:dyDescent="0.2">
      <c r="A6458" t="s">
        <v>257</v>
      </c>
      <c r="B6458" t="s">
        <v>185</v>
      </c>
      <c r="C6458" t="s">
        <v>209</v>
      </c>
      <c r="D6458" t="s">
        <v>190</v>
      </c>
      <c r="E6458">
        <v>367101</v>
      </c>
      <c r="F6458">
        <v>18.523499999999999</v>
      </c>
      <c r="G6458">
        <v>44900</v>
      </c>
      <c r="H6458">
        <v>44896</v>
      </c>
      <c r="I6458">
        <v>6799995.3734999998</v>
      </c>
      <c r="J6458" t="s">
        <v>188</v>
      </c>
      <c r="K6458">
        <v>6119.9958361499994</v>
      </c>
    </row>
    <row r="6459" spans="1:11" x14ac:dyDescent="0.2">
      <c r="A6459" t="s">
        <v>257</v>
      </c>
      <c r="B6459" t="s">
        <v>198</v>
      </c>
      <c r="C6459" t="s">
        <v>232</v>
      </c>
      <c r="D6459" t="s">
        <v>190</v>
      </c>
      <c r="E6459">
        <v>65707</v>
      </c>
      <c r="F6459">
        <v>24.3504</v>
      </c>
      <c r="G6459">
        <v>44903</v>
      </c>
      <c r="H6459">
        <v>44896</v>
      </c>
      <c r="I6459">
        <v>1599991.7328000001</v>
      </c>
      <c r="J6459" t="s">
        <v>204</v>
      </c>
      <c r="K6459">
        <v>1439.9925595200002</v>
      </c>
    </row>
    <row r="6460" spans="1:11" x14ac:dyDescent="0.2">
      <c r="A6460" t="s">
        <v>257</v>
      </c>
      <c r="B6460" t="s">
        <v>198</v>
      </c>
      <c r="C6460" t="s">
        <v>209</v>
      </c>
      <c r="D6460" t="s">
        <v>200</v>
      </c>
      <c r="E6460">
        <v>37959</v>
      </c>
      <c r="F6460">
        <v>21.075500000000002</v>
      </c>
      <c r="G6460">
        <v>44903</v>
      </c>
      <c r="H6460">
        <v>44896</v>
      </c>
      <c r="I6460">
        <v>800004.90450000006</v>
      </c>
      <c r="J6460" t="s">
        <v>188</v>
      </c>
      <c r="K6460">
        <v>720.00441405000015</v>
      </c>
    </row>
    <row r="6461" spans="1:11" x14ac:dyDescent="0.2">
      <c r="A6461" t="s">
        <v>257</v>
      </c>
      <c r="B6461" t="s">
        <v>198</v>
      </c>
      <c r="C6461" t="s">
        <v>246</v>
      </c>
      <c r="D6461" t="s">
        <v>190</v>
      </c>
      <c r="E6461">
        <v>23722</v>
      </c>
      <c r="F6461">
        <v>126.46429999999999</v>
      </c>
      <c r="G6461">
        <v>44905</v>
      </c>
      <c r="H6461">
        <v>44896</v>
      </c>
      <c r="I6461">
        <v>2999986.1245999997</v>
      </c>
      <c r="J6461" t="s">
        <v>204</v>
      </c>
      <c r="K6461">
        <v>2699.98751214</v>
      </c>
    </row>
    <row r="6462" spans="1:11" x14ac:dyDescent="0.2">
      <c r="A6462" t="s">
        <v>257</v>
      </c>
      <c r="B6462" t="s">
        <v>185</v>
      </c>
      <c r="C6462" t="s">
        <v>239</v>
      </c>
      <c r="D6462" t="s">
        <v>190</v>
      </c>
      <c r="E6462">
        <v>245527</v>
      </c>
      <c r="F6462">
        <v>15.476900000000001</v>
      </c>
      <c r="G6462">
        <v>44905</v>
      </c>
      <c r="H6462">
        <v>44896</v>
      </c>
      <c r="I6462">
        <v>3799996.8263000003</v>
      </c>
      <c r="J6462" t="s">
        <v>188</v>
      </c>
      <c r="K6462">
        <v>3419.9971436700002</v>
      </c>
    </row>
    <row r="6463" spans="1:11" x14ac:dyDescent="0.2">
      <c r="A6463" t="s">
        <v>257</v>
      </c>
      <c r="B6463" t="s">
        <v>185</v>
      </c>
      <c r="C6463" t="s">
        <v>197</v>
      </c>
      <c r="D6463" t="s">
        <v>190</v>
      </c>
      <c r="E6463">
        <v>28840</v>
      </c>
      <c r="F6463">
        <v>166.43610000000001</v>
      </c>
      <c r="G6463">
        <v>44905</v>
      </c>
      <c r="H6463">
        <v>44896</v>
      </c>
      <c r="I6463">
        <v>4800017.1239999998</v>
      </c>
      <c r="J6463" t="s">
        <v>188</v>
      </c>
      <c r="K6463">
        <v>4320.0154115999994</v>
      </c>
    </row>
    <row r="6464" spans="1:11" x14ac:dyDescent="0.2">
      <c r="A6464" t="s">
        <v>257</v>
      </c>
      <c r="B6464" t="s">
        <v>185</v>
      </c>
      <c r="C6464" t="s">
        <v>240</v>
      </c>
      <c r="D6464" t="s">
        <v>192</v>
      </c>
      <c r="E6464">
        <v>430052</v>
      </c>
      <c r="F6464">
        <v>6.9759000000000002</v>
      </c>
      <c r="G6464">
        <v>44906</v>
      </c>
      <c r="H6464">
        <v>44896</v>
      </c>
      <c r="I6464">
        <v>2999999.7468000003</v>
      </c>
      <c r="J6464" t="s">
        <v>241</v>
      </c>
      <c r="K6464">
        <v>3299.9997214800005</v>
      </c>
    </row>
    <row r="6465" spans="1:11" x14ac:dyDescent="0.2">
      <c r="A6465" t="s">
        <v>257</v>
      </c>
      <c r="B6465" t="s">
        <v>185</v>
      </c>
      <c r="C6465" t="s">
        <v>189</v>
      </c>
      <c r="D6465" t="s">
        <v>192</v>
      </c>
      <c r="E6465">
        <v>54809</v>
      </c>
      <c r="F6465">
        <v>29.192499999999999</v>
      </c>
      <c r="G6465">
        <v>44906</v>
      </c>
      <c r="H6465">
        <v>44896</v>
      </c>
      <c r="I6465">
        <v>1600011.7324999999</v>
      </c>
      <c r="J6465" t="s">
        <v>188</v>
      </c>
      <c r="K6465">
        <v>1440.0105592499999</v>
      </c>
    </row>
    <row r="6466" spans="1:11" x14ac:dyDescent="0.2">
      <c r="A6466" t="s">
        <v>257</v>
      </c>
      <c r="B6466" t="s">
        <v>198</v>
      </c>
      <c r="C6466" t="s">
        <v>232</v>
      </c>
      <c r="D6466" t="s">
        <v>192</v>
      </c>
      <c r="E6466">
        <v>339114</v>
      </c>
      <c r="F6466">
        <v>23.295999999999999</v>
      </c>
      <c r="G6466">
        <v>44907</v>
      </c>
      <c r="H6466">
        <v>44896</v>
      </c>
      <c r="I6466">
        <v>7899999.7439999999</v>
      </c>
      <c r="J6466" t="s">
        <v>204</v>
      </c>
      <c r="K6466">
        <v>7109.9997696</v>
      </c>
    </row>
    <row r="6467" spans="1:11" x14ac:dyDescent="0.2">
      <c r="A6467" t="s">
        <v>257</v>
      </c>
      <c r="B6467" t="s">
        <v>185</v>
      </c>
      <c r="C6467" t="s">
        <v>197</v>
      </c>
      <c r="D6467" t="s">
        <v>187</v>
      </c>
      <c r="E6467">
        <v>54014</v>
      </c>
      <c r="F6467">
        <v>155.51660000000001</v>
      </c>
      <c r="G6467">
        <v>44910</v>
      </c>
      <c r="H6467">
        <v>44896</v>
      </c>
      <c r="I6467">
        <v>8400073.6324000005</v>
      </c>
      <c r="J6467" t="s">
        <v>188</v>
      </c>
      <c r="K6467">
        <v>7560.066269160001</v>
      </c>
    </row>
    <row r="6468" spans="1:11" x14ac:dyDescent="0.2">
      <c r="A6468" t="s">
        <v>257</v>
      </c>
      <c r="B6468" t="s">
        <v>198</v>
      </c>
      <c r="C6468" t="s">
        <v>114</v>
      </c>
      <c r="D6468" t="s">
        <v>187</v>
      </c>
      <c r="E6468">
        <v>516608</v>
      </c>
      <c r="F6468">
        <v>13.743499999999999</v>
      </c>
      <c r="G6468">
        <v>44910</v>
      </c>
      <c r="H6468">
        <v>44896</v>
      </c>
      <c r="I6468">
        <v>7100002.0479999995</v>
      </c>
      <c r="J6468" t="s">
        <v>215</v>
      </c>
      <c r="K6468">
        <v>7810.0022528</v>
      </c>
    </row>
    <row r="6469" spans="1:11" x14ac:dyDescent="0.2">
      <c r="A6469" t="s">
        <v>257</v>
      </c>
      <c r="B6469" t="s">
        <v>198</v>
      </c>
      <c r="C6469" t="s">
        <v>210</v>
      </c>
      <c r="D6469" t="s">
        <v>192</v>
      </c>
      <c r="E6469">
        <v>297847</v>
      </c>
      <c r="F6469">
        <v>29.545400000000001</v>
      </c>
      <c r="G6469">
        <v>44912</v>
      </c>
      <c r="H6469">
        <v>44896</v>
      </c>
      <c r="I6469">
        <v>8800008.753800001</v>
      </c>
      <c r="J6469" t="s">
        <v>204</v>
      </c>
      <c r="K6469">
        <v>7920.0078784200014</v>
      </c>
    </row>
    <row r="6470" spans="1:11" x14ac:dyDescent="0.2">
      <c r="A6470" t="s">
        <v>257</v>
      </c>
      <c r="B6470" t="s">
        <v>185</v>
      </c>
      <c r="C6470" t="s">
        <v>245</v>
      </c>
      <c r="D6470" t="s">
        <v>190</v>
      </c>
      <c r="E6470">
        <v>134570</v>
      </c>
      <c r="F6470">
        <v>51.274299999999997</v>
      </c>
      <c r="G6470">
        <v>44913</v>
      </c>
      <c r="H6470">
        <v>44896</v>
      </c>
      <c r="I6470">
        <v>6899982.551</v>
      </c>
      <c r="J6470" t="s">
        <v>188</v>
      </c>
      <c r="K6470">
        <v>6209.9842958999998</v>
      </c>
    </row>
    <row r="6471" spans="1:11" x14ac:dyDescent="0.2">
      <c r="A6471" t="s">
        <v>257</v>
      </c>
      <c r="B6471" t="s">
        <v>185</v>
      </c>
      <c r="C6471" t="s">
        <v>214</v>
      </c>
      <c r="D6471" t="s">
        <v>190</v>
      </c>
      <c r="E6471">
        <v>160419</v>
      </c>
      <c r="F6471">
        <v>29.298300000000001</v>
      </c>
      <c r="G6471">
        <v>44921</v>
      </c>
      <c r="H6471">
        <v>44896</v>
      </c>
      <c r="I6471">
        <v>4700003.9877000004</v>
      </c>
      <c r="J6471" t="s">
        <v>215</v>
      </c>
      <c r="K6471">
        <v>5170.004386470001</v>
      </c>
    </row>
    <row r="6472" spans="1:11" x14ac:dyDescent="0.2">
      <c r="A6472" t="s">
        <v>257</v>
      </c>
      <c r="B6472" t="s">
        <v>185</v>
      </c>
      <c r="C6472" t="s">
        <v>245</v>
      </c>
      <c r="D6472" t="s">
        <v>190</v>
      </c>
      <c r="E6472">
        <v>123245</v>
      </c>
      <c r="F6472">
        <v>52.740600000000001</v>
      </c>
      <c r="G6472">
        <v>44924</v>
      </c>
      <c r="H6472">
        <v>44896</v>
      </c>
      <c r="I6472">
        <v>6500015.2470000004</v>
      </c>
      <c r="J6472" t="s">
        <v>188</v>
      </c>
      <c r="K6472">
        <v>5850.0137223000011</v>
      </c>
    </row>
    <row r="6473" spans="1:11" x14ac:dyDescent="0.2">
      <c r="A6473" t="s">
        <v>257</v>
      </c>
      <c r="B6473" t="s">
        <v>198</v>
      </c>
      <c r="C6473" t="s">
        <v>230</v>
      </c>
      <c r="D6473" t="s">
        <v>187</v>
      </c>
      <c r="E6473">
        <v>49464</v>
      </c>
      <c r="F6473">
        <v>121.3005</v>
      </c>
      <c r="G6473">
        <v>44927</v>
      </c>
      <c r="H6473">
        <v>44927</v>
      </c>
      <c r="I6473">
        <v>6000007.932</v>
      </c>
      <c r="J6473" t="s">
        <v>188</v>
      </c>
      <c r="K6473">
        <v>5400.0071387999997</v>
      </c>
    </row>
    <row r="6474" spans="1:11" x14ac:dyDescent="0.2">
      <c r="A6474" t="s">
        <v>257</v>
      </c>
      <c r="B6474" t="s">
        <v>185</v>
      </c>
      <c r="C6474" t="s">
        <v>197</v>
      </c>
      <c r="D6474" t="s">
        <v>190</v>
      </c>
      <c r="E6474">
        <v>22507</v>
      </c>
      <c r="F6474">
        <v>164.39169999999999</v>
      </c>
      <c r="G6474">
        <v>44928</v>
      </c>
      <c r="H6474">
        <v>44927</v>
      </c>
      <c r="I6474">
        <v>3699963.9918999998</v>
      </c>
      <c r="J6474" t="s">
        <v>188</v>
      </c>
      <c r="K6474">
        <v>3329.9675927100002</v>
      </c>
    </row>
    <row r="6475" spans="1:11" x14ac:dyDescent="0.2">
      <c r="A6475" t="s">
        <v>257</v>
      </c>
      <c r="B6475" t="s">
        <v>198</v>
      </c>
      <c r="C6475" t="s">
        <v>232</v>
      </c>
      <c r="D6475" t="s">
        <v>190</v>
      </c>
      <c r="E6475">
        <v>150630</v>
      </c>
      <c r="F6475">
        <v>25.227399999999999</v>
      </c>
      <c r="G6475">
        <v>44928</v>
      </c>
      <c r="H6475">
        <v>44927</v>
      </c>
      <c r="I6475">
        <v>3800003.2620000001</v>
      </c>
      <c r="J6475" t="s">
        <v>204</v>
      </c>
      <c r="K6475">
        <v>3420.0029358000006</v>
      </c>
    </row>
    <row r="6476" spans="1:11" x14ac:dyDescent="0.2">
      <c r="A6476" t="s">
        <v>257</v>
      </c>
      <c r="B6476" t="s">
        <v>198</v>
      </c>
      <c r="C6476" t="s">
        <v>231</v>
      </c>
      <c r="D6476" t="s">
        <v>190</v>
      </c>
      <c r="E6476">
        <v>403337</v>
      </c>
      <c r="F6476">
        <v>22.065899999999999</v>
      </c>
      <c r="G6476">
        <v>44931</v>
      </c>
      <c r="H6476">
        <v>44927</v>
      </c>
      <c r="I6476">
        <v>8899993.9082999993</v>
      </c>
      <c r="J6476" t="s">
        <v>188</v>
      </c>
      <c r="K6476">
        <v>8009.9945174699997</v>
      </c>
    </row>
    <row r="6477" spans="1:11" x14ac:dyDescent="0.2">
      <c r="A6477" t="s">
        <v>257</v>
      </c>
      <c r="B6477" t="s">
        <v>198</v>
      </c>
      <c r="C6477" t="s">
        <v>225</v>
      </c>
      <c r="D6477" t="s">
        <v>190</v>
      </c>
      <c r="E6477">
        <v>64009</v>
      </c>
      <c r="F6477">
        <v>90.611599999999996</v>
      </c>
      <c r="G6477">
        <v>44931</v>
      </c>
      <c r="H6477">
        <v>44927</v>
      </c>
      <c r="I6477">
        <v>5799957.9043999994</v>
      </c>
      <c r="J6477" t="s">
        <v>188</v>
      </c>
      <c r="K6477">
        <v>5219.9621139599994</v>
      </c>
    </row>
    <row r="6478" spans="1:11" x14ac:dyDescent="0.2">
      <c r="A6478" t="s">
        <v>257</v>
      </c>
      <c r="B6478" t="s">
        <v>185</v>
      </c>
      <c r="C6478" t="s">
        <v>214</v>
      </c>
      <c r="D6478" t="s">
        <v>190</v>
      </c>
      <c r="E6478">
        <v>325745</v>
      </c>
      <c r="F6478">
        <v>27.015000000000001</v>
      </c>
      <c r="G6478">
        <v>44931</v>
      </c>
      <c r="H6478">
        <v>44927</v>
      </c>
      <c r="I6478">
        <v>8800001.1750000007</v>
      </c>
      <c r="J6478" t="s">
        <v>215</v>
      </c>
      <c r="K6478">
        <v>9680.001292500001</v>
      </c>
    </row>
    <row r="6479" spans="1:11" x14ac:dyDescent="0.2">
      <c r="A6479" t="s">
        <v>257</v>
      </c>
      <c r="B6479" t="s">
        <v>185</v>
      </c>
      <c r="C6479" t="s">
        <v>201</v>
      </c>
      <c r="D6479" t="s">
        <v>190</v>
      </c>
      <c r="E6479">
        <v>202150</v>
      </c>
      <c r="F6479">
        <v>38.090499999999999</v>
      </c>
      <c r="G6479">
        <v>44931</v>
      </c>
      <c r="H6479">
        <v>44927</v>
      </c>
      <c r="I6479">
        <v>7699994.5750000002</v>
      </c>
      <c r="J6479" t="s">
        <v>188</v>
      </c>
      <c r="K6479">
        <v>6929.9951174999997</v>
      </c>
    </row>
    <row r="6480" spans="1:11" x14ac:dyDescent="0.2">
      <c r="A6480" t="s">
        <v>257</v>
      </c>
      <c r="B6480" t="s">
        <v>185</v>
      </c>
      <c r="C6480" t="s">
        <v>222</v>
      </c>
      <c r="D6480" t="s">
        <v>200</v>
      </c>
      <c r="E6480">
        <v>117272</v>
      </c>
      <c r="F6480">
        <v>15.3489</v>
      </c>
      <c r="G6480">
        <v>44931</v>
      </c>
      <c r="H6480">
        <v>44927</v>
      </c>
      <c r="I6480">
        <v>1799996.2008</v>
      </c>
      <c r="J6480" t="s">
        <v>193</v>
      </c>
      <c r="K6480">
        <v>1799.9962008000002</v>
      </c>
    </row>
    <row r="6481" spans="1:11" x14ac:dyDescent="0.2">
      <c r="A6481" t="s">
        <v>257</v>
      </c>
      <c r="B6481" t="s">
        <v>198</v>
      </c>
      <c r="C6481" t="s">
        <v>244</v>
      </c>
      <c r="D6481" t="s">
        <v>190</v>
      </c>
      <c r="E6481">
        <v>142074</v>
      </c>
      <c r="F6481">
        <v>28.8581</v>
      </c>
      <c r="G6481">
        <v>44931</v>
      </c>
      <c r="H6481">
        <v>44927</v>
      </c>
      <c r="I6481">
        <v>4099985.6994000003</v>
      </c>
      <c r="J6481" t="s">
        <v>207</v>
      </c>
      <c r="K6481">
        <v>3689.9871294600002</v>
      </c>
    </row>
    <row r="6482" spans="1:11" x14ac:dyDescent="0.2">
      <c r="A6482" t="s">
        <v>257</v>
      </c>
      <c r="B6482" t="s">
        <v>198</v>
      </c>
      <c r="C6482" t="s">
        <v>242</v>
      </c>
      <c r="D6482" t="s">
        <v>190</v>
      </c>
      <c r="E6482">
        <v>9699</v>
      </c>
      <c r="F6482">
        <v>257.75459999999998</v>
      </c>
      <c r="G6482">
        <v>44932</v>
      </c>
      <c r="H6482">
        <v>44927</v>
      </c>
      <c r="I6482">
        <v>2499961.8654</v>
      </c>
      <c r="J6482" t="s">
        <v>207</v>
      </c>
      <c r="K6482">
        <v>2249.9656788600005</v>
      </c>
    </row>
    <row r="6483" spans="1:11" x14ac:dyDescent="0.2">
      <c r="A6483" t="s">
        <v>257</v>
      </c>
      <c r="B6483" t="s">
        <v>198</v>
      </c>
      <c r="C6483" t="s">
        <v>238</v>
      </c>
      <c r="D6483" t="s">
        <v>200</v>
      </c>
      <c r="E6483">
        <v>32354</v>
      </c>
      <c r="F6483">
        <v>244.17140000000001</v>
      </c>
      <c r="G6483">
        <v>44935</v>
      </c>
      <c r="H6483">
        <v>44927</v>
      </c>
      <c r="I6483">
        <v>7899921.4756000005</v>
      </c>
      <c r="J6483" t="s">
        <v>204</v>
      </c>
      <c r="K6483">
        <v>7109.9293280400016</v>
      </c>
    </row>
    <row r="6484" spans="1:11" x14ac:dyDescent="0.2">
      <c r="A6484" t="s">
        <v>257</v>
      </c>
      <c r="B6484" t="s">
        <v>198</v>
      </c>
      <c r="C6484" t="s">
        <v>210</v>
      </c>
      <c r="D6484" t="s">
        <v>187</v>
      </c>
      <c r="E6484">
        <v>178420</v>
      </c>
      <c r="F6484">
        <v>30.8261</v>
      </c>
      <c r="G6484">
        <v>44938</v>
      </c>
      <c r="H6484">
        <v>44927</v>
      </c>
      <c r="I6484">
        <v>5499992.7620000001</v>
      </c>
      <c r="J6484" t="s">
        <v>204</v>
      </c>
      <c r="K6484">
        <v>4949.9934858000006</v>
      </c>
    </row>
    <row r="6485" spans="1:11" x14ac:dyDescent="0.2">
      <c r="A6485" t="s">
        <v>257</v>
      </c>
      <c r="B6485" t="s">
        <v>198</v>
      </c>
      <c r="C6485" t="s">
        <v>208</v>
      </c>
      <c r="D6485" t="s">
        <v>187</v>
      </c>
      <c r="E6485">
        <v>85703</v>
      </c>
      <c r="F6485">
        <v>58.340899999999998</v>
      </c>
      <c r="G6485">
        <v>44938</v>
      </c>
      <c r="H6485">
        <v>44927</v>
      </c>
      <c r="I6485">
        <v>4999990.1526999995</v>
      </c>
      <c r="J6485" t="s">
        <v>188</v>
      </c>
      <c r="K6485">
        <v>4499.99113743</v>
      </c>
    </row>
    <row r="6486" spans="1:11" x14ac:dyDescent="0.2">
      <c r="A6486" t="s">
        <v>257</v>
      </c>
      <c r="B6486" t="s">
        <v>185</v>
      </c>
      <c r="C6486" t="s">
        <v>245</v>
      </c>
      <c r="D6486" t="s">
        <v>200</v>
      </c>
      <c r="E6486">
        <v>22353</v>
      </c>
      <c r="F6486">
        <v>58.157400000000003</v>
      </c>
      <c r="G6486">
        <v>44938</v>
      </c>
      <c r="H6486">
        <v>44927</v>
      </c>
      <c r="I6486">
        <v>1299992.3622000001</v>
      </c>
      <c r="J6486" t="s">
        <v>188</v>
      </c>
      <c r="K6486">
        <v>1169.9931259800001</v>
      </c>
    </row>
    <row r="6487" spans="1:11" x14ac:dyDescent="0.2">
      <c r="A6487" t="s">
        <v>257</v>
      </c>
      <c r="B6487" t="s">
        <v>185</v>
      </c>
      <c r="C6487" t="s">
        <v>114</v>
      </c>
      <c r="D6487" t="s">
        <v>200</v>
      </c>
      <c r="E6487">
        <v>130702</v>
      </c>
      <c r="F6487">
        <v>14.536899999999999</v>
      </c>
      <c r="G6487">
        <v>44939</v>
      </c>
      <c r="H6487">
        <v>44927</v>
      </c>
      <c r="I6487">
        <v>1900001.9038</v>
      </c>
      <c r="J6487" t="s">
        <v>215</v>
      </c>
      <c r="K6487">
        <v>2090.0020941799999</v>
      </c>
    </row>
    <row r="6488" spans="1:11" x14ac:dyDescent="0.2">
      <c r="A6488" t="s">
        <v>257</v>
      </c>
      <c r="B6488" t="s">
        <v>198</v>
      </c>
      <c r="C6488" t="s">
        <v>205</v>
      </c>
      <c r="D6488" t="s">
        <v>200</v>
      </c>
      <c r="E6488">
        <v>291396</v>
      </c>
      <c r="F6488">
        <v>19.561</v>
      </c>
      <c r="G6488">
        <v>44941</v>
      </c>
      <c r="H6488">
        <v>44927</v>
      </c>
      <c r="I6488">
        <v>5699997.1560000004</v>
      </c>
      <c r="J6488" t="s">
        <v>193</v>
      </c>
      <c r="K6488">
        <v>5699.9971560000004</v>
      </c>
    </row>
    <row r="6489" spans="1:11" x14ac:dyDescent="0.2">
      <c r="A6489" t="s">
        <v>257</v>
      </c>
      <c r="B6489" t="s">
        <v>198</v>
      </c>
      <c r="C6489" t="s">
        <v>189</v>
      </c>
      <c r="D6489" t="s">
        <v>200</v>
      </c>
      <c r="E6489">
        <v>107874</v>
      </c>
      <c r="F6489">
        <v>28.737200000000001</v>
      </c>
      <c r="G6489">
        <v>44942</v>
      </c>
      <c r="H6489">
        <v>44927</v>
      </c>
      <c r="I6489">
        <v>3099996.7128000003</v>
      </c>
      <c r="J6489" t="s">
        <v>188</v>
      </c>
      <c r="K6489">
        <v>2789.9970415200005</v>
      </c>
    </row>
    <row r="6490" spans="1:11" x14ac:dyDescent="0.2">
      <c r="A6490" t="s">
        <v>257</v>
      </c>
      <c r="B6490" t="s">
        <v>198</v>
      </c>
      <c r="C6490" t="s">
        <v>201</v>
      </c>
      <c r="D6490" t="s">
        <v>190</v>
      </c>
      <c r="E6490">
        <v>231372</v>
      </c>
      <c r="F6490">
        <v>43.220399999999998</v>
      </c>
      <c r="G6490">
        <v>44945</v>
      </c>
      <c r="H6490">
        <v>44927</v>
      </c>
      <c r="I6490">
        <v>9999990.3887999989</v>
      </c>
      <c r="J6490" t="s">
        <v>188</v>
      </c>
      <c r="K6490">
        <v>8999.9913499199993</v>
      </c>
    </row>
    <row r="6491" spans="1:11" x14ac:dyDescent="0.2">
      <c r="A6491" t="s">
        <v>257</v>
      </c>
      <c r="B6491" t="s">
        <v>185</v>
      </c>
      <c r="C6491" t="s">
        <v>213</v>
      </c>
      <c r="D6491" t="s">
        <v>192</v>
      </c>
      <c r="E6491">
        <v>33986</v>
      </c>
      <c r="F6491">
        <v>67.675600000000003</v>
      </c>
      <c r="G6491">
        <v>44947</v>
      </c>
      <c r="H6491">
        <v>44927</v>
      </c>
      <c r="I6491">
        <v>2300022.9416</v>
      </c>
      <c r="J6491" t="s">
        <v>188</v>
      </c>
      <c r="K6491">
        <v>2070.0206474400002</v>
      </c>
    </row>
    <row r="6492" spans="1:11" x14ac:dyDescent="0.2">
      <c r="A6492" t="s">
        <v>257</v>
      </c>
      <c r="B6492" t="s">
        <v>185</v>
      </c>
      <c r="C6492" t="s">
        <v>202</v>
      </c>
      <c r="D6492" t="s">
        <v>190</v>
      </c>
      <c r="E6492">
        <v>793363</v>
      </c>
      <c r="F6492">
        <v>4.4116</v>
      </c>
      <c r="G6492">
        <v>44949</v>
      </c>
      <c r="H6492">
        <v>44927</v>
      </c>
      <c r="I6492">
        <v>3500000.2108</v>
      </c>
      <c r="J6492" t="s">
        <v>193</v>
      </c>
      <c r="K6492">
        <v>3500.0002108000003</v>
      </c>
    </row>
    <row r="6493" spans="1:11" x14ac:dyDescent="0.2">
      <c r="A6493" t="s">
        <v>257</v>
      </c>
      <c r="B6493" t="s">
        <v>185</v>
      </c>
      <c r="C6493" t="s">
        <v>244</v>
      </c>
      <c r="D6493" t="s">
        <v>200</v>
      </c>
      <c r="E6493">
        <v>197608</v>
      </c>
      <c r="F6493">
        <v>27.326799999999999</v>
      </c>
      <c r="G6493">
        <v>44949</v>
      </c>
      <c r="H6493">
        <v>44927</v>
      </c>
      <c r="I6493">
        <v>5399994.2944</v>
      </c>
      <c r="J6493" t="s">
        <v>207</v>
      </c>
      <c r="K6493">
        <v>4859.9948649600001</v>
      </c>
    </row>
    <row r="6494" spans="1:11" x14ac:dyDescent="0.2">
      <c r="A6494" t="s">
        <v>257</v>
      </c>
      <c r="B6494" t="s">
        <v>185</v>
      </c>
      <c r="C6494" t="s">
        <v>222</v>
      </c>
      <c r="D6494" t="s">
        <v>200</v>
      </c>
      <c r="E6494">
        <v>285043</v>
      </c>
      <c r="F6494">
        <v>16.137899999999998</v>
      </c>
      <c r="G6494">
        <v>44949</v>
      </c>
      <c r="H6494">
        <v>44927</v>
      </c>
      <c r="I6494">
        <v>4599995.4296999993</v>
      </c>
      <c r="J6494" t="s">
        <v>193</v>
      </c>
      <c r="K6494">
        <v>4599.9954296999995</v>
      </c>
    </row>
    <row r="6495" spans="1:11" x14ac:dyDescent="0.2">
      <c r="A6495" t="s">
        <v>257</v>
      </c>
      <c r="B6495" t="s">
        <v>185</v>
      </c>
      <c r="C6495" t="s">
        <v>208</v>
      </c>
      <c r="D6495" t="s">
        <v>190</v>
      </c>
      <c r="E6495">
        <v>50591</v>
      </c>
      <c r="F6495">
        <v>63.252499999999998</v>
      </c>
      <c r="G6495">
        <v>44952</v>
      </c>
      <c r="H6495">
        <v>44927</v>
      </c>
      <c r="I6495">
        <v>3200007.2275</v>
      </c>
      <c r="J6495" t="s">
        <v>188</v>
      </c>
      <c r="K6495">
        <v>2880.0065047500002</v>
      </c>
    </row>
    <row r="6496" spans="1:11" x14ac:dyDescent="0.2">
      <c r="A6496" t="s">
        <v>257</v>
      </c>
      <c r="B6496" t="s">
        <v>198</v>
      </c>
      <c r="C6496" t="s">
        <v>235</v>
      </c>
      <c r="D6496" t="s">
        <v>190</v>
      </c>
      <c r="E6496">
        <v>459465</v>
      </c>
      <c r="F6496">
        <v>15.235099999999999</v>
      </c>
      <c r="G6496">
        <v>44952</v>
      </c>
      <c r="H6496">
        <v>44927</v>
      </c>
      <c r="I6496">
        <v>6999995.2215</v>
      </c>
      <c r="J6496" t="s">
        <v>204</v>
      </c>
      <c r="K6496">
        <v>6299.9956993500009</v>
      </c>
    </row>
    <row r="6497" spans="1:11" x14ac:dyDescent="0.2">
      <c r="A6497" t="s">
        <v>257</v>
      </c>
      <c r="B6497" t="s">
        <v>198</v>
      </c>
      <c r="C6497" t="s">
        <v>213</v>
      </c>
      <c r="D6497" t="s">
        <v>190</v>
      </c>
      <c r="E6497">
        <v>24019</v>
      </c>
      <c r="F6497">
        <v>70.777900000000002</v>
      </c>
      <c r="G6497">
        <v>44953</v>
      </c>
      <c r="H6497">
        <v>44927</v>
      </c>
      <c r="I6497">
        <v>1700014.3801</v>
      </c>
      <c r="J6497" t="s">
        <v>188</v>
      </c>
      <c r="K6497">
        <v>1530.01294209</v>
      </c>
    </row>
    <row r="6498" spans="1:11" x14ac:dyDescent="0.2">
      <c r="A6498" t="s">
        <v>257</v>
      </c>
      <c r="B6498" t="s">
        <v>185</v>
      </c>
      <c r="C6498" t="s">
        <v>238</v>
      </c>
      <c r="D6498" t="s">
        <v>192</v>
      </c>
      <c r="E6498">
        <v>24415</v>
      </c>
      <c r="F6498">
        <v>212.98480000000001</v>
      </c>
      <c r="G6498">
        <v>44959</v>
      </c>
      <c r="H6498">
        <v>44958</v>
      </c>
      <c r="I6498">
        <v>5200023.892</v>
      </c>
      <c r="J6498" t="s">
        <v>204</v>
      </c>
      <c r="K6498">
        <v>4680.0215028000002</v>
      </c>
    </row>
    <row r="6499" spans="1:11" x14ac:dyDescent="0.2">
      <c r="A6499" t="s">
        <v>257</v>
      </c>
      <c r="B6499" t="s">
        <v>198</v>
      </c>
      <c r="C6499" t="s">
        <v>238</v>
      </c>
      <c r="D6499" t="s">
        <v>190</v>
      </c>
      <c r="E6499">
        <v>11548</v>
      </c>
      <c r="F6499">
        <v>233.79839999999999</v>
      </c>
      <c r="G6499">
        <v>44959</v>
      </c>
      <c r="H6499">
        <v>44958</v>
      </c>
      <c r="I6499">
        <v>2699903.9232000001</v>
      </c>
      <c r="J6499" t="s">
        <v>204</v>
      </c>
      <c r="K6499">
        <v>2429.9135308800001</v>
      </c>
    </row>
    <row r="6500" spans="1:11" x14ac:dyDescent="0.2">
      <c r="A6500" t="s">
        <v>257</v>
      </c>
      <c r="B6500" t="s">
        <v>198</v>
      </c>
      <c r="C6500" t="s">
        <v>230</v>
      </c>
      <c r="D6500" t="s">
        <v>190</v>
      </c>
      <c r="E6500">
        <v>27765</v>
      </c>
      <c r="F6500">
        <v>115.2538</v>
      </c>
      <c r="G6500">
        <v>44959</v>
      </c>
      <c r="H6500">
        <v>44958</v>
      </c>
      <c r="I6500">
        <v>3200021.7569999998</v>
      </c>
      <c r="J6500" t="s">
        <v>188</v>
      </c>
      <c r="K6500">
        <v>2880.0195813</v>
      </c>
    </row>
    <row r="6501" spans="1:11" x14ac:dyDescent="0.2">
      <c r="A6501" t="s">
        <v>257</v>
      </c>
      <c r="B6501" t="s">
        <v>185</v>
      </c>
      <c r="C6501" t="s">
        <v>216</v>
      </c>
      <c r="D6501" t="s">
        <v>200</v>
      </c>
      <c r="E6501">
        <v>408123</v>
      </c>
      <c r="F6501">
        <v>18.131799999999998</v>
      </c>
      <c r="G6501">
        <v>44961</v>
      </c>
      <c r="H6501">
        <v>44958</v>
      </c>
      <c r="I6501">
        <v>7400004.6113999989</v>
      </c>
      <c r="J6501" t="s">
        <v>215</v>
      </c>
      <c r="K6501">
        <v>8140.0050725399988</v>
      </c>
    </row>
    <row r="6502" spans="1:11" x14ac:dyDescent="0.2">
      <c r="A6502" t="s">
        <v>257</v>
      </c>
      <c r="B6502" t="s">
        <v>185</v>
      </c>
      <c r="C6502" t="s">
        <v>214</v>
      </c>
      <c r="D6502" t="s">
        <v>187</v>
      </c>
      <c r="E6502">
        <v>246328</v>
      </c>
      <c r="F6502">
        <v>29.635300000000001</v>
      </c>
      <c r="G6502">
        <v>44966</v>
      </c>
      <c r="H6502">
        <v>44958</v>
      </c>
      <c r="I6502">
        <v>7300004.1784000006</v>
      </c>
      <c r="J6502" t="s">
        <v>215</v>
      </c>
      <c r="K6502">
        <v>8030.0045962400009</v>
      </c>
    </row>
    <row r="6503" spans="1:11" x14ac:dyDescent="0.2">
      <c r="A6503" t="s">
        <v>257</v>
      </c>
      <c r="B6503" t="s">
        <v>198</v>
      </c>
      <c r="C6503" t="s">
        <v>202</v>
      </c>
      <c r="D6503" t="s">
        <v>190</v>
      </c>
      <c r="E6503">
        <v>751490</v>
      </c>
      <c r="F6503">
        <v>3.859</v>
      </c>
      <c r="G6503">
        <v>44966</v>
      </c>
      <c r="H6503">
        <v>44958</v>
      </c>
      <c r="I6503">
        <v>2899999.91</v>
      </c>
      <c r="J6503" t="s">
        <v>193</v>
      </c>
      <c r="K6503">
        <v>2899.9999100000005</v>
      </c>
    </row>
    <row r="6504" spans="1:11" x14ac:dyDescent="0.2">
      <c r="A6504" t="s">
        <v>257</v>
      </c>
      <c r="B6504" t="s">
        <v>198</v>
      </c>
      <c r="C6504" t="s">
        <v>224</v>
      </c>
      <c r="D6504" t="s">
        <v>187</v>
      </c>
      <c r="E6504">
        <v>39596</v>
      </c>
      <c r="F6504">
        <v>174.2587</v>
      </c>
      <c r="G6504">
        <v>44973</v>
      </c>
      <c r="H6504">
        <v>44958</v>
      </c>
      <c r="I6504">
        <v>6899947.4852</v>
      </c>
      <c r="J6504" t="s">
        <v>204</v>
      </c>
      <c r="K6504">
        <v>6209.9527366800003</v>
      </c>
    </row>
    <row r="6505" spans="1:11" x14ac:dyDescent="0.2">
      <c r="A6505" t="s">
        <v>257</v>
      </c>
      <c r="B6505" t="s">
        <v>198</v>
      </c>
      <c r="C6505" t="s">
        <v>202</v>
      </c>
      <c r="D6505" t="s">
        <v>190</v>
      </c>
      <c r="E6505">
        <v>384113</v>
      </c>
      <c r="F6505">
        <v>3.9051</v>
      </c>
      <c r="G6505">
        <v>44973</v>
      </c>
      <c r="H6505">
        <v>44958</v>
      </c>
      <c r="I6505">
        <v>1499999.6762999999</v>
      </c>
      <c r="J6505" t="s">
        <v>193</v>
      </c>
      <c r="K6505">
        <v>1499.9996763000001</v>
      </c>
    </row>
    <row r="6506" spans="1:11" x14ac:dyDescent="0.2">
      <c r="A6506" t="s">
        <v>257</v>
      </c>
      <c r="B6506" t="s">
        <v>198</v>
      </c>
      <c r="C6506" t="s">
        <v>233</v>
      </c>
      <c r="D6506" t="s">
        <v>190</v>
      </c>
      <c r="E6506">
        <v>33053</v>
      </c>
      <c r="F6506">
        <v>87.738399999999999</v>
      </c>
      <c r="G6506">
        <v>44974</v>
      </c>
      <c r="H6506">
        <v>44958</v>
      </c>
      <c r="I6506">
        <v>2900017.3352000001</v>
      </c>
      <c r="J6506" t="s">
        <v>204</v>
      </c>
      <c r="K6506">
        <v>2610.0156016800001</v>
      </c>
    </row>
    <row r="6507" spans="1:11" x14ac:dyDescent="0.2">
      <c r="A6507" t="s">
        <v>257</v>
      </c>
      <c r="B6507" t="s">
        <v>185</v>
      </c>
      <c r="C6507" t="s">
        <v>234</v>
      </c>
      <c r="D6507" t="s">
        <v>190</v>
      </c>
      <c r="E6507">
        <v>69306</v>
      </c>
      <c r="F6507">
        <v>92.343500000000006</v>
      </c>
      <c r="G6507">
        <v>44975</v>
      </c>
      <c r="H6507">
        <v>44958</v>
      </c>
      <c r="I6507">
        <v>6399958.6110000005</v>
      </c>
      <c r="J6507" t="s">
        <v>204</v>
      </c>
      <c r="K6507">
        <v>5759.9627499000007</v>
      </c>
    </row>
    <row r="6508" spans="1:11" x14ac:dyDescent="0.2">
      <c r="A6508" t="s">
        <v>257</v>
      </c>
      <c r="B6508" t="s">
        <v>198</v>
      </c>
      <c r="C6508" t="s">
        <v>219</v>
      </c>
      <c r="D6508" t="s">
        <v>187</v>
      </c>
      <c r="E6508">
        <v>80019</v>
      </c>
      <c r="F6508">
        <v>54.987000000000002</v>
      </c>
      <c r="G6508">
        <v>44976</v>
      </c>
      <c r="H6508">
        <v>44958</v>
      </c>
      <c r="I6508">
        <v>4400004.7530000005</v>
      </c>
      <c r="J6508" t="s">
        <v>188</v>
      </c>
      <c r="K6508">
        <v>3960.0042777000003</v>
      </c>
    </row>
    <row r="6509" spans="1:11" x14ac:dyDescent="0.2">
      <c r="A6509" t="s">
        <v>257</v>
      </c>
      <c r="B6509" t="s">
        <v>198</v>
      </c>
      <c r="C6509" t="s">
        <v>227</v>
      </c>
      <c r="D6509" t="s">
        <v>190</v>
      </c>
      <c r="E6509">
        <v>30364</v>
      </c>
      <c r="F6509">
        <v>154.7911</v>
      </c>
      <c r="G6509">
        <v>44980</v>
      </c>
      <c r="H6509">
        <v>44958</v>
      </c>
      <c r="I6509">
        <v>4700076.9604000002</v>
      </c>
      <c r="J6509" t="s">
        <v>204</v>
      </c>
      <c r="K6509">
        <v>4230.0692643600005</v>
      </c>
    </row>
    <row r="6510" spans="1:11" x14ac:dyDescent="0.2">
      <c r="A6510" t="s">
        <v>257</v>
      </c>
      <c r="B6510" t="s">
        <v>198</v>
      </c>
      <c r="C6510" t="s">
        <v>231</v>
      </c>
      <c r="D6510" t="s">
        <v>190</v>
      </c>
      <c r="E6510">
        <v>249772</v>
      </c>
      <c r="F6510">
        <v>22.020099999999999</v>
      </c>
      <c r="G6510">
        <v>44980</v>
      </c>
      <c r="H6510">
        <v>44958</v>
      </c>
      <c r="I6510">
        <v>5500004.4172</v>
      </c>
      <c r="J6510" t="s">
        <v>188</v>
      </c>
      <c r="K6510">
        <v>4950.00397548</v>
      </c>
    </row>
    <row r="6511" spans="1:11" x14ac:dyDescent="0.2">
      <c r="A6511" t="s">
        <v>257</v>
      </c>
      <c r="B6511" t="s">
        <v>185</v>
      </c>
      <c r="C6511" t="s">
        <v>213</v>
      </c>
      <c r="D6511" t="s">
        <v>192</v>
      </c>
      <c r="E6511">
        <v>124684</v>
      </c>
      <c r="F6511">
        <v>68.172300000000007</v>
      </c>
      <c r="G6511">
        <v>44980</v>
      </c>
      <c r="H6511">
        <v>44958</v>
      </c>
      <c r="I6511">
        <v>8499995.0532000009</v>
      </c>
      <c r="J6511" t="s">
        <v>188</v>
      </c>
      <c r="K6511">
        <v>7649.9955478800021</v>
      </c>
    </row>
    <row r="6512" spans="1:11" x14ac:dyDescent="0.2">
      <c r="A6512" t="s">
        <v>257</v>
      </c>
      <c r="B6512" t="s">
        <v>198</v>
      </c>
      <c r="C6512" t="s">
        <v>211</v>
      </c>
      <c r="D6512" t="s">
        <v>190</v>
      </c>
      <c r="E6512">
        <v>180638</v>
      </c>
      <c r="F6512">
        <v>13.8398</v>
      </c>
      <c r="G6512">
        <v>44983</v>
      </c>
      <c r="H6512">
        <v>44958</v>
      </c>
      <c r="I6512">
        <v>2499993.7924000002</v>
      </c>
      <c r="J6512" t="s">
        <v>207</v>
      </c>
      <c r="K6512">
        <v>2249.99441316</v>
      </c>
    </row>
    <row r="6513" spans="1:11" x14ac:dyDescent="0.2">
      <c r="A6513" t="s">
        <v>257</v>
      </c>
      <c r="B6513" t="s">
        <v>198</v>
      </c>
      <c r="C6513" t="s">
        <v>216</v>
      </c>
      <c r="D6513" t="s">
        <v>190</v>
      </c>
      <c r="E6513">
        <v>238424</v>
      </c>
      <c r="F6513">
        <v>18.0351</v>
      </c>
      <c r="G6513">
        <v>44984</v>
      </c>
      <c r="H6513">
        <v>44958</v>
      </c>
      <c r="I6513">
        <v>4300000.6824000003</v>
      </c>
      <c r="J6513" t="s">
        <v>215</v>
      </c>
      <c r="K6513">
        <v>4730.0007506400007</v>
      </c>
    </row>
    <row r="6514" spans="1:11" x14ac:dyDescent="0.2">
      <c r="A6514" t="s">
        <v>258</v>
      </c>
      <c r="B6514" t="s">
        <v>185</v>
      </c>
      <c r="C6514" t="s">
        <v>245</v>
      </c>
      <c r="D6514" t="s">
        <v>190</v>
      </c>
      <c r="E6514">
        <v>98300</v>
      </c>
      <c r="F6514">
        <v>50.864899999999999</v>
      </c>
      <c r="G6514">
        <v>44623</v>
      </c>
      <c r="H6514">
        <v>44621</v>
      </c>
      <c r="I6514">
        <v>5000019.67</v>
      </c>
      <c r="J6514" t="s">
        <v>188</v>
      </c>
      <c r="K6514">
        <v>4000.0157360000003</v>
      </c>
    </row>
    <row r="6515" spans="1:11" x14ac:dyDescent="0.2">
      <c r="A6515" t="s">
        <v>258</v>
      </c>
      <c r="B6515" t="s">
        <v>198</v>
      </c>
      <c r="C6515" t="s">
        <v>195</v>
      </c>
      <c r="D6515" t="s">
        <v>212</v>
      </c>
      <c r="E6515">
        <v>10606</v>
      </c>
      <c r="F6515">
        <v>113.1429</v>
      </c>
      <c r="G6515">
        <v>44623</v>
      </c>
      <c r="H6515">
        <v>44621</v>
      </c>
      <c r="I6515">
        <v>1199993.5974000001</v>
      </c>
      <c r="J6515" t="s">
        <v>196</v>
      </c>
      <c r="K6515">
        <v>1199.9935974000002</v>
      </c>
    </row>
    <row r="6516" spans="1:11" x14ac:dyDescent="0.2">
      <c r="A6516" t="s">
        <v>258</v>
      </c>
      <c r="B6516" t="s">
        <v>198</v>
      </c>
      <c r="C6516" t="s">
        <v>189</v>
      </c>
      <c r="D6516" t="s">
        <v>192</v>
      </c>
      <c r="E6516">
        <v>21712</v>
      </c>
      <c r="F6516">
        <v>27.634399999999999</v>
      </c>
      <c r="G6516">
        <v>44625</v>
      </c>
      <c r="H6516">
        <v>44621</v>
      </c>
      <c r="I6516">
        <v>599998.09279999998</v>
      </c>
      <c r="J6516" t="s">
        <v>188</v>
      </c>
      <c r="K6516">
        <v>479.99847424000001</v>
      </c>
    </row>
    <row r="6517" spans="1:11" x14ac:dyDescent="0.2">
      <c r="A6517" t="s">
        <v>258</v>
      </c>
      <c r="B6517" t="s">
        <v>198</v>
      </c>
      <c r="C6517" t="s">
        <v>213</v>
      </c>
      <c r="D6517" t="s">
        <v>190</v>
      </c>
      <c r="E6517">
        <v>21298</v>
      </c>
      <c r="F6517">
        <v>75.125500000000002</v>
      </c>
      <c r="G6517">
        <v>44626</v>
      </c>
      <c r="H6517">
        <v>44621</v>
      </c>
      <c r="I6517">
        <v>1600022.899</v>
      </c>
      <c r="J6517" t="s">
        <v>188</v>
      </c>
      <c r="K6517">
        <v>1280.0183192</v>
      </c>
    </row>
    <row r="6518" spans="1:11" x14ac:dyDescent="0.2">
      <c r="A6518" t="s">
        <v>258</v>
      </c>
      <c r="B6518" t="s">
        <v>185</v>
      </c>
      <c r="C6518" t="s">
        <v>227</v>
      </c>
      <c r="D6518" t="s">
        <v>187</v>
      </c>
      <c r="E6518">
        <v>44463</v>
      </c>
      <c r="F6518">
        <v>146.1891</v>
      </c>
      <c r="G6518">
        <v>44626</v>
      </c>
      <c r="H6518">
        <v>44621</v>
      </c>
      <c r="I6518">
        <v>6500005.9533000002</v>
      </c>
      <c r="J6518" t="s">
        <v>204</v>
      </c>
      <c r="K6518">
        <v>5200.0047626400001</v>
      </c>
    </row>
    <row r="6519" spans="1:11" x14ac:dyDescent="0.2">
      <c r="A6519" t="s">
        <v>258</v>
      </c>
      <c r="B6519" t="s">
        <v>198</v>
      </c>
      <c r="C6519" t="s">
        <v>216</v>
      </c>
      <c r="D6519" t="s">
        <v>190</v>
      </c>
      <c r="E6519">
        <v>226265</v>
      </c>
      <c r="F6519">
        <v>16.352499999999999</v>
      </c>
      <c r="G6519">
        <v>44630</v>
      </c>
      <c r="H6519">
        <v>44621</v>
      </c>
      <c r="I6519">
        <v>3699998.4124999996</v>
      </c>
      <c r="J6519" t="s">
        <v>215</v>
      </c>
      <c r="K6519">
        <v>3699.9984125000001</v>
      </c>
    </row>
    <row r="6520" spans="1:11" x14ac:dyDescent="0.2">
      <c r="A6520" t="s">
        <v>258</v>
      </c>
      <c r="B6520" t="s">
        <v>185</v>
      </c>
      <c r="C6520" t="s">
        <v>230</v>
      </c>
      <c r="D6520" t="s">
        <v>190</v>
      </c>
      <c r="E6520">
        <v>12374</v>
      </c>
      <c r="F6520">
        <v>113.13979999999999</v>
      </c>
      <c r="G6520">
        <v>44631</v>
      </c>
      <c r="H6520">
        <v>44621</v>
      </c>
      <c r="I6520">
        <v>1399991.8851999999</v>
      </c>
      <c r="J6520" t="s">
        <v>188</v>
      </c>
      <c r="K6520">
        <v>1119.9935081599999</v>
      </c>
    </row>
    <row r="6521" spans="1:11" x14ac:dyDescent="0.2">
      <c r="A6521" t="s">
        <v>258</v>
      </c>
      <c r="B6521" t="s">
        <v>185</v>
      </c>
      <c r="C6521" t="s">
        <v>206</v>
      </c>
      <c r="D6521" t="s">
        <v>192</v>
      </c>
      <c r="E6521">
        <v>88315</v>
      </c>
      <c r="F6521">
        <v>99.643600000000006</v>
      </c>
      <c r="G6521">
        <v>44632</v>
      </c>
      <c r="H6521">
        <v>44621</v>
      </c>
      <c r="I6521">
        <v>8800024.534</v>
      </c>
      <c r="J6521" t="s">
        <v>207</v>
      </c>
      <c r="K6521">
        <v>7040.0196272000003</v>
      </c>
    </row>
    <row r="6522" spans="1:11" x14ac:dyDescent="0.2">
      <c r="A6522" t="s">
        <v>258</v>
      </c>
      <c r="B6522" t="s">
        <v>198</v>
      </c>
      <c r="C6522" t="s">
        <v>243</v>
      </c>
      <c r="D6522" t="s">
        <v>200</v>
      </c>
      <c r="E6522">
        <v>1435441</v>
      </c>
      <c r="F6522">
        <v>5.5731999999999999</v>
      </c>
      <c r="G6522">
        <v>44633</v>
      </c>
      <c r="H6522">
        <v>44621</v>
      </c>
      <c r="I6522">
        <v>7999999.7812000001</v>
      </c>
      <c r="J6522" t="s">
        <v>215</v>
      </c>
      <c r="K6522">
        <v>7999.9997812000011</v>
      </c>
    </row>
    <row r="6523" spans="1:11" x14ac:dyDescent="0.2">
      <c r="A6523" t="s">
        <v>258</v>
      </c>
      <c r="B6523" t="s">
        <v>198</v>
      </c>
      <c r="C6523" t="s">
        <v>245</v>
      </c>
      <c r="D6523" t="s">
        <v>190</v>
      </c>
      <c r="E6523">
        <v>116788</v>
      </c>
      <c r="F6523">
        <v>52.231499999999997</v>
      </c>
      <c r="G6523">
        <v>44637</v>
      </c>
      <c r="H6523">
        <v>44621</v>
      </c>
      <c r="I6523">
        <v>6100012.4219999993</v>
      </c>
      <c r="J6523" t="s">
        <v>188</v>
      </c>
      <c r="K6523">
        <v>4880.0099375999998</v>
      </c>
    </row>
    <row r="6524" spans="1:11" x14ac:dyDescent="0.2">
      <c r="A6524" t="s">
        <v>258</v>
      </c>
      <c r="B6524" t="s">
        <v>198</v>
      </c>
      <c r="C6524" t="s">
        <v>229</v>
      </c>
      <c r="D6524" t="s">
        <v>200</v>
      </c>
      <c r="E6524">
        <v>23859</v>
      </c>
      <c r="F6524">
        <v>104.7842</v>
      </c>
      <c r="G6524">
        <v>44637</v>
      </c>
      <c r="H6524">
        <v>44621</v>
      </c>
      <c r="I6524">
        <v>2500046.2278</v>
      </c>
      <c r="J6524" t="s">
        <v>188</v>
      </c>
      <c r="K6524">
        <v>2000.03698224</v>
      </c>
    </row>
    <row r="6525" spans="1:11" x14ac:dyDescent="0.2">
      <c r="A6525" t="s">
        <v>258</v>
      </c>
      <c r="B6525" t="s">
        <v>198</v>
      </c>
      <c r="C6525" t="s">
        <v>242</v>
      </c>
      <c r="D6525" t="s">
        <v>190</v>
      </c>
      <c r="E6525">
        <v>34167</v>
      </c>
      <c r="F6525">
        <v>245.85339999999999</v>
      </c>
      <c r="G6525">
        <v>44637</v>
      </c>
      <c r="H6525">
        <v>44621</v>
      </c>
      <c r="I6525">
        <v>8400073.1177999992</v>
      </c>
      <c r="J6525" t="s">
        <v>207</v>
      </c>
      <c r="K6525">
        <v>6720.0584942400001</v>
      </c>
    </row>
    <row r="6526" spans="1:11" x14ac:dyDescent="0.2">
      <c r="A6526" t="s">
        <v>258</v>
      </c>
      <c r="B6526" t="s">
        <v>185</v>
      </c>
      <c r="C6526" t="s">
        <v>189</v>
      </c>
      <c r="D6526" t="s">
        <v>212</v>
      </c>
      <c r="E6526">
        <v>214354</v>
      </c>
      <c r="F6526">
        <v>29.390599999999999</v>
      </c>
      <c r="G6526">
        <v>44637</v>
      </c>
      <c r="H6526">
        <v>44621</v>
      </c>
      <c r="I6526">
        <v>6299992.6723999996</v>
      </c>
      <c r="J6526" t="s">
        <v>188</v>
      </c>
      <c r="K6526">
        <v>5039.99413792</v>
      </c>
    </row>
    <row r="6527" spans="1:11" x14ac:dyDescent="0.2">
      <c r="A6527" t="s">
        <v>258</v>
      </c>
      <c r="B6527" t="s">
        <v>198</v>
      </c>
      <c r="C6527" t="s">
        <v>211</v>
      </c>
      <c r="D6527" t="s">
        <v>187</v>
      </c>
      <c r="E6527">
        <v>596253</v>
      </c>
      <c r="F6527">
        <v>14.423400000000001</v>
      </c>
      <c r="G6527">
        <v>44637</v>
      </c>
      <c r="H6527">
        <v>44621</v>
      </c>
      <c r="I6527">
        <v>8599995.5202000011</v>
      </c>
      <c r="J6527" t="s">
        <v>207</v>
      </c>
      <c r="K6527">
        <v>6879.996416160001</v>
      </c>
    </row>
    <row r="6528" spans="1:11" x14ac:dyDescent="0.2">
      <c r="A6528" t="s">
        <v>258</v>
      </c>
      <c r="B6528" t="s">
        <v>198</v>
      </c>
      <c r="C6528" t="s">
        <v>209</v>
      </c>
      <c r="D6528" t="s">
        <v>187</v>
      </c>
      <c r="E6528">
        <v>454887</v>
      </c>
      <c r="F6528">
        <v>20.224799999999998</v>
      </c>
      <c r="G6528">
        <v>44637</v>
      </c>
      <c r="H6528">
        <v>44621</v>
      </c>
      <c r="I6528">
        <v>9199998.5976</v>
      </c>
      <c r="J6528" t="s">
        <v>188</v>
      </c>
      <c r="K6528">
        <v>7359.9988780800004</v>
      </c>
    </row>
    <row r="6529" spans="1:11" x14ac:dyDescent="0.2">
      <c r="A6529" t="s">
        <v>258</v>
      </c>
      <c r="B6529" t="s">
        <v>198</v>
      </c>
      <c r="C6529" t="s">
        <v>236</v>
      </c>
      <c r="D6529" t="s">
        <v>190</v>
      </c>
      <c r="E6529">
        <v>1488801</v>
      </c>
      <c r="F6529">
        <v>6.1123000000000003</v>
      </c>
      <c r="G6529">
        <v>44638</v>
      </c>
      <c r="H6529">
        <v>44621</v>
      </c>
      <c r="I6529">
        <v>9099998.3523000013</v>
      </c>
      <c r="J6529" t="s">
        <v>215</v>
      </c>
      <c r="K6529">
        <v>9099.9983523000028</v>
      </c>
    </row>
    <row r="6530" spans="1:11" x14ac:dyDescent="0.2">
      <c r="A6530" t="s">
        <v>258</v>
      </c>
      <c r="B6530" t="s">
        <v>185</v>
      </c>
      <c r="C6530" t="s">
        <v>217</v>
      </c>
      <c r="D6530" t="s">
        <v>187</v>
      </c>
      <c r="E6530">
        <v>265313</v>
      </c>
      <c r="F6530">
        <v>8.2920999999999996</v>
      </c>
      <c r="G6530">
        <v>44640</v>
      </c>
      <c r="H6530">
        <v>44621</v>
      </c>
      <c r="I6530">
        <v>2200001.9273000001</v>
      </c>
      <c r="J6530" t="s">
        <v>215</v>
      </c>
      <c r="K6530">
        <v>2200.0019273000003</v>
      </c>
    </row>
    <row r="6531" spans="1:11" x14ac:dyDescent="0.2">
      <c r="A6531" t="s">
        <v>258</v>
      </c>
      <c r="B6531" t="s">
        <v>198</v>
      </c>
      <c r="C6531" t="s">
        <v>238</v>
      </c>
      <c r="D6531" t="s">
        <v>190</v>
      </c>
      <c r="E6531">
        <v>41630</v>
      </c>
      <c r="F6531">
        <v>206.5806</v>
      </c>
      <c r="G6531">
        <v>44644</v>
      </c>
      <c r="H6531">
        <v>44621</v>
      </c>
      <c r="I6531">
        <v>8599950.3780000005</v>
      </c>
      <c r="J6531" t="s">
        <v>204</v>
      </c>
      <c r="K6531">
        <v>6879.9603024000007</v>
      </c>
    </row>
    <row r="6532" spans="1:11" x14ac:dyDescent="0.2">
      <c r="A6532" t="s">
        <v>258</v>
      </c>
      <c r="B6532" t="s">
        <v>198</v>
      </c>
      <c r="C6532" t="s">
        <v>189</v>
      </c>
      <c r="D6532" t="s">
        <v>192</v>
      </c>
      <c r="E6532">
        <v>302059</v>
      </c>
      <c r="F6532">
        <v>29.133400000000002</v>
      </c>
      <c r="G6532">
        <v>44644</v>
      </c>
      <c r="H6532">
        <v>44621</v>
      </c>
      <c r="I6532">
        <v>8800005.6706000008</v>
      </c>
      <c r="J6532" t="s">
        <v>188</v>
      </c>
      <c r="K6532">
        <v>7040.0045364800008</v>
      </c>
    </row>
    <row r="6533" spans="1:11" x14ac:dyDescent="0.2">
      <c r="A6533" t="s">
        <v>258</v>
      </c>
      <c r="B6533" t="s">
        <v>185</v>
      </c>
      <c r="C6533" t="s">
        <v>219</v>
      </c>
      <c r="D6533" t="s">
        <v>190</v>
      </c>
      <c r="E6533">
        <v>74822</v>
      </c>
      <c r="F6533">
        <v>53.460099999999997</v>
      </c>
      <c r="G6533">
        <v>44644</v>
      </c>
      <c r="H6533">
        <v>44621</v>
      </c>
      <c r="I6533">
        <v>3999991.6021999996</v>
      </c>
      <c r="J6533" t="s">
        <v>188</v>
      </c>
      <c r="K6533">
        <v>3199.9932817599997</v>
      </c>
    </row>
    <row r="6534" spans="1:11" x14ac:dyDescent="0.2">
      <c r="A6534" t="s">
        <v>258</v>
      </c>
      <c r="B6534" t="s">
        <v>185</v>
      </c>
      <c r="C6534" t="s">
        <v>205</v>
      </c>
      <c r="D6534" t="s">
        <v>200</v>
      </c>
      <c r="E6534">
        <v>115869</v>
      </c>
      <c r="F6534">
        <v>18.986999999999998</v>
      </c>
      <c r="G6534">
        <v>44644</v>
      </c>
      <c r="H6534">
        <v>44621</v>
      </c>
      <c r="I6534">
        <v>2200004.7029999997</v>
      </c>
      <c r="J6534" t="s">
        <v>193</v>
      </c>
      <c r="K6534">
        <v>1980.0042327000001</v>
      </c>
    </row>
    <row r="6535" spans="1:11" x14ac:dyDescent="0.2">
      <c r="A6535" t="s">
        <v>258</v>
      </c>
      <c r="B6535" t="s">
        <v>185</v>
      </c>
      <c r="C6535" t="s">
        <v>114</v>
      </c>
      <c r="D6535" t="s">
        <v>200</v>
      </c>
      <c r="E6535">
        <v>244920</v>
      </c>
      <c r="F6535">
        <v>13.0655</v>
      </c>
      <c r="G6535">
        <v>44645</v>
      </c>
      <c r="H6535">
        <v>44621</v>
      </c>
      <c r="I6535">
        <v>3200002.2600000002</v>
      </c>
      <c r="J6535" t="s">
        <v>215</v>
      </c>
      <c r="K6535">
        <v>3200.0022600000002</v>
      </c>
    </row>
    <row r="6536" spans="1:11" x14ac:dyDescent="0.2">
      <c r="A6536" t="s">
        <v>258</v>
      </c>
      <c r="B6536" t="s">
        <v>185</v>
      </c>
      <c r="C6536" t="s">
        <v>225</v>
      </c>
      <c r="D6536" t="s">
        <v>187</v>
      </c>
      <c r="E6536">
        <v>13123</v>
      </c>
      <c r="F6536">
        <v>83.823700000000002</v>
      </c>
      <c r="G6536">
        <v>44645</v>
      </c>
      <c r="H6536">
        <v>44621</v>
      </c>
      <c r="I6536">
        <v>1100018.4151000001</v>
      </c>
      <c r="J6536" t="s">
        <v>188</v>
      </c>
      <c r="K6536">
        <v>880.01473208000016</v>
      </c>
    </row>
    <row r="6537" spans="1:11" x14ac:dyDescent="0.2">
      <c r="A6537" t="s">
        <v>258</v>
      </c>
      <c r="B6537" t="s">
        <v>185</v>
      </c>
      <c r="C6537" t="s">
        <v>246</v>
      </c>
      <c r="D6537" t="s">
        <v>190</v>
      </c>
      <c r="E6537">
        <v>17119</v>
      </c>
      <c r="F6537">
        <v>128.5111</v>
      </c>
      <c r="G6537">
        <v>44648</v>
      </c>
      <c r="H6537">
        <v>44621</v>
      </c>
      <c r="I6537">
        <v>2199981.5208999999</v>
      </c>
      <c r="J6537" t="s">
        <v>204</v>
      </c>
      <c r="K6537">
        <v>1759.9852167199999</v>
      </c>
    </row>
    <row r="6538" spans="1:11" x14ac:dyDescent="0.2">
      <c r="A6538" t="s">
        <v>258</v>
      </c>
      <c r="B6538" t="s">
        <v>198</v>
      </c>
      <c r="C6538" t="s">
        <v>221</v>
      </c>
      <c r="D6538" t="s">
        <v>212</v>
      </c>
      <c r="E6538">
        <v>108917</v>
      </c>
      <c r="F6538">
        <v>41.3157</v>
      </c>
      <c r="G6538">
        <v>44648</v>
      </c>
      <c r="H6538">
        <v>44621</v>
      </c>
      <c r="I6538">
        <v>4499982.0969000002</v>
      </c>
      <c r="J6538" t="s">
        <v>207</v>
      </c>
      <c r="K6538">
        <v>3599.9856775200005</v>
      </c>
    </row>
    <row r="6539" spans="1:11" x14ac:dyDescent="0.2">
      <c r="A6539" t="s">
        <v>258</v>
      </c>
      <c r="B6539" t="s">
        <v>198</v>
      </c>
      <c r="C6539" t="s">
        <v>243</v>
      </c>
      <c r="D6539" t="s">
        <v>187</v>
      </c>
      <c r="E6539">
        <v>190846</v>
      </c>
      <c r="F6539">
        <v>6.2877999999999998</v>
      </c>
      <c r="G6539">
        <v>44648</v>
      </c>
      <c r="H6539">
        <v>44621</v>
      </c>
      <c r="I6539">
        <v>1200001.4787999999</v>
      </c>
      <c r="J6539" t="s">
        <v>215</v>
      </c>
      <c r="K6539">
        <v>1200.0014787999999</v>
      </c>
    </row>
    <row r="6540" spans="1:11" x14ac:dyDescent="0.2">
      <c r="A6540" t="s">
        <v>258</v>
      </c>
      <c r="B6540" t="s">
        <v>185</v>
      </c>
      <c r="C6540" t="s">
        <v>211</v>
      </c>
      <c r="D6540" t="s">
        <v>190</v>
      </c>
      <c r="E6540">
        <v>616056</v>
      </c>
      <c r="F6540">
        <v>12.823499999999999</v>
      </c>
      <c r="G6540">
        <v>44651</v>
      </c>
      <c r="H6540">
        <v>44621</v>
      </c>
      <c r="I6540">
        <v>7899994.1159999995</v>
      </c>
      <c r="J6540" t="s">
        <v>207</v>
      </c>
      <c r="K6540">
        <v>6319.9952928000002</v>
      </c>
    </row>
    <row r="6541" spans="1:11" x14ac:dyDescent="0.2">
      <c r="A6541" t="s">
        <v>258</v>
      </c>
      <c r="B6541" t="s">
        <v>185</v>
      </c>
      <c r="C6541" t="s">
        <v>232</v>
      </c>
      <c r="D6541" t="s">
        <v>190</v>
      </c>
      <c r="E6541">
        <v>283086</v>
      </c>
      <c r="F6541">
        <v>22.961200000000002</v>
      </c>
      <c r="G6541">
        <v>44651</v>
      </c>
      <c r="H6541">
        <v>44621</v>
      </c>
      <c r="I6541">
        <v>6499994.2632000009</v>
      </c>
      <c r="J6541" t="s">
        <v>204</v>
      </c>
      <c r="K6541">
        <v>5199.9954105600009</v>
      </c>
    </row>
    <row r="6542" spans="1:11" x14ac:dyDescent="0.2">
      <c r="A6542" t="s">
        <v>258</v>
      </c>
      <c r="B6542" t="s">
        <v>185</v>
      </c>
      <c r="C6542" t="s">
        <v>242</v>
      </c>
      <c r="D6542" t="s">
        <v>200</v>
      </c>
      <c r="E6542">
        <v>23811</v>
      </c>
      <c r="F6542">
        <v>277.17759999999998</v>
      </c>
      <c r="G6542">
        <v>44651</v>
      </c>
      <c r="H6542">
        <v>44621</v>
      </c>
      <c r="I6542">
        <v>6599875.8335999995</v>
      </c>
      <c r="J6542" t="s">
        <v>207</v>
      </c>
      <c r="K6542">
        <v>5279.9006668800002</v>
      </c>
    </row>
    <row r="6543" spans="1:11" x14ac:dyDescent="0.2">
      <c r="A6543" t="s">
        <v>258</v>
      </c>
      <c r="B6543" t="s">
        <v>185</v>
      </c>
      <c r="C6543" t="s">
        <v>221</v>
      </c>
      <c r="D6543" t="s">
        <v>192</v>
      </c>
      <c r="E6543">
        <v>112774</v>
      </c>
      <c r="F6543">
        <v>36.355899999999998</v>
      </c>
      <c r="G6543">
        <v>44651</v>
      </c>
      <c r="H6543">
        <v>44621</v>
      </c>
      <c r="I6543">
        <v>4100000.2665999997</v>
      </c>
      <c r="J6543" t="s">
        <v>207</v>
      </c>
      <c r="K6543">
        <v>3280.00021328</v>
      </c>
    </row>
    <row r="6544" spans="1:11" x14ac:dyDescent="0.2">
      <c r="A6544" t="s">
        <v>258</v>
      </c>
      <c r="B6544" t="s">
        <v>185</v>
      </c>
      <c r="C6544" t="s">
        <v>197</v>
      </c>
      <c r="D6544" t="s">
        <v>192</v>
      </c>
      <c r="E6544">
        <v>12917</v>
      </c>
      <c r="F6544">
        <v>162.5745</v>
      </c>
      <c r="G6544">
        <v>44653</v>
      </c>
      <c r="H6544">
        <v>44652</v>
      </c>
      <c r="I6544">
        <v>2099974.8165000002</v>
      </c>
      <c r="J6544" t="s">
        <v>188</v>
      </c>
      <c r="K6544">
        <v>1679.9798532000002</v>
      </c>
    </row>
    <row r="6545" spans="1:11" x14ac:dyDescent="0.2">
      <c r="A6545" t="s">
        <v>258</v>
      </c>
      <c r="B6545" t="s">
        <v>185</v>
      </c>
      <c r="C6545" t="s">
        <v>229</v>
      </c>
      <c r="D6545" t="s">
        <v>187</v>
      </c>
      <c r="E6545">
        <v>19808</v>
      </c>
      <c r="F6545">
        <v>100.9718</v>
      </c>
      <c r="G6545">
        <v>44653</v>
      </c>
      <c r="H6545">
        <v>44652</v>
      </c>
      <c r="I6545">
        <v>2000049.4144000001</v>
      </c>
      <c r="J6545" t="s">
        <v>188</v>
      </c>
      <c r="K6545">
        <v>1600.0395315200001</v>
      </c>
    </row>
    <row r="6546" spans="1:11" x14ac:dyDescent="0.2">
      <c r="A6546" t="s">
        <v>258</v>
      </c>
      <c r="B6546" t="s">
        <v>198</v>
      </c>
      <c r="C6546" t="s">
        <v>205</v>
      </c>
      <c r="D6546" t="s">
        <v>192</v>
      </c>
      <c r="E6546">
        <v>489890</v>
      </c>
      <c r="F6546">
        <v>20.0045</v>
      </c>
      <c r="G6546">
        <v>44654</v>
      </c>
      <c r="H6546">
        <v>44652</v>
      </c>
      <c r="I6546">
        <v>9800004.5050000008</v>
      </c>
      <c r="J6546" t="s">
        <v>193</v>
      </c>
      <c r="K6546">
        <v>8820.0040545000011</v>
      </c>
    </row>
    <row r="6547" spans="1:11" x14ac:dyDescent="0.2">
      <c r="A6547" t="s">
        <v>258</v>
      </c>
      <c r="B6547" t="s">
        <v>185</v>
      </c>
      <c r="C6547" t="s">
        <v>235</v>
      </c>
      <c r="D6547" t="s">
        <v>187</v>
      </c>
      <c r="E6547">
        <v>286557</v>
      </c>
      <c r="F6547">
        <v>14.3078</v>
      </c>
      <c r="G6547">
        <v>44658</v>
      </c>
      <c r="H6547">
        <v>44652</v>
      </c>
      <c r="I6547">
        <v>4100000.2445999999</v>
      </c>
      <c r="J6547" t="s">
        <v>204</v>
      </c>
      <c r="K6547">
        <v>3280.0001956800002</v>
      </c>
    </row>
    <row r="6548" spans="1:11" x14ac:dyDescent="0.2">
      <c r="A6548" t="s">
        <v>258</v>
      </c>
      <c r="B6548" t="s">
        <v>185</v>
      </c>
      <c r="C6548" t="s">
        <v>216</v>
      </c>
      <c r="D6548" t="s">
        <v>187</v>
      </c>
      <c r="E6548">
        <v>366712</v>
      </c>
      <c r="F6548">
        <v>16.907</v>
      </c>
      <c r="G6548">
        <v>44658</v>
      </c>
      <c r="H6548">
        <v>44652</v>
      </c>
      <c r="I6548">
        <v>6199999.784</v>
      </c>
      <c r="J6548" t="s">
        <v>215</v>
      </c>
      <c r="K6548">
        <v>6199.9997840000005</v>
      </c>
    </row>
    <row r="6549" spans="1:11" x14ac:dyDescent="0.2">
      <c r="A6549" t="s">
        <v>258</v>
      </c>
      <c r="B6549" t="s">
        <v>185</v>
      </c>
      <c r="C6549" t="s">
        <v>230</v>
      </c>
      <c r="D6549" t="s">
        <v>212</v>
      </c>
      <c r="E6549">
        <v>59857</v>
      </c>
      <c r="F6549">
        <v>108.593</v>
      </c>
      <c r="G6549">
        <v>44658</v>
      </c>
      <c r="H6549">
        <v>44652</v>
      </c>
      <c r="I6549">
        <v>6500051.2010000004</v>
      </c>
      <c r="J6549" t="s">
        <v>188</v>
      </c>
      <c r="K6549">
        <v>5200.0409608000009</v>
      </c>
    </row>
    <row r="6550" spans="1:11" x14ac:dyDescent="0.2">
      <c r="A6550" t="s">
        <v>258</v>
      </c>
      <c r="B6550" t="s">
        <v>198</v>
      </c>
      <c r="C6550" t="s">
        <v>211</v>
      </c>
      <c r="D6550" t="s">
        <v>200</v>
      </c>
      <c r="E6550">
        <v>145423</v>
      </c>
      <c r="F6550">
        <v>13.753</v>
      </c>
      <c r="G6550">
        <v>44658</v>
      </c>
      <c r="H6550">
        <v>44652</v>
      </c>
      <c r="I6550">
        <v>2000002.5190000001</v>
      </c>
      <c r="J6550" t="s">
        <v>207</v>
      </c>
      <c r="K6550">
        <v>1600.0020152000002</v>
      </c>
    </row>
    <row r="6551" spans="1:11" x14ac:dyDescent="0.2">
      <c r="A6551" t="s">
        <v>258</v>
      </c>
      <c r="B6551" t="s">
        <v>185</v>
      </c>
      <c r="C6551" t="s">
        <v>233</v>
      </c>
      <c r="D6551" t="s">
        <v>192</v>
      </c>
      <c r="E6551">
        <v>35833</v>
      </c>
      <c r="F6551">
        <v>89.304299999999998</v>
      </c>
      <c r="G6551">
        <v>44658</v>
      </c>
      <c r="H6551">
        <v>44652</v>
      </c>
      <c r="I6551">
        <v>3200040.9819</v>
      </c>
      <c r="J6551" t="s">
        <v>204</v>
      </c>
      <c r="K6551">
        <v>2560.0327855200003</v>
      </c>
    </row>
    <row r="6552" spans="1:11" x14ac:dyDescent="0.2">
      <c r="A6552" t="s">
        <v>258</v>
      </c>
      <c r="B6552" t="s">
        <v>198</v>
      </c>
      <c r="C6552" t="s">
        <v>194</v>
      </c>
      <c r="D6552" t="s">
        <v>190</v>
      </c>
      <c r="E6552">
        <v>110483</v>
      </c>
      <c r="F6552">
        <v>48.8765</v>
      </c>
      <c r="G6552">
        <v>44658</v>
      </c>
      <c r="H6552">
        <v>44652</v>
      </c>
      <c r="I6552">
        <v>5400022.3494999995</v>
      </c>
      <c r="J6552" t="s">
        <v>188</v>
      </c>
      <c r="K6552">
        <v>4320.0178796</v>
      </c>
    </row>
    <row r="6553" spans="1:11" x14ac:dyDescent="0.2">
      <c r="A6553" t="s">
        <v>258</v>
      </c>
      <c r="B6553" t="s">
        <v>185</v>
      </c>
      <c r="C6553" t="s">
        <v>236</v>
      </c>
      <c r="D6553" t="s">
        <v>192</v>
      </c>
      <c r="E6553">
        <v>1105919</v>
      </c>
      <c r="F6553">
        <v>6.42</v>
      </c>
      <c r="G6553">
        <v>44658</v>
      </c>
      <c r="H6553">
        <v>44652</v>
      </c>
      <c r="I6553">
        <v>7099999.9799999995</v>
      </c>
      <c r="J6553" t="s">
        <v>215</v>
      </c>
      <c r="K6553">
        <v>7099.9999799999996</v>
      </c>
    </row>
    <row r="6554" spans="1:11" x14ac:dyDescent="0.2">
      <c r="A6554" t="s">
        <v>258</v>
      </c>
      <c r="B6554" t="s">
        <v>198</v>
      </c>
      <c r="C6554" t="s">
        <v>209</v>
      </c>
      <c r="D6554" t="s">
        <v>190</v>
      </c>
      <c r="E6554">
        <v>166622</v>
      </c>
      <c r="F6554">
        <v>19.205200000000001</v>
      </c>
      <c r="G6554">
        <v>44658</v>
      </c>
      <c r="H6554">
        <v>44652</v>
      </c>
      <c r="I6554">
        <v>3200008.8344000001</v>
      </c>
      <c r="J6554" t="s">
        <v>188</v>
      </c>
      <c r="K6554">
        <v>2560.00706752</v>
      </c>
    </row>
    <row r="6555" spans="1:11" x14ac:dyDescent="0.2">
      <c r="A6555" t="s">
        <v>258</v>
      </c>
      <c r="B6555" t="s">
        <v>198</v>
      </c>
      <c r="C6555" t="s">
        <v>194</v>
      </c>
      <c r="D6555" t="s">
        <v>200</v>
      </c>
      <c r="E6555">
        <v>35690</v>
      </c>
      <c r="F6555">
        <v>47.632100000000001</v>
      </c>
      <c r="G6555">
        <v>44658</v>
      </c>
      <c r="H6555">
        <v>44652</v>
      </c>
      <c r="I6555">
        <v>1699989.649</v>
      </c>
      <c r="J6555" t="s">
        <v>188</v>
      </c>
      <c r="K6555">
        <v>1359.9917192</v>
      </c>
    </row>
    <row r="6556" spans="1:11" x14ac:dyDescent="0.2">
      <c r="A6556" t="s">
        <v>258</v>
      </c>
      <c r="B6556" t="s">
        <v>198</v>
      </c>
      <c r="C6556" t="s">
        <v>219</v>
      </c>
      <c r="D6556" t="s">
        <v>190</v>
      </c>
      <c r="E6556">
        <v>104109</v>
      </c>
      <c r="F6556">
        <v>52.829099999999997</v>
      </c>
      <c r="G6556">
        <v>44659</v>
      </c>
      <c r="H6556">
        <v>44652</v>
      </c>
      <c r="I6556">
        <v>5499984.7719000001</v>
      </c>
      <c r="J6556" t="s">
        <v>188</v>
      </c>
      <c r="K6556">
        <v>4399.9878175200001</v>
      </c>
    </row>
    <row r="6557" spans="1:11" x14ac:dyDescent="0.2">
      <c r="A6557" t="s">
        <v>258</v>
      </c>
      <c r="B6557" t="s">
        <v>185</v>
      </c>
      <c r="C6557" t="s">
        <v>225</v>
      </c>
      <c r="D6557" t="s">
        <v>200</v>
      </c>
      <c r="E6557">
        <v>27481</v>
      </c>
      <c r="F6557">
        <v>87.331699999999998</v>
      </c>
      <c r="G6557">
        <v>44659</v>
      </c>
      <c r="H6557">
        <v>44652</v>
      </c>
      <c r="I6557">
        <v>2399962.4476999999</v>
      </c>
      <c r="J6557" t="s">
        <v>188</v>
      </c>
      <c r="K6557">
        <v>1919.96995816</v>
      </c>
    </row>
    <row r="6558" spans="1:11" x14ac:dyDescent="0.2">
      <c r="A6558" t="s">
        <v>258</v>
      </c>
      <c r="B6558" t="s">
        <v>185</v>
      </c>
      <c r="C6558" t="s">
        <v>232</v>
      </c>
      <c r="D6558" t="s">
        <v>187</v>
      </c>
      <c r="E6558">
        <v>114137</v>
      </c>
      <c r="F6558">
        <v>26.284199999999998</v>
      </c>
      <c r="G6558">
        <v>44660</v>
      </c>
      <c r="H6558">
        <v>44652</v>
      </c>
      <c r="I6558">
        <v>2999999.7353999997</v>
      </c>
      <c r="J6558" t="s">
        <v>204</v>
      </c>
      <c r="K6558">
        <v>2399.9997883199999</v>
      </c>
    </row>
    <row r="6559" spans="1:11" x14ac:dyDescent="0.2">
      <c r="A6559" t="s">
        <v>258</v>
      </c>
      <c r="B6559" t="s">
        <v>185</v>
      </c>
      <c r="C6559" t="s">
        <v>114</v>
      </c>
      <c r="D6559" t="s">
        <v>212</v>
      </c>
      <c r="E6559">
        <v>149566</v>
      </c>
      <c r="F6559">
        <v>14.709199999999999</v>
      </c>
      <c r="G6559">
        <v>44661</v>
      </c>
      <c r="H6559">
        <v>44652</v>
      </c>
      <c r="I6559">
        <v>2199996.2072000001</v>
      </c>
      <c r="J6559" t="s">
        <v>215</v>
      </c>
      <c r="K6559">
        <v>2199.9962072000003</v>
      </c>
    </row>
    <row r="6560" spans="1:11" x14ac:dyDescent="0.2">
      <c r="A6560" t="s">
        <v>258</v>
      </c>
      <c r="B6560" t="s">
        <v>198</v>
      </c>
      <c r="C6560" t="s">
        <v>114</v>
      </c>
      <c r="D6560" t="s">
        <v>187</v>
      </c>
      <c r="E6560">
        <v>111655</v>
      </c>
      <c r="F6560">
        <v>14.3299</v>
      </c>
      <c r="G6560">
        <v>44661</v>
      </c>
      <c r="H6560">
        <v>44652</v>
      </c>
      <c r="I6560">
        <v>1600004.9845</v>
      </c>
      <c r="J6560" t="s">
        <v>215</v>
      </c>
      <c r="K6560">
        <v>1600.0049845000001</v>
      </c>
    </row>
    <row r="6561" spans="1:11" x14ac:dyDescent="0.2">
      <c r="A6561" t="s">
        <v>258</v>
      </c>
      <c r="B6561" t="s">
        <v>198</v>
      </c>
      <c r="C6561" t="s">
        <v>197</v>
      </c>
      <c r="D6561" t="s">
        <v>187</v>
      </c>
      <c r="E6561">
        <v>19241</v>
      </c>
      <c r="F6561">
        <v>176.70650000000001</v>
      </c>
      <c r="G6561">
        <v>44661</v>
      </c>
      <c r="H6561">
        <v>44652</v>
      </c>
      <c r="I6561">
        <v>3400009.7664999999</v>
      </c>
      <c r="J6561" t="s">
        <v>188</v>
      </c>
      <c r="K6561">
        <v>2720.0078131999999</v>
      </c>
    </row>
    <row r="6562" spans="1:11" x14ac:dyDescent="0.2">
      <c r="A6562" t="s">
        <v>258</v>
      </c>
      <c r="B6562" t="s">
        <v>185</v>
      </c>
      <c r="C6562" t="s">
        <v>186</v>
      </c>
      <c r="D6562" t="s">
        <v>190</v>
      </c>
      <c r="E6562">
        <v>329829</v>
      </c>
      <c r="F6562">
        <v>22.4359</v>
      </c>
      <c r="G6562">
        <v>44662</v>
      </c>
      <c r="H6562">
        <v>44652</v>
      </c>
      <c r="I6562">
        <v>7400010.4611</v>
      </c>
      <c r="J6562" t="s">
        <v>188</v>
      </c>
      <c r="K6562">
        <v>5920.0083688800005</v>
      </c>
    </row>
    <row r="6563" spans="1:11" x14ac:dyDescent="0.2">
      <c r="A6563" t="s">
        <v>258</v>
      </c>
      <c r="B6563" t="s">
        <v>185</v>
      </c>
      <c r="C6563" t="s">
        <v>233</v>
      </c>
      <c r="D6563" t="s">
        <v>190</v>
      </c>
      <c r="E6563">
        <v>66928</v>
      </c>
      <c r="F6563">
        <v>94.131500000000003</v>
      </c>
      <c r="G6563">
        <v>44665</v>
      </c>
      <c r="H6563">
        <v>44652</v>
      </c>
      <c r="I6563">
        <v>6300033.0320000006</v>
      </c>
      <c r="J6563" t="s">
        <v>204</v>
      </c>
      <c r="K6563">
        <v>5040.0264256000009</v>
      </c>
    </row>
    <row r="6564" spans="1:11" x14ac:dyDescent="0.2">
      <c r="A6564" t="s">
        <v>258</v>
      </c>
      <c r="B6564" t="s">
        <v>198</v>
      </c>
      <c r="C6564" t="s">
        <v>232</v>
      </c>
      <c r="D6564" t="s">
        <v>200</v>
      </c>
      <c r="E6564">
        <v>368077</v>
      </c>
      <c r="F6564">
        <v>22.821300000000001</v>
      </c>
      <c r="G6564">
        <v>44665</v>
      </c>
      <c r="H6564">
        <v>44652</v>
      </c>
      <c r="I6564">
        <v>8399995.6401000004</v>
      </c>
      <c r="J6564" t="s">
        <v>204</v>
      </c>
      <c r="K6564">
        <v>6719.9965120800007</v>
      </c>
    </row>
    <row r="6565" spans="1:11" x14ac:dyDescent="0.2">
      <c r="A6565" t="s">
        <v>258</v>
      </c>
      <c r="B6565" t="s">
        <v>198</v>
      </c>
      <c r="C6565" t="s">
        <v>211</v>
      </c>
      <c r="D6565" t="s">
        <v>190</v>
      </c>
      <c r="E6565">
        <v>499189</v>
      </c>
      <c r="F6565">
        <v>12.8208</v>
      </c>
      <c r="G6565">
        <v>44665</v>
      </c>
      <c r="H6565">
        <v>44652</v>
      </c>
      <c r="I6565">
        <v>6400002.3311999999</v>
      </c>
      <c r="J6565" t="s">
        <v>207</v>
      </c>
      <c r="K6565">
        <v>5120.0018649600006</v>
      </c>
    </row>
    <row r="6566" spans="1:11" x14ac:dyDescent="0.2">
      <c r="A6566" t="s">
        <v>258</v>
      </c>
      <c r="B6566" t="s">
        <v>185</v>
      </c>
      <c r="C6566" t="s">
        <v>233</v>
      </c>
      <c r="D6566" t="s">
        <v>187</v>
      </c>
      <c r="E6566">
        <v>95130</v>
      </c>
      <c r="F6566">
        <v>92.505099999999999</v>
      </c>
      <c r="G6566">
        <v>44666</v>
      </c>
      <c r="H6566">
        <v>44652</v>
      </c>
      <c r="I6566">
        <v>8800010.1630000006</v>
      </c>
      <c r="J6566" t="s">
        <v>204</v>
      </c>
      <c r="K6566">
        <v>7040.0081304000005</v>
      </c>
    </row>
    <row r="6567" spans="1:11" x14ac:dyDescent="0.2">
      <c r="A6567" t="s">
        <v>258</v>
      </c>
      <c r="B6567" t="s">
        <v>198</v>
      </c>
      <c r="C6567" t="s">
        <v>223</v>
      </c>
      <c r="D6567" t="s">
        <v>190</v>
      </c>
      <c r="E6567">
        <v>69846</v>
      </c>
      <c r="F6567">
        <v>90.197999999999993</v>
      </c>
      <c r="G6567">
        <v>44667</v>
      </c>
      <c r="H6567">
        <v>44652</v>
      </c>
      <c r="I6567">
        <v>6299969.5079999994</v>
      </c>
      <c r="J6567" t="s">
        <v>204</v>
      </c>
      <c r="K6567">
        <v>5039.9756063999994</v>
      </c>
    </row>
    <row r="6568" spans="1:11" x14ac:dyDescent="0.2">
      <c r="A6568" t="s">
        <v>258</v>
      </c>
      <c r="B6568" t="s">
        <v>198</v>
      </c>
      <c r="C6568" t="s">
        <v>219</v>
      </c>
      <c r="D6568" t="s">
        <v>200</v>
      </c>
      <c r="E6568">
        <v>45904</v>
      </c>
      <c r="F6568">
        <v>52.283000000000001</v>
      </c>
      <c r="G6568">
        <v>44668</v>
      </c>
      <c r="H6568">
        <v>44652</v>
      </c>
      <c r="I6568">
        <v>2399998.8319999999</v>
      </c>
      <c r="J6568" t="s">
        <v>188</v>
      </c>
      <c r="K6568">
        <v>1919.9990656</v>
      </c>
    </row>
    <row r="6569" spans="1:11" x14ac:dyDescent="0.2">
      <c r="A6569" t="s">
        <v>258</v>
      </c>
      <c r="B6569" t="s">
        <v>198</v>
      </c>
      <c r="C6569" t="s">
        <v>231</v>
      </c>
      <c r="D6569" t="s">
        <v>190</v>
      </c>
      <c r="E6569">
        <v>253892</v>
      </c>
      <c r="F6569">
        <v>20.087299999999999</v>
      </c>
      <c r="G6569">
        <v>44669</v>
      </c>
      <c r="H6569">
        <v>44652</v>
      </c>
      <c r="I6569">
        <v>5100004.7715999996</v>
      </c>
      <c r="J6569" t="s">
        <v>188</v>
      </c>
      <c r="K6569">
        <v>4080.00381728</v>
      </c>
    </row>
    <row r="6570" spans="1:11" x14ac:dyDescent="0.2">
      <c r="A6570" t="s">
        <v>258</v>
      </c>
      <c r="B6570" t="s">
        <v>185</v>
      </c>
      <c r="C6570" t="s">
        <v>228</v>
      </c>
      <c r="D6570" t="s">
        <v>192</v>
      </c>
      <c r="E6570">
        <v>246195</v>
      </c>
      <c r="F6570">
        <v>32.0884</v>
      </c>
      <c r="G6570">
        <v>44669</v>
      </c>
      <c r="H6570">
        <v>44652</v>
      </c>
      <c r="I6570">
        <v>7900003.6380000003</v>
      </c>
      <c r="J6570" t="s">
        <v>204</v>
      </c>
      <c r="K6570">
        <v>6320.0029104000005</v>
      </c>
    </row>
    <row r="6571" spans="1:11" x14ac:dyDescent="0.2">
      <c r="A6571" t="s">
        <v>258</v>
      </c>
      <c r="B6571" t="s">
        <v>198</v>
      </c>
      <c r="C6571" t="s">
        <v>199</v>
      </c>
      <c r="D6571" t="s">
        <v>190</v>
      </c>
      <c r="E6571">
        <v>2502356</v>
      </c>
      <c r="F6571">
        <v>3.0771000000000002</v>
      </c>
      <c r="G6571">
        <v>44672</v>
      </c>
      <c r="H6571">
        <v>44652</v>
      </c>
      <c r="I6571">
        <v>7699999.6476000007</v>
      </c>
      <c r="J6571" t="s">
        <v>193</v>
      </c>
      <c r="K6571">
        <v>6929.9996828400008</v>
      </c>
    </row>
    <row r="6572" spans="1:11" x14ac:dyDescent="0.2">
      <c r="A6572" t="s">
        <v>258</v>
      </c>
      <c r="B6572" t="s">
        <v>185</v>
      </c>
      <c r="C6572" t="s">
        <v>218</v>
      </c>
      <c r="D6572" t="s">
        <v>187</v>
      </c>
      <c r="E6572">
        <v>38897</v>
      </c>
      <c r="F6572">
        <v>64.272800000000004</v>
      </c>
      <c r="G6572">
        <v>44672</v>
      </c>
      <c r="H6572">
        <v>44652</v>
      </c>
      <c r="I6572">
        <v>2500019.1016000002</v>
      </c>
      <c r="J6572" t="s">
        <v>204</v>
      </c>
      <c r="K6572">
        <v>2000.0152812800002</v>
      </c>
    </row>
    <row r="6573" spans="1:11" x14ac:dyDescent="0.2">
      <c r="A6573" t="s">
        <v>258</v>
      </c>
      <c r="B6573" t="s">
        <v>185</v>
      </c>
      <c r="C6573" t="s">
        <v>240</v>
      </c>
      <c r="D6573" t="s">
        <v>200</v>
      </c>
      <c r="E6573">
        <v>426235</v>
      </c>
      <c r="F6573">
        <v>7.5076000000000001</v>
      </c>
      <c r="G6573">
        <v>44672</v>
      </c>
      <c r="H6573">
        <v>44652</v>
      </c>
      <c r="I6573">
        <v>3200001.8859999999</v>
      </c>
      <c r="J6573" t="s">
        <v>241</v>
      </c>
      <c r="K6573">
        <v>3200.001886</v>
      </c>
    </row>
    <row r="6574" spans="1:11" x14ac:dyDescent="0.2">
      <c r="A6574" t="s">
        <v>258</v>
      </c>
      <c r="B6574" t="s">
        <v>198</v>
      </c>
      <c r="C6574" t="s">
        <v>231</v>
      </c>
      <c r="D6574" t="s">
        <v>200</v>
      </c>
      <c r="E6574">
        <v>30907</v>
      </c>
      <c r="F6574">
        <v>22.648299999999999</v>
      </c>
      <c r="G6574">
        <v>44672</v>
      </c>
      <c r="H6574">
        <v>44652</v>
      </c>
      <c r="I6574">
        <v>699991.00809999998</v>
      </c>
      <c r="J6574" t="s">
        <v>188</v>
      </c>
      <c r="K6574">
        <v>559.99280648000001</v>
      </c>
    </row>
    <row r="6575" spans="1:11" x14ac:dyDescent="0.2">
      <c r="A6575" t="s">
        <v>258</v>
      </c>
      <c r="B6575" t="s">
        <v>198</v>
      </c>
      <c r="C6575" t="s">
        <v>189</v>
      </c>
      <c r="D6575" t="s">
        <v>190</v>
      </c>
      <c r="E6575">
        <v>36645</v>
      </c>
      <c r="F6575">
        <v>27.288499999999999</v>
      </c>
      <c r="G6575">
        <v>44672</v>
      </c>
      <c r="H6575">
        <v>44652</v>
      </c>
      <c r="I6575">
        <v>999987.08250000002</v>
      </c>
      <c r="J6575" t="s">
        <v>188</v>
      </c>
      <c r="K6575">
        <v>799.98966600000006</v>
      </c>
    </row>
    <row r="6576" spans="1:11" x14ac:dyDescent="0.2">
      <c r="A6576" t="s">
        <v>258</v>
      </c>
      <c r="B6576" t="s">
        <v>198</v>
      </c>
      <c r="C6576" t="s">
        <v>233</v>
      </c>
      <c r="D6576" t="s">
        <v>187</v>
      </c>
      <c r="E6576">
        <v>62705</v>
      </c>
      <c r="F6576">
        <v>87.712500000000006</v>
      </c>
      <c r="G6576">
        <v>44672</v>
      </c>
      <c r="H6576">
        <v>44652</v>
      </c>
      <c r="I6576">
        <v>5500012.3125</v>
      </c>
      <c r="J6576" t="s">
        <v>204</v>
      </c>
      <c r="K6576">
        <v>4400.0098500000004</v>
      </c>
    </row>
    <row r="6577" spans="1:11" x14ac:dyDescent="0.2">
      <c r="A6577" t="s">
        <v>258</v>
      </c>
      <c r="B6577" t="s">
        <v>198</v>
      </c>
      <c r="C6577" t="s">
        <v>209</v>
      </c>
      <c r="D6577" t="s">
        <v>200</v>
      </c>
      <c r="E6577">
        <v>364791</v>
      </c>
      <c r="F6577">
        <v>18.640799999999999</v>
      </c>
      <c r="G6577">
        <v>44675</v>
      </c>
      <c r="H6577">
        <v>44652</v>
      </c>
      <c r="I6577">
        <v>6799996.0727999993</v>
      </c>
      <c r="J6577" t="s">
        <v>188</v>
      </c>
      <c r="K6577">
        <v>5439.9968582399997</v>
      </c>
    </row>
    <row r="6578" spans="1:11" x14ac:dyDescent="0.2">
      <c r="A6578" t="s">
        <v>258</v>
      </c>
      <c r="B6578" t="s">
        <v>185</v>
      </c>
      <c r="C6578" t="s">
        <v>197</v>
      </c>
      <c r="D6578" t="s">
        <v>212</v>
      </c>
      <c r="E6578">
        <v>35401</v>
      </c>
      <c r="F6578">
        <v>172.30950000000001</v>
      </c>
      <c r="G6578">
        <v>44675</v>
      </c>
      <c r="H6578">
        <v>44652</v>
      </c>
      <c r="I6578">
        <v>6099928.6095000003</v>
      </c>
      <c r="J6578" t="s">
        <v>188</v>
      </c>
      <c r="K6578">
        <v>4879.9428876000002</v>
      </c>
    </row>
    <row r="6579" spans="1:11" x14ac:dyDescent="0.2">
      <c r="A6579" t="s">
        <v>258</v>
      </c>
      <c r="B6579" t="s">
        <v>198</v>
      </c>
      <c r="C6579" t="s">
        <v>227</v>
      </c>
      <c r="D6579" t="s">
        <v>190</v>
      </c>
      <c r="E6579">
        <v>68230</v>
      </c>
      <c r="F6579">
        <v>143.631</v>
      </c>
      <c r="G6579">
        <v>44676</v>
      </c>
      <c r="H6579">
        <v>44652</v>
      </c>
      <c r="I6579">
        <v>9799943.1300000008</v>
      </c>
      <c r="J6579" t="s">
        <v>204</v>
      </c>
      <c r="K6579">
        <v>7839.9545040000012</v>
      </c>
    </row>
    <row r="6580" spans="1:11" x14ac:dyDescent="0.2">
      <c r="A6580" t="s">
        <v>258</v>
      </c>
      <c r="B6580" t="s">
        <v>185</v>
      </c>
      <c r="C6580" t="s">
        <v>223</v>
      </c>
      <c r="D6580" t="s">
        <v>187</v>
      </c>
      <c r="E6580">
        <v>35615</v>
      </c>
      <c r="F6580">
        <v>81.427499999999995</v>
      </c>
      <c r="G6580">
        <v>44676</v>
      </c>
      <c r="H6580">
        <v>44652</v>
      </c>
      <c r="I6580">
        <v>2900040.4124999996</v>
      </c>
      <c r="J6580" t="s">
        <v>204</v>
      </c>
      <c r="K6580">
        <v>2320.03233</v>
      </c>
    </row>
    <row r="6581" spans="1:11" x14ac:dyDescent="0.2">
      <c r="A6581" t="s">
        <v>258</v>
      </c>
      <c r="B6581" t="s">
        <v>185</v>
      </c>
      <c r="C6581" t="s">
        <v>221</v>
      </c>
      <c r="D6581" t="s">
        <v>190</v>
      </c>
      <c r="E6581">
        <v>24065</v>
      </c>
      <c r="F6581">
        <v>37.398499999999999</v>
      </c>
      <c r="G6581">
        <v>44679</v>
      </c>
      <c r="H6581">
        <v>44652</v>
      </c>
      <c r="I6581">
        <v>899994.90249999997</v>
      </c>
      <c r="J6581" t="s">
        <v>207</v>
      </c>
      <c r="K6581">
        <v>719.99592200000006</v>
      </c>
    </row>
    <row r="6582" spans="1:11" x14ac:dyDescent="0.2">
      <c r="A6582" t="s">
        <v>258</v>
      </c>
      <c r="B6582" t="s">
        <v>185</v>
      </c>
      <c r="C6582" t="s">
        <v>224</v>
      </c>
      <c r="D6582" t="s">
        <v>200</v>
      </c>
      <c r="E6582">
        <v>50288</v>
      </c>
      <c r="F6582">
        <v>198.85599999999999</v>
      </c>
      <c r="G6582">
        <v>44679</v>
      </c>
      <c r="H6582">
        <v>44652</v>
      </c>
      <c r="I6582">
        <v>10000070.527999999</v>
      </c>
      <c r="J6582" t="s">
        <v>204</v>
      </c>
      <c r="K6582">
        <v>8000.0564224</v>
      </c>
    </row>
    <row r="6583" spans="1:11" x14ac:dyDescent="0.2">
      <c r="A6583" t="s">
        <v>258</v>
      </c>
      <c r="B6583" t="s">
        <v>198</v>
      </c>
      <c r="C6583" t="s">
        <v>239</v>
      </c>
      <c r="D6583" t="s">
        <v>190</v>
      </c>
      <c r="E6583">
        <v>326878</v>
      </c>
      <c r="F6583">
        <v>17.4377</v>
      </c>
      <c r="G6583">
        <v>44680</v>
      </c>
      <c r="H6583">
        <v>44652</v>
      </c>
      <c r="I6583">
        <v>5700000.5005999999</v>
      </c>
      <c r="J6583" t="s">
        <v>188</v>
      </c>
      <c r="K6583">
        <v>4560.0004004800003</v>
      </c>
    </row>
    <row r="6584" spans="1:11" x14ac:dyDescent="0.2">
      <c r="A6584" t="s">
        <v>258</v>
      </c>
      <c r="B6584" t="s">
        <v>198</v>
      </c>
      <c r="C6584" t="s">
        <v>226</v>
      </c>
      <c r="D6584" t="s">
        <v>192</v>
      </c>
      <c r="E6584">
        <v>179156</v>
      </c>
      <c r="F6584">
        <v>50.235599999999998</v>
      </c>
      <c r="G6584">
        <v>44680</v>
      </c>
      <c r="H6584">
        <v>44652</v>
      </c>
      <c r="I6584">
        <v>9000009.1535999998</v>
      </c>
      <c r="J6584" t="s">
        <v>188</v>
      </c>
      <c r="K6584">
        <v>7200.0073228800002</v>
      </c>
    </row>
    <row r="6585" spans="1:11" x14ac:dyDescent="0.2">
      <c r="A6585" t="s">
        <v>258</v>
      </c>
      <c r="B6585" t="s">
        <v>198</v>
      </c>
      <c r="C6585" t="s">
        <v>243</v>
      </c>
      <c r="D6585" t="s">
        <v>192</v>
      </c>
      <c r="E6585">
        <v>903835</v>
      </c>
      <c r="F6585">
        <v>5.8639000000000001</v>
      </c>
      <c r="G6585">
        <v>44681</v>
      </c>
      <c r="H6585">
        <v>44652</v>
      </c>
      <c r="I6585">
        <v>5299998.0564999999</v>
      </c>
      <c r="J6585" t="s">
        <v>215</v>
      </c>
      <c r="K6585">
        <v>5299.9980564999996</v>
      </c>
    </row>
    <row r="6586" spans="1:11" x14ac:dyDescent="0.2">
      <c r="A6586" t="s">
        <v>258</v>
      </c>
      <c r="B6586" t="s">
        <v>185</v>
      </c>
      <c r="C6586" t="s">
        <v>230</v>
      </c>
      <c r="D6586" t="s">
        <v>212</v>
      </c>
      <c r="E6586">
        <v>48632</v>
      </c>
      <c r="F6586">
        <v>108.98269999999999</v>
      </c>
      <c r="G6586">
        <v>44681</v>
      </c>
      <c r="H6586">
        <v>44652</v>
      </c>
      <c r="I6586">
        <v>5300046.6663999995</v>
      </c>
      <c r="J6586" t="s">
        <v>188</v>
      </c>
      <c r="K6586">
        <v>4240.0373331199999</v>
      </c>
    </row>
    <row r="6587" spans="1:11" x14ac:dyDescent="0.2">
      <c r="A6587" t="s">
        <v>258</v>
      </c>
      <c r="B6587" t="s">
        <v>185</v>
      </c>
      <c r="C6587" t="s">
        <v>239</v>
      </c>
      <c r="D6587" t="s">
        <v>190</v>
      </c>
      <c r="E6587">
        <v>538102</v>
      </c>
      <c r="F6587">
        <v>16.911300000000001</v>
      </c>
      <c r="G6587">
        <v>44681</v>
      </c>
      <c r="H6587">
        <v>44652</v>
      </c>
      <c r="I6587">
        <v>9100004.3526000008</v>
      </c>
      <c r="J6587" t="s">
        <v>188</v>
      </c>
      <c r="K6587">
        <v>7280.003482080001</v>
      </c>
    </row>
    <row r="6588" spans="1:11" x14ac:dyDescent="0.2">
      <c r="A6588" t="s">
        <v>258</v>
      </c>
      <c r="B6588" t="s">
        <v>198</v>
      </c>
      <c r="C6588" t="s">
        <v>228</v>
      </c>
      <c r="D6588" t="s">
        <v>187</v>
      </c>
      <c r="E6588">
        <v>84335</v>
      </c>
      <c r="F6588">
        <v>28.458100000000002</v>
      </c>
      <c r="G6588">
        <v>44681</v>
      </c>
      <c r="H6588">
        <v>44652</v>
      </c>
      <c r="I6588">
        <v>2400013.8635</v>
      </c>
      <c r="J6588" t="s">
        <v>204</v>
      </c>
      <c r="K6588">
        <v>1920.0110908000001</v>
      </c>
    </row>
    <row r="6589" spans="1:11" x14ac:dyDescent="0.2">
      <c r="A6589" t="s">
        <v>258</v>
      </c>
      <c r="B6589" t="s">
        <v>185</v>
      </c>
      <c r="C6589" t="s">
        <v>199</v>
      </c>
      <c r="D6589" t="s">
        <v>190</v>
      </c>
      <c r="E6589">
        <v>2897219</v>
      </c>
      <c r="F6589">
        <v>2.8302999999999998</v>
      </c>
      <c r="G6589">
        <v>44682</v>
      </c>
      <c r="H6589">
        <v>44682</v>
      </c>
      <c r="I6589">
        <v>8199998.9356999993</v>
      </c>
      <c r="J6589" t="s">
        <v>193</v>
      </c>
      <c r="K6589">
        <v>7379.9990421299999</v>
      </c>
    </row>
    <row r="6590" spans="1:11" x14ac:dyDescent="0.2">
      <c r="A6590" t="s">
        <v>258</v>
      </c>
      <c r="B6590" t="s">
        <v>198</v>
      </c>
      <c r="C6590" t="s">
        <v>242</v>
      </c>
      <c r="D6590" t="s">
        <v>190</v>
      </c>
      <c r="E6590">
        <v>12170</v>
      </c>
      <c r="F6590">
        <v>271.14980000000003</v>
      </c>
      <c r="G6590">
        <v>44683</v>
      </c>
      <c r="H6590">
        <v>44682</v>
      </c>
      <c r="I6590">
        <v>3299893.0660000001</v>
      </c>
      <c r="J6590" t="s">
        <v>207</v>
      </c>
      <c r="K6590">
        <v>2639.9144528000002</v>
      </c>
    </row>
    <row r="6591" spans="1:11" x14ac:dyDescent="0.2">
      <c r="A6591" t="s">
        <v>258</v>
      </c>
      <c r="B6591" t="s">
        <v>198</v>
      </c>
      <c r="C6591" t="s">
        <v>243</v>
      </c>
      <c r="D6591" t="s">
        <v>190</v>
      </c>
      <c r="E6591">
        <v>1602617</v>
      </c>
      <c r="F6591">
        <v>6.0526</v>
      </c>
      <c r="G6591">
        <v>44683</v>
      </c>
      <c r="H6591">
        <v>44682</v>
      </c>
      <c r="I6591">
        <v>9699999.6542000007</v>
      </c>
      <c r="J6591" t="s">
        <v>215</v>
      </c>
      <c r="K6591">
        <v>9699.9996542000008</v>
      </c>
    </row>
    <row r="6592" spans="1:11" x14ac:dyDescent="0.2">
      <c r="A6592" t="s">
        <v>258</v>
      </c>
      <c r="B6592" t="s">
        <v>198</v>
      </c>
      <c r="C6592" t="s">
        <v>112</v>
      </c>
      <c r="D6592" t="s">
        <v>187</v>
      </c>
      <c r="E6592">
        <v>107378</v>
      </c>
      <c r="F6592">
        <v>42.839500000000001</v>
      </c>
      <c r="G6592">
        <v>44683</v>
      </c>
      <c r="H6592">
        <v>44682</v>
      </c>
      <c r="I6592">
        <v>4600019.8310000002</v>
      </c>
      <c r="J6592" t="s">
        <v>188</v>
      </c>
      <c r="K6592">
        <v>3680.0158648000001</v>
      </c>
    </row>
    <row r="6593" spans="1:11" x14ac:dyDescent="0.2">
      <c r="A6593" t="s">
        <v>258</v>
      </c>
      <c r="B6593" t="s">
        <v>185</v>
      </c>
      <c r="C6593" t="s">
        <v>232</v>
      </c>
      <c r="D6593" t="s">
        <v>190</v>
      </c>
      <c r="E6593">
        <v>287674</v>
      </c>
      <c r="F6593">
        <v>26.766400000000001</v>
      </c>
      <c r="G6593">
        <v>44686</v>
      </c>
      <c r="H6593">
        <v>44682</v>
      </c>
      <c r="I6593">
        <v>7699997.3536</v>
      </c>
      <c r="J6593" t="s">
        <v>204</v>
      </c>
      <c r="K6593">
        <v>6159.9978828800004</v>
      </c>
    </row>
    <row r="6594" spans="1:11" x14ac:dyDescent="0.2">
      <c r="A6594" t="s">
        <v>258</v>
      </c>
      <c r="B6594" t="s">
        <v>198</v>
      </c>
      <c r="C6594" t="s">
        <v>240</v>
      </c>
      <c r="D6594" t="s">
        <v>187</v>
      </c>
      <c r="E6594">
        <v>221843</v>
      </c>
      <c r="F6594">
        <v>7.2122999999999999</v>
      </c>
      <c r="G6594">
        <v>44686</v>
      </c>
      <c r="H6594">
        <v>44682</v>
      </c>
      <c r="I6594">
        <v>1599998.2689</v>
      </c>
      <c r="J6594" t="s">
        <v>241</v>
      </c>
      <c r="K6594">
        <v>1599.9982689000001</v>
      </c>
    </row>
    <row r="6595" spans="1:11" x14ac:dyDescent="0.2">
      <c r="A6595" t="s">
        <v>258</v>
      </c>
      <c r="B6595" t="s">
        <v>198</v>
      </c>
      <c r="C6595" t="s">
        <v>243</v>
      </c>
      <c r="D6595" t="s">
        <v>190</v>
      </c>
      <c r="E6595">
        <v>906162</v>
      </c>
      <c r="F6595">
        <v>5.9592000000000001</v>
      </c>
      <c r="G6595">
        <v>44686</v>
      </c>
      <c r="H6595">
        <v>44682</v>
      </c>
      <c r="I6595">
        <v>5400000.5904000001</v>
      </c>
      <c r="J6595" t="s">
        <v>215</v>
      </c>
      <c r="K6595">
        <v>5400.0005904</v>
      </c>
    </row>
    <row r="6596" spans="1:11" x14ac:dyDescent="0.2">
      <c r="A6596" t="s">
        <v>258</v>
      </c>
      <c r="B6596" t="s">
        <v>185</v>
      </c>
      <c r="C6596" t="s">
        <v>218</v>
      </c>
      <c r="D6596" t="s">
        <v>200</v>
      </c>
      <c r="E6596">
        <v>132259</v>
      </c>
      <c r="F6596">
        <v>58.975299999999997</v>
      </c>
      <c r="G6596">
        <v>44686</v>
      </c>
      <c r="H6596">
        <v>44682</v>
      </c>
      <c r="I6596">
        <v>7800014.2026999993</v>
      </c>
      <c r="J6596" t="s">
        <v>204</v>
      </c>
      <c r="K6596">
        <v>6240.0113621599994</v>
      </c>
    </row>
    <row r="6597" spans="1:11" x14ac:dyDescent="0.2">
      <c r="A6597" t="s">
        <v>258</v>
      </c>
      <c r="B6597" t="s">
        <v>198</v>
      </c>
      <c r="C6597" t="s">
        <v>229</v>
      </c>
      <c r="D6597" t="s">
        <v>212</v>
      </c>
      <c r="E6597">
        <v>34691</v>
      </c>
      <c r="F6597">
        <v>112.4195</v>
      </c>
      <c r="G6597">
        <v>44687</v>
      </c>
      <c r="H6597">
        <v>44682</v>
      </c>
      <c r="I6597">
        <v>3899944.8744999999</v>
      </c>
      <c r="J6597" t="s">
        <v>188</v>
      </c>
      <c r="K6597">
        <v>3119.9558996000001</v>
      </c>
    </row>
    <row r="6598" spans="1:11" x14ac:dyDescent="0.2">
      <c r="A6598" t="s">
        <v>258</v>
      </c>
      <c r="B6598" t="s">
        <v>198</v>
      </c>
      <c r="C6598" t="s">
        <v>218</v>
      </c>
      <c r="D6598" t="s">
        <v>190</v>
      </c>
      <c r="E6598">
        <v>48028</v>
      </c>
      <c r="F6598">
        <v>62.463000000000001</v>
      </c>
      <c r="G6598">
        <v>44687</v>
      </c>
      <c r="H6598">
        <v>44682</v>
      </c>
      <c r="I6598">
        <v>2999972.9640000002</v>
      </c>
      <c r="J6598" t="s">
        <v>204</v>
      </c>
      <c r="K6598">
        <v>2399.9783712000003</v>
      </c>
    </row>
    <row r="6599" spans="1:11" x14ac:dyDescent="0.2">
      <c r="A6599" t="s">
        <v>258</v>
      </c>
      <c r="B6599" t="s">
        <v>198</v>
      </c>
      <c r="C6599" t="s">
        <v>186</v>
      </c>
      <c r="D6599" t="s">
        <v>187</v>
      </c>
      <c r="E6599">
        <v>393662</v>
      </c>
      <c r="F6599">
        <v>22.354199999999999</v>
      </c>
      <c r="G6599">
        <v>44687</v>
      </c>
      <c r="H6599">
        <v>44682</v>
      </c>
      <c r="I6599">
        <v>8799999.0803999994</v>
      </c>
      <c r="J6599" t="s">
        <v>188</v>
      </c>
      <c r="K6599">
        <v>7039.9992643200003</v>
      </c>
    </row>
    <row r="6600" spans="1:11" x14ac:dyDescent="0.2">
      <c r="A6600" t="s">
        <v>258</v>
      </c>
      <c r="B6600" t="s">
        <v>198</v>
      </c>
      <c r="C6600" t="s">
        <v>202</v>
      </c>
      <c r="D6600" t="s">
        <v>192</v>
      </c>
      <c r="E6600">
        <v>1844310</v>
      </c>
      <c r="F6600">
        <v>3.9039000000000001</v>
      </c>
      <c r="G6600">
        <v>44687</v>
      </c>
      <c r="H6600">
        <v>44682</v>
      </c>
      <c r="I6600">
        <v>7200001.8090000004</v>
      </c>
      <c r="J6600" t="s">
        <v>193</v>
      </c>
      <c r="K6600">
        <v>6480.0016281000007</v>
      </c>
    </row>
    <row r="6601" spans="1:11" x14ac:dyDescent="0.2">
      <c r="A6601" t="s">
        <v>258</v>
      </c>
      <c r="B6601" t="s">
        <v>198</v>
      </c>
      <c r="C6601" t="s">
        <v>232</v>
      </c>
      <c r="D6601" t="s">
        <v>190</v>
      </c>
      <c r="E6601">
        <v>376140</v>
      </c>
      <c r="F6601">
        <v>22.863800000000001</v>
      </c>
      <c r="G6601">
        <v>44687</v>
      </c>
      <c r="H6601">
        <v>44682</v>
      </c>
      <c r="I6601">
        <v>8599989.7320000008</v>
      </c>
      <c r="J6601" t="s">
        <v>204</v>
      </c>
      <c r="K6601">
        <v>6879.9917856000011</v>
      </c>
    </row>
    <row r="6602" spans="1:11" x14ac:dyDescent="0.2">
      <c r="A6602" t="s">
        <v>258</v>
      </c>
      <c r="B6602" t="s">
        <v>185</v>
      </c>
      <c r="C6602" t="s">
        <v>205</v>
      </c>
      <c r="D6602" t="s">
        <v>192</v>
      </c>
      <c r="E6602">
        <v>279719</v>
      </c>
      <c r="F6602">
        <v>18.232600000000001</v>
      </c>
      <c r="G6602">
        <v>44687</v>
      </c>
      <c r="H6602">
        <v>44682</v>
      </c>
      <c r="I6602">
        <v>5100004.6394000007</v>
      </c>
      <c r="J6602" t="s">
        <v>193</v>
      </c>
      <c r="K6602">
        <v>4590.0041754600006</v>
      </c>
    </row>
    <row r="6603" spans="1:11" x14ac:dyDescent="0.2">
      <c r="A6603" t="s">
        <v>258</v>
      </c>
      <c r="B6603" t="s">
        <v>185</v>
      </c>
      <c r="C6603" t="s">
        <v>242</v>
      </c>
      <c r="D6603" t="s">
        <v>190</v>
      </c>
      <c r="E6603">
        <v>11724</v>
      </c>
      <c r="F6603">
        <v>272.95299999999997</v>
      </c>
      <c r="G6603">
        <v>44688</v>
      </c>
      <c r="H6603">
        <v>44682</v>
      </c>
      <c r="I6603">
        <v>3200100.9719999996</v>
      </c>
      <c r="J6603" t="s">
        <v>207</v>
      </c>
      <c r="K6603">
        <v>2560.0807775999997</v>
      </c>
    </row>
    <row r="6604" spans="1:11" x14ac:dyDescent="0.2">
      <c r="A6604" t="s">
        <v>258</v>
      </c>
      <c r="B6604" t="s">
        <v>198</v>
      </c>
      <c r="C6604" t="s">
        <v>234</v>
      </c>
      <c r="D6604" t="s">
        <v>187</v>
      </c>
      <c r="E6604">
        <v>14072</v>
      </c>
      <c r="F6604">
        <v>106.59780000000001</v>
      </c>
      <c r="G6604">
        <v>44688</v>
      </c>
      <c r="H6604">
        <v>44682</v>
      </c>
      <c r="I6604">
        <v>1500044.2416000001</v>
      </c>
      <c r="J6604" t="s">
        <v>204</v>
      </c>
      <c r="K6604">
        <v>1200.0353932800001</v>
      </c>
    </row>
    <row r="6605" spans="1:11" x14ac:dyDescent="0.2">
      <c r="A6605" t="s">
        <v>258</v>
      </c>
      <c r="B6605" t="s">
        <v>198</v>
      </c>
      <c r="C6605" t="s">
        <v>211</v>
      </c>
      <c r="D6605" t="s">
        <v>192</v>
      </c>
      <c r="E6605">
        <v>691235</v>
      </c>
      <c r="F6605">
        <v>12.4415</v>
      </c>
      <c r="G6605">
        <v>44689</v>
      </c>
      <c r="H6605">
        <v>44682</v>
      </c>
      <c r="I6605">
        <v>8600000.2524999995</v>
      </c>
      <c r="J6605" t="s">
        <v>207</v>
      </c>
      <c r="K6605">
        <v>6880.0002020000002</v>
      </c>
    </row>
    <row r="6606" spans="1:11" x14ac:dyDescent="0.2">
      <c r="A6606" t="s">
        <v>258</v>
      </c>
      <c r="B6606" t="s">
        <v>185</v>
      </c>
      <c r="C6606" t="s">
        <v>226</v>
      </c>
      <c r="D6606" t="s">
        <v>190</v>
      </c>
      <c r="E6606">
        <v>11450</v>
      </c>
      <c r="F6606">
        <v>52.402500000000003</v>
      </c>
      <c r="G6606">
        <v>44690</v>
      </c>
      <c r="H6606">
        <v>44682</v>
      </c>
      <c r="I6606">
        <v>600008.625</v>
      </c>
      <c r="J6606" t="s">
        <v>188</v>
      </c>
      <c r="K6606">
        <v>480.00690000000003</v>
      </c>
    </row>
    <row r="6607" spans="1:11" x14ac:dyDescent="0.2">
      <c r="A6607" t="s">
        <v>258</v>
      </c>
      <c r="B6607" t="s">
        <v>198</v>
      </c>
      <c r="C6607" t="s">
        <v>227</v>
      </c>
      <c r="D6607" t="s">
        <v>192</v>
      </c>
      <c r="E6607">
        <v>40179</v>
      </c>
      <c r="F6607">
        <v>149.33070000000001</v>
      </c>
      <c r="G6607">
        <v>44690</v>
      </c>
      <c r="H6607">
        <v>44682</v>
      </c>
      <c r="I6607">
        <v>5999958.1953000007</v>
      </c>
      <c r="J6607" t="s">
        <v>204</v>
      </c>
      <c r="K6607">
        <v>4799.9665562400005</v>
      </c>
    </row>
    <row r="6608" spans="1:11" x14ac:dyDescent="0.2">
      <c r="A6608" t="s">
        <v>258</v>
      </c>
      <c r="B6608" t="s">
        <v>185</v>
      </c>
      <c r="C6608" t="s">
        <v>245</v>
      </c>
      <c r="D6608" t="s">
        <v>190</v>
      </c>
      <c r="E6608">
        <v>95197</v>
      </c>
      <c r="F6608">
        <v>56.724299999999999</v>
      </c>
      <c r="G6608">
        <v>44693</v>
      </c>
      <c r="H6608">
        <v>44682</v>
      </c>
      <c r="I6608">
        <v>5399983.1870999997</v>
      </c>
      <c r="J6608" t="s">
        <v>188</v>
      </c>
      <c r="K6608">
        <v>4319.9865496800003</v>
      </c>
    </row>
    <row r="6609" spans="1:11" x14ac:dyDescent="0.2">
      <c r="A6609" t="s">
        <v>258</v>
      </c>
      <c r="B6609" t="s">
        <v>198</v>
      </c>
      <c r="C6609" t="s">
        <v>191</v>
      </c>
      <c r="D6609" t="s">
        <v>190</v>
      </c>
      <c r="E6609">
        <v>589010</v>
      </c>
      <c r="F6609">
        <v>6.4515000000000002</v>
      </c>
      <c r="G6609">
        <v>44693</v>
      </c>
      <c r="H6609">
        <v>44682</v>
      </c>
      <c r="I6609">
        <v>3799998.0150000001</v>
      </c>
      <c r="J6609" t="s">
        <v>193</v>
      </c>
      <c r="K6609">
        <v>3419.9982135</v>
      </c>
    </row>
    <row r="6610" spans="1:11" x14ac:dyDescent="0.2">
      <c r="A6610" t="s">
        <v>258</v>
      </c>
      <c r="B6610" t="s">
        <v>198</v>
      </c>
      <c r="C6610" t="s">
        <v>189</v>
      </c>
      <c r="D6610" t="s">
        <v>200</v>
      </c>
      <c r="E6610">
        <v>90187</v>
      </c>
      <c r="F6610">
        <v>27.720099999999999</v>
      </c>
      <c r="G6610">
        <v>44693</v>
      </c>
      <c r="H6610">
        <v>44682</v>
      </c>
      <c r="I6610">
        <v>2499992.6587</v>
      </c>
      <c r="J6610" t="s">
        <v>188</v>
      </c>
      <c r="K6610">
        <v>1999.9941269600001</v>
      </c>
    </row>
    <row r="6611" spans="1:11" x14ac:dyDescent="0.2">
      <c r="A6611" t="s">
        <v>258</v>
      </c>
      <c r="B6611" t="s">
        <v>198</v>
      </c>
      <c r="C6611" t="s">
        <v>186</v>
      </c>
      <c r="D6611" t="s">
        <v>192</v>
      </c>
      <c r="E6611">
        <v>338631</v>
      </c>
      <c r="F6611">
        <v>21.852699999999999</v>
      </c>
      <c r="G6611">
        <v>44693</v>
      </c>
      <c r="H6611">
        <v>44682</v>
      </c>
      <c r="I6611">
        <v>7400001.6536999997</v>
      </c>
      <c r="J6611" t="s">
        <v>188</v>
      </c>
      <c r="K6611">
        <v>5920.0013229599999</v>
      </c>
    </row>
    <row r="6612" spans="1:11" x14ac:dyDescent="0.2">
      <c r="A6612" t="s">
        <v>258</v>
      </c>
      <c r="B6612" t="s">
        <v>198</v>
      </c>
      <c r="C6612" t="s">
        <v>236</v>
      </c>
      <c r="D6612" t="s">
        <v>190</v>
      </c>
      <c r="E6612">
        <v>467625</v>
      </c>
      <c r="F6612">
        <v>6.4154</v>
      </c>
      <c r="G6612">
        <v>44694</v>
      </c>
      <c r="H6612">
        <v>44682</v>
      </c>
      <c r="I6612">
        <v>3000001.4249999998</v>
      </c>
      <c r="J6612" t="s">
        <v>215</v>
      </c>
      <c r="K6612">
        <v>3000.0014249999999</v>
      </c>
    </row>
    <row r="6613" spans="1:11" x14ac:dyDescent="0.2">
      <c r="A6613" t="s">
        <v>258</v>
      </c>
      <c r="B6613" t="s">
        <v>198</v>
      </c>
      <c r="C6613" t="s">
        <v>186</v>
      </c>
      <c r="D6613" t="s">
        <v>187</v>
      </c>
      <c r="E6613">
        <v>47983</v>
      </c>
      <c r="F6613">
        <v>20.840800000000002</v>
      </c>
      <c r="G6613">
        <v>44695</v>
      </c>
      <c r="H6613">
        <v>44682</v>
      </c>
      <c r="I6613">
        <v>1000004.1064</v>
      </c>
      <c r="J6613" t="s">
        <v>188</v>
      </c>
      <c r="K6613">
        <v>800.0032851200001</v>
      </c>
    </row>
    <row r="6614" spans="1:11" x14ac:dyDescent="0.2">
      <c r="A6614" t="s">
        <v>258</v>
      </c>
      <c r="B6614" t="s">
        <v>198</v>
      </c>
      <c r="C6614" t="s">
        <v>229</v>
      </c>
      <c r="D6614" t="s">
        <v>200</v>
      </c>
      <c r="E6614">
        <v>35697</v>
      </c>
      <c r="F6614">
        <v>112.054</v>
      </c>
      <c r="G6614">
        <v>44695</v>
      </c>
      <c r="H6614">
        <v>44682</v>
      </c>
      <c r="I6614">
        <v>3999991.6380000003</v>
      </c>
      <c r="J6614" t="s">
        <v>188</v>
      </c>
      <c r="K6614">
        <v>3199.9933104000002</v>
      </c>
    </row>
    <row r="6615" spans="1:11" x14ac:dyDescent="0.2">
      <c r="A6615" t="s">
        <v>258</v>
      </c>
      <c r="B6615" t="s">
        <v>185</v>
      </c>
      <c r="C6615" t="s">
        <v>233</v>
      </c>
      <c r="D6615" t="s">
        <v>187</v>
      </c>
      <c r="E6615">
        <v>26018</v>
      </c>
      <c r="F6615">
        <v>92.245599999999996</v>
      </c>
      <c r="G6615">
        <v>44696</v>
      </c>
      <c r="H6615">
        <v>44682</v>
      </c>
      <c r="I6615">
        <v>2400046.0208000001</v>
      </c>
      <c r="J6615" t="s">
        <v>204</v>
      </c>
      <c r="K6615">
        <v>1920.0368166400001</v>
      </c>
    </row>
    <row r="6616" spans="1:11" x14ac:dyDescent="0.2">
      <c r="A6616" t="s">
        <v>258</v>
      </c>
      <c r="B6616" t="s">
        <v>185</v>
      </c>
      <c r="C6616" t="s">
        <v>243</v>
      </c>
      <c r="D6616" t="s">
        <v>192</v>
      </c>
      <c r="E6616">
        <v>1258402</v>
      </c>
      <c r="F6616">
        <v>6.5162000000000004</v>
      </c>
      <c r="G6616">
        <v>44697</v>
      </c>
      <c r="H6616">
        <v>44682</v>
      </c>
      <c r="I6616">
        <v>8199999.1124000009</v>
      </c>
      <c r="J6616" t="s">
        <v>215</v>
      </c>
      <c r="K6616">
        <v>8199.9991124000026</v>
      </c>
    </row>
    <row r="6617" spans="1:11" x14ac:dyDescent="0.2">
      <c r="A6617" t="s">
        <v>258</v>
      </c>
      <c r="B6617" t="s">
        <v>185</v>
      </c>
      <c r="C6617" t="s">
        <v>233</v>
      </c>
      <c r="D6617" t="s">
        <v>190</v>
      </c>
      <c r="E6617">
        <v>77339</v>
      </c>
      <c r="F6617">
        <v>89.217799999999997</v>
      </c>
      <c r="G6617">
        <v>44700</v>
      </c>
      <c r="H6617">
        <v>44682</v>
      </c>
      <c r="I6617">
        <v>6900015.4342</v>
      </c>
      <c r="J6617" t="s">
        <v>204</v>
      </c>
      <c r="K6617">
        <v>5520.0123473600006</v>
      </c>
    </row>
    <row r="6618" spans="1:11" x14ac:dyDescent="0.2">
      <c r="A6618" t="s">
        <v>258</v>
      </c>
      <c r="B6618" t="s">
        <v>185</v>
      </c>
      <c r="C6618" t="s">
        <v>232</v>
      </c>
      <c r="D6618" t="s">
        <v>200</v>
      </c>
      <c r="E6618">
        <v>351088</v>
      </c>
      <c r="F6618">
        <v>26.773900000000001</v>
      </c>
      <c r="G6618">
        <v>44700</v>
      </c>
      <c r="H6618">
        <v>44682</v>
      </c>
      <c r="I6618">
        <v>9399995.0032000002</v>
      </c>
      <c r="J6618" t="s">
        <v>204</v>
      </c>
      <c r="K6618">
        <v>7519.9960025600003</v>
      </c>
    </row>
    <row r="6619" spans="1:11" x14ac:dyDescent="0.2">
      <c r="A6619" t="s">
        <v>258</v>
      </c>
      <c r="B6619" t="s">
        <v>198</v>
      </c>
      <c r="C6619" t="s">
        <v>240</v>
      </c>
      <c r="D6619" t="s">
        <v>200</v>
      </c>
      <c r="E6619">
        <v>1217924</v>
      </c>
      <c r="F6619">
        <v>7.1433</v>
      </c>
      <c r="G6619">
        <v>44700</v>
      </c>
      <c r="H6619">
        <v>44682</v>
      </c>
      <c r="I6619">
        <v>8699996.5091999993</v>
      </c>
      <c r="J6619" t="s">
        <v>241</v>
      </c>
      <c r="K6619">
        <v>8699.9965092000002</v>
      </c>
    </row>
    <row r="6620" spans="1:11" x14ac:dyDescent="0.2">
      <c r="A6620" t="s">
        <v>258</v>
      </c>
      <c r="B6620" t="s">
        <v>198</v>
      </c>
      <c r="C6620" t="s">
        <v>243</v>
      </c>
      <c r="D6620" t="s">
        <v>187</v>
      </c>
      <c r="E6620">
        <v>1389607</v>
      </c>
      <c r="F6620">
        <v>6.1887999999999996</v>
      </c>
      <c r="G6620">
        <v>44700</v>
      </c>
      <c r="H6620">
        <v>44682</v>
      </c>
      <c r="I6620">
        <v>8599999.8015999999</v>
      </c>
      <c r="J6620" t="s">
        <v>215</v>
      </c>
      <c r="K6620">
        <v>8599.9998016000009</v>
      </c>
    </row>
    <row r="6621" spans="1:11" x14ac:dyDescent="0.2">
      <c r="A6621" t="s">
        <v>258</v>
      </c>
      <c r="B6621" t="s">
        <v>198</v>
      </c>
      <c r="C6621" t="s">
        <v>209</v>
      </c>
      <c r="D6621" t="s">
        <v>187</v>
      </c>
      <c r="E6621">
        <v>457446</v>
      </c>
      <c r="F6621">
        <v>21.423300000000001</v>
      </c>
      <c r="G6621">
        <v>44700</v>
      </c>
      <c r="H6621">
        <v>44682</v>
      </c>
      <c r="I6621">
        <v>9800002.8918000013</v>
      </c>
      <c r="J6621" t="s">
        <v>188</v>
      </c>
      <c r="K6621">
        <v>7840.0023134400017</v>
      </c>
    </row>
    <row r="6622" spans="1:11" x14ac:dyDescent="0.2">
      <c r="A6622" t="s">
        <v>258</v>
      </c>
      <c r="B6622" t="s">
        <v>198</v>
      </c>
      <c r="C6622" t="s">
        <v>227</v>
      </c>
      <c r="D6622" t="s">
        <v>190</v>
      </c>
      <c r="E6622">
        <v>33499</v>
      </c>
      <c r="F6622">
        <v>137.31780000000001</v>
      </c>
      <c r="G6622">
        <v>44700</v>
      </c>
      <c r="H6622">
        <v>44682</v>
      </c>
      <c r="I6622">
        <v>4600008.9822000004</v>
      </c>
      <c r="J6622" t="s">
        <v>204</v>
      </c>
      <c r="K6622">
        <v>3680.0071857600005</v>
      </c>
    </row>
    <row r="6623" spans="1:11" x14ac:dyDescent="0.2">
      <c r="A6623" t="s">
        <v>258</v>
      </c>
      <c r="B6623" t="s">
        <v>185</v>
      </c>
      <c r="C6623" t="s">
        <v>205</v>
      </c>
      <c r="D6623" t="s">
        <v>187</v>
      </c>
      <c r="E6623">
        <v>584130</v>
      </c>
      <c r="F6623">
        <v>16.777100000000001</v>
      </c>
      <c r="G6623">
        <v>44701</v>
      </c>
      <c r="H6623">
        <v>44682</v>
      </c>
      <c r="I6623">
        <v>9800007.4230000004</v>
      </c>
      <c r="J6623" t="s">
        <v>193</v>
      </c>
      <c r="K6623">
        <v>8820.0066807000021</v>
      </c>
    </row>
    <row r="6624" spans="1:11" x14ac:dyDescent="0.2">
      <c r="A6624" t="s">
        <v>258</v>
      </c>
      <c r="B6624" t="s">
        <v>198</v>
      </c>
      <c r="C6624" t="s">
        <v>229</v>
      </c>
      <c r="D6624" t="s">
        <v>192</v>
      </c>
      <c r="E6624">
        <v>31858</v>
      </c>
      <c r="F6624">
        <v>97.305599999999998</v>
      </c>
      <c r="G6624">
        <v>44701</v>
      </c>
      <c r="H6624">
        <v>44682</v>
      </c>
      <c r="I6624">
        <v>3099961.8048</v>
      </c>
      <c r="J6624" t="s">
        <v>188</v>
      </c>
      <c r="K6624">
        <v>2479.9694438400002</v>
      </c>
    </row>
    <row r="6625" spans="1:11" x14ac:dyDescent="0.2">
      <c r="A6625" t="s">
        <v>258</v>
      </c>
      <c r="B6625" t="s">
        <v>185</v>
      </c>
      <c r="C6625" t="s">
        <v>197</v>
      </c>
      <c r="D6625" t="s">
        <v>192</v>
      </c>
      <c r="E6625">
        <v>58854</v>
      </c>
      <c r="F6625">
        <v>152.92060000000001</v>
      </c>
      <c r="G6625">
        <v>44701</v>
      </c>
      <c r="H6625">
        <v>44682</v>
      </c>
      <c r="I6625">
        <v>8999988.9923999999</v>
      </c>
      <c r="J6625" t="s">
        <v>188</v>
      </c>
      <c r="K6625">
        <v>7199.9911939200001</v>
      </c>
    </row>
    <row r="6626" spans="1:11" x14ac:dyDescent="0.2">
      <c r="A6626" t="s">
        <v>258</v>
      </c>
      <c r="B6626" t="s">
        <v>198</v>
      </c>
      <c r="C6626" t="s">
        <v>199</v>
      </c>
      <c r="D6626" t="s">
        <v>187</v>
      </c>
      <c r="E6626">
        <v>3348060</v>
      </c>
      <c r="F6626">
        <v>2.8972000000000002</v>
      </c>
      <c r="G6626">
        <v>44702</v>
      </c>
      <c r="H6626">
        <v>44682</v>
      </c>
      <c r="I6626">
        <v>9699999.432</v>
      </c>
      <c r="J6626" t="s">
        <v>193</v>
      </c>
      <c r="K6626">
        <v>8729.9994888000001</v>
      </c>
    </row>
    <row r="6627" spans="1:11" x14ac:dyDescent="0.2">
      <c r="A6627" t="s">
        <v>258</v>
      </c>
      <c r="B6627" t="s">
        <v>198</v>
      </c>
      <c r="C6627" t="s">
        <v>228</v>
      </c>
      <c r="D6627" t="s">
        <v>212</v>
      </c>
      <c r="E6627">
        <v>193064</v>
      </c>
      <c r="F6627">
        <v>29.0059</v>
      </c>
      <c r="G6627">
        <v>44703</v>
      </c>
      <c r="H6627">
        <v>44682</v>
      </c>
      <c r="I6627">
        <v>5599995.0776000004</v>
      </c>
      <c r="J6627" t="s">
        <v>204</v>
      </c>
      <c r="K6627">
        <v>4479.9960620800002</v>
      </c>
    </row>
    <row r="6628" spans="1:11" x14ac:dyDescent="0.2">
      <c r="A6628" t="s">
        <v>258</v>
      </c>
      <c r="B6628" t="s">
        <v>198</v>
      </c>
      <c r="C6628" t="s">
        <v>224</v>
      </c>
      <c r="D6628" t="s">
        <v>190</v>
      </c>
      <c r="E6628">
        <v>49292</v>
      </c>
      <c r="F6628">
        <v>188.6721</v>
      </c>
      <c r="G6628">
        <v>44703</v>
      </c>
      <c r="H6628">
        <v>44682</v>
      </c>
      <c r="I6628">
        <v>9300025.1532000005</v>
      </c>
      <c r="J6628" t="s">
        <v>204</v>
      </c>
      <c r="K6628">
        <v>7440.0201225600003</v>
      </c>
    </row>
    <row r="6629" spans="1:11" x14ac:dyDescent="0.2">
      <c r="A6629" t="s">
        <v>258</v>
      </c>
      <c r="B6629" t="s">
        <v>198</v>
      </c>
      <c r="C6629" t="s">
        <v>226</v>
      </c>
      <c r="D6629" t="s">
        <v>192</v>
      </c>
      <c r="E6629">
        <v>40105</v>
      </c>
      <c r="F6629">
        <v>54.856000000000002</v>
      </c>
      <c r="G6629">
        <v>44704</v>
      </c>
      <c r="H6629">
        <v>44682</v>
      </c>
      <c r="I6629">
        <v>2199999.88</v>
      </c>
      <c r="J6629" t="s">
        <v>188</v>
      </c>
      <c r="K6629">
        <v>1759.999904</v>
      </c>
    </row>
    <row r="6630" spans="1:11" x14ac:dyDescent="0.2">
      <c r="A6630" t="s">
        <v>258</v>
      </c>
      <c r="B6630" t="s">
        <v>198</v>
      </c>
      <c r="C6630" t="s">
        <v>220</v>
      </c>
      <c r="D6630" t="s">
        <v>187</v>
      </c>
      <c r="E6630">
        <v>9002</v>
      </c>
      <c r="F6630">
        <v>166.6371</v>
      </c>
      <c r="G6630">
        <v>44704</v>
      </c>
      <c r="H6630">
        <v>44682</v>
      </c>
      <c r="I6630">
        <v>1500067.1742</v>
      </c>
      <c r="J6630" t="s">
        <v>188</v>
      </c>
      <c r="K6630">
        <v>1200.05373936</v>
      </c>
    </row>
    <row r="6631" spans="1:11" x14ac:dyDescent="0.2">
      <c r="A6631" t="s">
        <v>258</v>
      </c>
      <c r="B6631" t="s">
        <v>198</v>
      </c>
      <c r="C6631" t="s">
        <v>206</v>
      </c>
      <c r="D6631" t="s">
        <v>200</v>
      </c>
      <c r="E6631">
        <v>98308</v>
      </c>
      <c r="F6631">
        <v>94.600499999999997</v>
      </c>
      <c r="G6631">
        <v>44707</v>
      </c>
      <c r="H6631">
        <v>44682</v>
      </c>
      <c r="I6631">
        <v>9299985.9539999999</v>
      </c>
      <c r="J6631" t="s">
        <v>207</v>
      </c>
      <c r="K6631">
        <v>7439.9887632</v>
      </c>
    </row>
    <row r="6632" spans="1:11" x14ac:dyDescent="0.2">
      <c r="A6632" t="s">
        <v>258</v>
      </c>
      <c r="B6632" t="s">
        <v>198</v>
      </c>
      <c r="C6632" t="s">
        <v>235</v>
      </c>
      <c r="D6632" t="s">
        <v>192</v>
      </c>
      <c r="E6632">
        <v>471852</v>
      </c>
      <c r="F6632">
        <v>15.6829</v>
      </c>
      <c r="G6632">
        <v>44707</v>
      </c>
      <c r="H6632">
        <v>44682</v>
      </c>
      <c r="I6632">
        <v>7400007.7308</v>
      </c>
      <c r="J6632" t="s">
        <v>204</v>
      </c>
      <c r="K6632">
        <v>5920.0061846400004</v>
      </c>
    </row>
    <row r="6633" spans="1:11" x14ac:dyDescent="0.2">
      <c r="A6633" t="s">
        <v>258</v>
      </c>
      <c r="B6633" t="s">
        <v>185</v>
      </c>
      <c r="C6633" t="s">
        <v>231</v>
      </c>
      <c r="D6633" t="s">
        <v>190</v>
      </c>
      <c r="E6633">
        <v>89431</v>
      </c>
      <c r="F6633">
        <v>23.4817</v>
      </c>
      <c r="G6633">
        <v>44707</v>
      </c>
      <c r="H6633">
        <v>44682</v>
      </c>
      <c r="I6633">
        <v>2099991.9127000002</v>
      </c>
      <c r="J6633" t="s">
        <v>188</v>
      </c>
      <c r="K6633">
        <v>1679.9935301600003</v>
      </c>
    </row>
    <row r="6634" spans="1:11" x14ac:dyDescent="0.2">
      <c r="A6634" t="s">
        <v>258</v>
      </c>
      <c r="B6634" t="s">
        <v>198</v>
      </c>
      <c r="C6634" t="s">
        <v>230</v>
      </c>
      <c r="D6634" t="s">
        <v>187</v>
      </c>
      <c r="E6634">
        <v>15771</v>
      </c>
      <c r="F6634">
        <v>120.4738</v>
      </c>
      <c r="G6634">
        <v>44707</v>
      </c>
      <c r="H6634">
        <v>44682</v>
      </c>
      <c r="I6634">
        <v>1899992.2997999999</v>
      </c>
      <c r="J6634" t="s">
        <v>188</v>
      </c>
      <c r="K6634">
        <v>1519.99383984</v>
      </c>
    </row>
    <row r="6635" spans="1:11" x14ac:dyDescent="0.2">
      <c r="A6635" t="s">
        <v>258</v>
      </c>
      <c r="B6635" t="s">
        <v>198</v>
      </c>
      <c r="C6635" t="s">
        <v>222</v>
      </c>
      <c r="D6635" t="s">
        <v>192</v>
      </c>
      <c r="E6635">
        <v>476586</v>
      </c>
      <c r="F6635">
        <v>16.366399999999999</v>
      </c>
      <c r="G6635">
        <v>44708</v>
      </c>
      <c r="H6635">
        <v>44682</v>
      </c>
      <c r="I6635">
        <v>7799997.1103999997</v>
      </c>
      <c r="J6635" t="s">
        <v>193</v>
      </c>
      <c r="K6635">
        <v>7019.9973993599997</v>
      </c>
    </row>
    <row r="6636" spans="1:11" x14ac:dyDescent="0.2">
      <c r="A6636" t="s">
        <v>258</v>
      </c>
      <c r="B6636" t="s">
        <v>185</v>
      </c>
      <c r="C6636" t="s">
        <v>236</v>
      </c>
      <c r="D6636" t="s">
        <v>187</v>
      </c>
      <c r="E6636">
        <v>1150037</v>
      </c>
      <c r="F6636">
        <v>6.9562999999999997</v>
      </c>
      <c r="G6636">
        <v>44708</v>
      </c>
      <c r="H6636">
        <v>44682</v>
      </c>
      <c r="I6636">
        <v>8000002.3830999993</v>
      </c>
      <c r="J6636" t="s">
        <v>215</v>
      </c>
      <c r="K6636">
        <v>8000.0023831000008</v>
      </c>
    </row>
    <row r="6637" spans="1:11" x14ac:dyDescent="0.2">
      <c r="A6637" t="s">
        <v>258</v>
      </c>
      <c r="B6637" t="s">
        <v>185</v>
      </c>
      <c r="C6637" t="s">
        <v>195</v>
      </c>
      <c r="D6637" t="s">
        <v>200</v>
      </c>
      <c r="E6637">
        <v>78846</v>
      </c>
      <c r="F6637">
        <v>120.4879</v>
      </c>
      <c r="G6637">
        <v>44708</v>
      </c>
      <c r="H6637">
        <v>44682</v>
      </c>
      <c r="I6637">
        <v>9499988.9633999988</v>
      </c>
      <c r="J6637" t="s">
        <v>196</v>
      </c>
      <c r="K6637">
        <v>9499.9889633999992</v>
      </c>
    </row>
    <row r="6638" spans="1:11" x14ac:dyDescent="0.2">
      <c r="A6638" t="s">
        <v>258</v>
      </c>
      <c r="B6638" t="s">
        <v>198</v>
      </c>
      <c r="C6638" t="s">
        <v>240</v>
      </c>
      <c r="D6638" t="s">
        <v>187</v>
      </c>
      <c r="E6638">
        <v>760048</v>
      </c>
      <c r="F6638">
        <v>6.7100999999999997</v>
      </c>
      <c r="G6638">
        <v>44709</v>
      </c>
      <c r="H6638">
        <v>44682</v>
      </c>
      <c r="I6638">
        <v>5099998.0847999994</v>
      </c>
      <c r="J6638" t="s">
        <v>241</v>
      </c>
      <c r="K6638">
        <v>5099.9980847999996</v>
      </c>
    </row>
    <row r="6639" spans="1:11" x14ac:dyDescent="0.2">
      <c r="A6639" t="s">
        <v>258</v>
      </c>
      <c r="B6639" t="s">
        <v>198</v>
      </c>
      <c r="C6639" t="s">
        <v>221</v>
      </c>
      <c r="D6639" t="s">
        <v>187</v>
      </c>
      <c r="E6639">
        <v>233495</v>
      </c>
      <c r="F6639">
        <v>35.546799999999998</v>
      </c>
      <c r="G6639">
        <v>44710</v>
      </c>
      <c r="H6639">
        <v>44682</v>
      </c>
      <c r="I6639">
        <v>8300000.0659999996</v>
      </c>
      <c r="J6639" t="s">
        <v>207</v>
      </c>
      <c r="K6639">
        <v>6640.0000528</v>
      </c>
    </row>
    <row r="6640" spans="1:11" x14ac:dyDescent="0.2">
      <c r="A6640" t="s">
        <v>258</v>
      </c>
      <c r="B6640" t="s">
        <v>198</v>
      </c>
      <c r="C6640" t="s">
        <v>243</v>
      </c>
      <c r="D6640" t="s">
        <v>200</v>
      </c>
      <c r="E6640">
        <v>961291</v>
      </c>
      <c r="F6640">
        <v>5.8254999999999999</v>
      </c>
      <c r="G6640">
        <v>44710</v>
      </c>
      <c r="H6640">
        <v>44682</v>
      </c>
      <c r="I6640">
        <v>5600000.7204999998</v>
      </c>
      <c r="J6640" t="s">
        <v>215</v>
      </c>
      <c r="K6640">
        <v>5600.0007205000002</v>
      </c>
    </row>
    <row r="6641" spans="1:11" x14ac:dyDescent="0.2">
      <c r="A6641" t="s">
        <v>258</v>
      </c>
      <c r="B6641" t="s">
        <v>198</v>
      </c>
      <c r="C6641" t="s">
        <v>197</v>
      </c>
      <c r="D6641" t="s">
        <v>190</v>
      </c>
      <c r="E6641">
        <v>37588</v>
      </c>
      <c r="F6641">
        <v>172.92609999999999</v>
      </c>
      <c r="G6641">
        <v>44711</v>
      </c>
      <c r="H6641">
        <v>44682</v>
      </c>
      <c r="I6641">
        <v>6499946.2467999998</v>
      </c>
      <c r="J6641" t="s">
        <v>188</v>
      </c>
      <c r="K6641">
        <v>5199.9569974400001</v>
      </c>
    </row>
    <row r="6642" spans="1:11" x14ac:dyDescent="0.2">
      <c r="A6642" t="s">
        <v>258</v>
      </c>
      <c r="B6642" t="s">
        <v>185</v>
      </c>
      <c r="C6642" t="s">
        <v>186</v>
      </c>
      <c r="D6642" t="s">
        <v>192</v>
      </c>
      <c r="E6642">
        <v>428013</v>
      </c>
      <c r="F6642">
        <v>22.8965</v>
      </c>
      <c r="G6642">
        <v>44714</v>
      </c>
      <c r="H6642">
        <v>44713</v>
      </c>
      <c r="I6642">
        <v>9799999.6545000002</v>
      </c>
      <c r="J6642" t="s">
        <v>188</v>
      </c>
      <c r="K6642">
        <v>7839.9997236000008</v>
      </c>
    </row>
    <row r="6643" spans="1:11" x14ac:dyDescent="0.2">
      <c r="A6643" t="s">
        <v>258</v>
      </c>
      <c r="B6643" t="s">
        <v>198</v>
      </c>
      <c r="C6643" t="s">
        <v>224</v>
      </c>
      <c r="D6643" t="s">
        <v>190</v>
      </c>
      <c r="E6643">
        <v>41807</v>
      </c>
      <c r="F6643">
        <v>179.39709999999999</v>
      </c>
      <c r="G6643">
        <v>44714</v>
      </c>
      <c r="H6643">
        <v>44713</v>
      </c>
      <c r="I6643">
        <v>7500054.5597000001</v>
      </c>
      <c r="J6643" t="s">
        <v>204</v>
      </c>
      <c r="K6643">
        <v>6000.0436477600006</v>
      </c>
    </row>
    <row r="6644" spans="1:11" x14ac:dyDescent="0.2">
      <c r="A6644" t="s">
        <v>258</v>
      </c>
      <c r="B6644" t="s">
        <v>185</v>
      </c>
      <c r="C6644" t="s">
        <v>214</v>
      </c>
      <c r="D6644" t="s">
        <v>190</v>
      </c>
      <c r="E6644">
        <v>222954</v>
      </c>
      <c r="F6644">
        <v>25.565799999999999</v>
      </c>
      <c r="G6644">
        <v>44714</v>
      </c>
      <c r="H6644">
        <v>44713</v>
      </c>
      <c r="I6644">
        <v>5699997.3732000003</v>
      </c>
      <c r="J6644" t="s">
        <v>215</v>
      </c>
      <c r="K6644">
        <v>5699.9973732000008</v>
      </c>
    </row>
    <row r="6645" spans="1:11" x14ac:dyDescent="0.2">
      <c r="A6645" t="s">
        <v>258</v>
      </c>
      <c r="B6645" t="s">
        <v>185</v>
      </c>
      <c r="C6645" t="s">
        <v>236</v>
      </c>
      <c r="D6645" t="s">
        <v>200</v>
      </c>
      <c r="E6645">
        <v>1173777</v>
      </c>
      <c r="F6645">
        <v>6.9008000000000003</v>
      </c>
      <c r="G6645">
        <v>44715</v>
      </c>
      <c r="H6645">
        <v>44713</v>
      </c>
      <c r="I6645">
        <v>8100000.3216000004</v>
      </c>
      <c r="J6645" t="s">
        <v>215</v>
      </c>
      <c r="K6645">
        <v>8100.0003216000014</v>
      </c>
    </row>
    <row r="6646" spans="1:11" x14ac:dyDescent="0.2">
      <c r="A6646" t="s">
        <v>258</v>
      </c>
      <c r="B6646" t="s">
        <v>185</v>
      </c>
      <c r="C6646" t="s">
        <v>235</v>
      </c>
      <c r="D6646" t="s">
        <v>192</v>
      </c>
      <c r="E6646">
        <v>278243</v>
      </c>
      <c r="F6646">
        <v>14.735300000000001</v>
      </c>
      <c r="G6646">
        <v>44715</v>
      </c>
      <c r="H6646">
        <v>44713</v>
      </c>
      <c r="I6646">
        <v>4099994.0778999999</v>
      </c>
      <c r="J6646" t="s">
        <v>204</v>
      </c>
      <c r="K6646">
        <v>3279.9952623200002</v>
      </c>
    </row>
    <row r="6647" spans="1:11" x14ac:dyDescent="0.2">
      <c r="A6647" t="s">
        <v>258</v>
      </c>
      <c r="B6647" t="s">
        <v>185</v>
      </c>
      <c r="C6647" t="s">
        <v>209</v>
      </c>
      <c r="D6647" t="s">
        <v>190</v>
      </c>
      <c r="E6647">
        <v>167978</v>
      </c>
      <c r="F6647">
        <v>20.2407</v>
      </c>
      <c r="G6647">
        <v>44716</v>
      </c>
      <c r="H6647">
        <v>44713</v>
      </c>
      <c r="I6647">
        <v>3399992.3045999999</v>
      </c>
      <c r="J6647" t="s">
        <v>188</v>
      </c>
      <c r="K6647">
        <v>2719.9938436800003</v>
      </c>
    </row>
    <row r="6648" spans="1:11" x14ac:dyDescent="0.2">
      <c r="A6648" t="s">
        <v>258</v>
      </c>
      <c r="B6648" t="s">
        <v>185</v>
      </c>
      <c r="C6648" t="s">
        <v>231</v>
      </c>
      <c r="D6648" t="s">
        <v>200</v>
      </c>
      <c r="E6648">
        <v>136709</v>
      </c>
      <c r="F6648">
        <v>21.212900000000001</v>
      </c>
      <c r="G6648">
        <v>44717</v>
      </c>
      <c r="H6648">
        <v>44713</v>
      </c>
      <c r="I6648">
        <v>2899994.3461000002</v>
      </c>
      <c r="J6648" t="s">
        <v>188</v>
      </c>
      <c r="K6648">
        <v>2319.9954768800003</v>
      </c>
    </row>
    <row r="6649" spans="1:11" x14ac:dyDescent="0.2">
      <c r="A6649" t="s">
        <v>258</v>
      </c>
      <c r="B6649" t="s">
        <v>198</v>
      </c>
      <c r="C6649" t="s">
        <v>244</v>
      </c>
      <c r="D6649" t="s">
        <v>187</v>
      </c>
      <c r="E6649">
        <v>241150</v>
      </c>
      <c r="F6649">
        <v>26.1248</v>
      </c>
      <c r="G6649">
        <v>44721</v>
      </c>
      <c r="H6649">
        <v>44713</v>
      </c>
      <c r="I6649">
        <v>6299995.5200000005</v>
      </c>
      <c r="J6649" t="s">
        <v>207</v>
      </c>
      <c r="K6649">
        <v>5039.9964160000009</v>
      </c>
    </row>
    <row r="6650" spans="1:11" x14ac:dyDescent="0.2">
      <c r="A6650" t="s">
        <v>258</v>
      </c>
      <c r="B6650" t="s">
        <v>185</v>
      </c>
      <c r="C6650" t="s">
        <v>223</v>
      </c>
      <c r="D6650" t="s">
        <v>190</v>
      </c>
      <c r="E6650">
        <v>53547</v>
      </c>
      <c r="F6650">
        <v>89.641300000000001</v>
      </c>
      <c r="G6650">
        <v>44721</v>
      </c>
      <c r="H6650">
        <v>44713</v>
      </c>
      <c r="I6650">
        <v>4800022.6911000004</v>
      </c>
      <c r="J6650" t="s">
        <v>204</v>
      </c>
      <c r="K6650">
        <v>3840.0181528800003</v>
      </c>
    </row>
    <row r="6651" spans="1:11" x14ac:dyDescent="0.2">
      <c r="A6651" t="s">
        <v>258</v>
      </c>
      <c r="B6651" t="s">
        <v>185</v>
      </c>
      <c r="C6651" t="s">
        <v>221</v>
      </c>
      <c r="D6651" t="s">
        <v>192</v>
      </c>
      <c r="E6651">
        <v>260458</v>
      </c>
      <c r="F6651">
        <v>35.706299999999999</v>
      </c>
      <c r="G6651">
        <v>44721</v>
      </c>
      <c r="H6651">
        <v>44713</v>
      </c>
      <c r="I6651">
        <v>9299991.4854000006</v>
      </c>
      <c r="J6651" t="s">
        <v>207</v>
      </c>
      <c r="K6651">
        <v>7439.9931883200006</v>
      </c>
    </row>
    <row r="6652" spans="1:11" x14ac:dyDescent="0.2">
      <c r="A6652" t="s">
        <v>258</v>
      </c>
      <c r="B6652" t="s">
        <v>185</v>
      </c>
      <c r="C6652" t="s">
        <v>222</v>
      </c>
      <c r="D6652" t="s">
        <v>192</v>
      </c>
      <c r="E6652">
        <v>356579</v>
      </c>
      <c r="F6652">
        <v>17.106999999999999</v>
      </c>
      <c r="G6652">
        <v>44721</v>
      </c>
      <c r="H6652">
        <v>44713</v>
      </c>
      <c r="I6652">
        <v>6099996.9529999997</v>
      </c>
      <c r="J6652" t="s">
        <v>193</v>
      </c>
      <c r="K6652">
        <v>5489.9972576999999</v>
      </c>
    </row>
    <row r="6653" spans="1:11" x14ac:dyDescent="0.2">
      <c r="A6653" t="s">
        <v>258</v>
      </c>
      <c r="B6653" t="s">
        <v>198</v>
      </c>
      <c r="C6653" t="s">
        <v>217</v>
      </c>
      <c r="D6653" t="s">
        <v>192</v>
      </c>
      <c r="E6653">
        <v>853981</v>
      </c>
      <c r="F6653">
        <v>8.7824000000000009</v>
      </c>
      <c r="G6653">
        <v>44722</v>
      </c>
      <c r="H6653">
        <v>44713</v>
      </c>
      <c r="I6653">
        <v>7500002.7344000004</v>
      </c>
      <c r="J6653" t="s">
        <v>215</v>
      </c>
      <c r="K6653">
        <v>7500.0027344000018</v>
      </c>
    </row>
    <row r="6654" spans="1:11" x14ac:dyDescent="0.2">
      <c r="A6654" t="s">
        <v>258</v>
      </c>
      <c r="B6654" t="s">
        <v>185</v>
      </c>
      <c r="C6654" t="s">
        <v>236</v>
      </c>
      <c r="D6654" t="s">
        <v>190</v>
      </c>
      <c r="E6654">
        <v>1028923</v>
      </c>
      <c r="F6654">
        <v>7.0948000000000002</v>
      </c>
      <c r="G6654">
        <v>44723</v>
      </c>
      <c r="H6654">
        <v>44713</v>
      </c>
      <c r="I6654">
        <v>7300002.9004000006</v>
      </c>
      <c r="J6654" t="s">
        <v>215</v>
      </c>
      <c r="K6654">
        <v>7300.0029004000007</v>
      </c>
    </row>
    <row r="6655" spans="1:11" x14ac:dyDescent="0.2">
      <c r="A6655" t="s">
        <v>258</v>
      </c>
      <c r="B6655" t="s">
        <v>198</v>
      </c>
      <c r="C6655" t="s">
        <v>202</v>
      </c>
      <c r="D6655" t="s">
        <v>190</v>
      </c>
      <c r="E6655">
        <v>2160804</v>
      </c>
      <c r="F6655">
        <v>3.98</v>
      </c>
      <c r="G6655">
        <v>44724</v>
      </c>
      <c r="H6655">
        <v>44713</v>
      </c>
      <c r="I6655">
        <v>8599999.9199999999</v>
      </c>
      <c r="J6655" t="s">
        <v>193</v>
      </c>
      <c r="K6655">
        <v>7739.9999280000002</v>
      </c>
    </row>
    <row r="6656" spans="1:11" x14ac:dyDescent="0.2">
      <c r="A6656" t="s">
        <v>258</v>
      </c>
      <c r="B6656" t="s">
        <v>198</v>
      </c>
      <c r="C6656" t="s">
        <v>218</v>
      </c>
      <c r="D6656" t="s">
        <v>190</v>
      </c>
      <c r="E6656">
        <v>26008</v>
      </c>
      <c r="F6656">
        <v>57.674599999999998</v>
      </c>
      <c r="G6656">
        <v>44724</v>
      </c>
      <c r="H6656">
        <v>44713</v>
      </c>
      <c r="I6656">
        <v>1500000.9967999998</v>
      </c>
      <c r="J6656" t="s">
        <v>204</v>
      </c>
      <c r="K6656">
        <v>1200.00079744</v>
      </c>
    </row>
    <row r="6657" spans="1:11" x14ac:dyDescent="0.2">
      <c r="A6657" t="s">
        <v>258</v>
      </c>
      <c r="B6657" t="s">
        <v>185</v>
      </c>
      <c r="C6657" t="s">
        <v>201</v>
      </c>
      <c r="D6657" t="s">
        <v>190</v>
      </c>
      <c r="E6657">
        <v>127623</v>
      </c>
      <c r="F6657">
        <v>39.961399999999998</v>
      </c>
      <c r="G6657">
        <v>44728</v>
      </c>
      <c r="H6657">
        <v>44713</v>
      </c>
      <c r="I6657">
        <v>5099993.7522</v>
      </c>
      <c r="J6657" t="s">
        <v>188</v>
      </c>
      <c r="K6657">
        <v>4079.9950017600004</v>
      </c>
    </row>
    <row r="6658" spans="1:11" x14ac:dyDescent="0.2">
      <c r="A6658" t="s">
        <v>258</v>
      </c>
      <c r="B6658" t="s">
        <v>185</v>
      </c>
      <c r="C6658" t="s">
        <v>238</v>
      </c>
      <c r="D6658" t="s">
        <v>187</v>
      </c>
      <c r="E6658">
        <v>6218</v>
      </c>
      <c r="F6658">
        <v>209.06110000000001</v>
      </c>
      <c r="G6658">
        <v>44728</v>
      </c>
      <c r="H6658">
        <v>44713</v>
      </c>
      <c r="I6658">
        <v>1299941.9198</v>
      </c>
      <c r="J6658" t="s">
        <v>204</v>
      </c>
      <c r="K6658">
        <v>1039.9535358400001</v>
      </c>
    </row>
    <row r="6659" spans="1:11" x14ac:dyDescent="0.2">
      <c r="A6659" t="s">
        <v>258</v>
      </c>
      <c r="B6659" t="s">
        <v>198</v>
      </c>
      <c r="C6659" t="s">
        <v>238</v>
      </c>
      <c r="D6659" t="s">
        <v>190</v>
      </c>
      <c r="E6659">
        <v>3359</v>
      </c>
      <c r="F6659">
        <v>208.38460000000001</v>
      </c>
      <c r="G6659">
        <v>44728</v>
      </c>
      <c r="H6659">
        <v>44713</v>
      </c>
      <c r="I6659">
        <v>699963.87140000006</v>
      </c>
      <c r="J6659" t="s">
        <v>204</v>
      </c>
      <c r="K6659">
        <v>559.97109712000008</v>
      </c>
    </row>
    <row r="6660" spans="1:11" x14ac:dyDescent="0.2">
      <c r="A6660" t="s">
        <v>258</v>
      </c>
      <c r="B6660" t="s">
        <v>185</v>
      </c>
      <c r="C6660" t="s">
        <v>235</v>
      </c>
      <c r="D6660" t="s">
        <v>192</v>
      </c>
      <c r="E6660">
        <v>503672</v>
      </c>
      <c r="F6660">
        <v>15.0892</v>
      </c>
      <c r="G6660">
        <v>44728</v>
      </c>
      <c r="H6660">
        <v>44713</v>
      </c>
      <c r="I6660">
        <v>7600007.5423999997</v>
      </c>
      <c r="J6660" t="s">
        <v>204</v>
      </c>
      <c r="K6660">
        <v>6080.0060339199999</v>
      </c>
    </row>
    <row r="6661" spans="1:11" x14ac:dyDescent="0.2">
      <c r="A6661" t="s">
        <v>258</v>
      </c>
      <c r="B6661" t="s">
        <v>185</v>
      </c>
      <c r="C6661" t="s">
        <v>228</v>
      </c>
      <c r="D6661" t="s">
        <v>190</v>
      </c>
      <c r="E6661">
        <v>97814</v>
      </c>
      <c r="F6661">
        <v>30.670400000000001</v>
      </c>
      <c r="G6661">
        <v>44729</v>
      </c>
      <c r="H6661">
        <v>44713</v>
      </c>
      <c r="I6661">
        <v>2999994.5056000003</v>
      </c>
      <c r="J6661" t="s">
        <v>204</v>
      </c>
      <c r="K6661">
        <v>2399.9956044800001</v>
      </c>
    </row>
    <row r="6662" spans="1:11" x14ac:dyDescent="0.2">
      <c r="A6662" t="s">
        <v>258</v>
      </c>
      <c r="B6662" t="s">
        <v>185</v>
      </c>
      <c r="C6662" t="s">
        <v>208</v>
      </c>
      <c r="D6662" t="s">
        <v>187</v>
      </c>
      <c r="E6662">
        <v>99322</v>
      </c>
      <c r="F6662">
        <v>62.423499999999997</v>
      </c>
      <c r="G6662">
        <v>44729</v>
      </c>
      <c r="H6662">
        <v>44713</v>
      </c>
      <c r="I6662">
        <v>6200026.8669999996</v>
      </c>
      <c r="J6662" t="s">
        <v>188</v>
      </c>
      <c r="K6662">
        <v>4960.0214936000002</v>
      </c>
    </row>
    <row r="6663" spans="1:11" x14ac:dyDescent="0.2">
      <c r="A6663" t="s">
        <v>258</v>
      </c>
      <c r="B6663" t="s">
        <v>185</v>
      </c>
      <c r="C6663" t="s">
        <v>201</v>
      </c>
      <c r="D6663" t="s">
        <v>192</v>
      </c>
      <c r="E6663">
        <v>193614</v>
      </c>
      <c r="F6663">
        <v>43.385399999999997</v>
      </c>
      <c r="G6663">
        <v>44729</v>
      </c>
      <c r="H6663">
        <v>44713</v>
      </c>
      <c r="I6663">
        <v>8400020.8355999999</v>
      </c>
      <c r="J6663" t="s">
        <v>188</v>
      </c>
      <c r="K6663">
        <v>6720.0166684800006</v>
      </c>
    </row>
    <row r="6664" spans="1:11" x14ac:dyDescent="0.2">
      <c r="A6664" t="s">
        <v>258</v>
      </c>
      <c r="B6664" t="s">
        <v>198</v>
      </c>
      <c r="C6664" t="s">
        <v>244</v>
      </c>
      <c r="D6664" t="s">
        <v>192</v>
      </c>
      <c r="E6664">
        <v>29718</v>
      </c>
      <c r="F6664">
        <v>26.919899999999998</v>
      </c>
      <c r="G6664">
        <v>44729</v>
      </c>
      <c r="H6664">
        <v>44713</v>
      </c>
      <c r="I6664">
        <v>800005.5882</v>
      </c>
      <c r="J6664" t="s">
        <v>207</v>
      </c>
      <c r="K6664">
        <v>640.00447056000007</v>
      </c>
    </row>
    <row r="6665" spans="1:11" x14ac:dyDescent="0.2">
      <c r="A6665" t="s">
        <v>258</v>
      </c>
      <c r="B6665" t="s">
        <v>198</v>
      </c>
      <c r="C6665" t="s">
        <v>208</v>
      </c>
      <c r="D6665" t="s">
        <v>190</v>
      </c>
      <c r="E6665">
        <v>78197</v>
      </c>
      <c r="F6665">
        <v>67.777600000000007</v>
      </c>
      <c r="G6665">
        <v>44730</v>
      </c>
      <c r="H6665">
        <v>44713</v>
      </c>
      <c r="I6665">
        <v>5300004.9872000003</v>
      </c>
      <c r="J6665" t="s">
        <v>188</v>
      </c>
      <c r="K6665">
        <v>4240.0039897600009</v>
      </c>
    </row>
    <row r="6666" spans="1:11" x14ac:dyDescent="0.2">
      <c r="A6666" t="s">
        <v>258</v>
      </c>
      <c r="B6666" t="s">
        <v>185</v>
      </c>
      <c r="C6666" t="s">
        <v>240</v>
      </c>
      <c r="D6666" t="s">
        <v>192</v>
      </c>
      <c r="E6666">
        <v>389212</v>
      </c>
      <c r="F6666">
        <v>6.9371</v>
      </c>
      <c r="G6666">
        <v>44730</v>
      </c>
      <c r="H6666">
        <v>44713</v>
      </c>
      <c r="I6666">
        <v>2700002.5652000001</v>
      </c>
      <c r="J6666" t="s">
        <v>241</v>
      </c>
      <c r="K6666">
        <v>2700.0025652000004</v>
      </c>
    </row>
    <row r="6667" spans="1:11" x14ac:dyDescent="0.2">
      <c r="A6667" t="s">
        <v>258</v>
      </c>
      <c r="B6667" t="s">
        <v>198</v>
      </c>
      <c r="C6667" t="s">
        <v>201</v>
      </c>
      <c r="D6667" t="s">
        <v>200</v>
      </c>
      <c r="E6667">
        <v>54299</v>
      </c>
      <c r="F6667">
        <v>40.516599999999997</v>
      </c>
      <c r="G6667">
        <v>44730</v>
      </c>
      <c r="H6667">
        <v>44713</v>
      </c>
      <c r="I6667">
        <v>2200010.8633999997</v>
      </c>
      <c r="J6667" t="s">
        <v>188</v>
      </c>
      <c r="K6667">
        <v>1760.0086907199998</v>
      </c>
    </row>
    <row r="6668" spans="1:11" x14ac:dyDescent="0.2">
      <c r="A6668" t="s">
        <v>258</v>
      </c>
      <c r="B6668" t="s">
        <v>198</v>
      </c>
      <c r="C6668" t="s">
        <v>228</v>
      </c>
      <c r="D6668" t="s">
        <v>190</v>
      </c>
      <c r="E6668">
        <v>74363</v>
      </c>
      <c r="F6668">
        <v>32.274099999999997</v>
      </c>
      <c r="G6668">
        <v>44731</v>
      </c>
      <c r="H6668">
        <v>44713</v>
      </c>
      <c r="I6668">
        <v>2399998.8983</v>
      </c>
      <c r="J6668" t="s">
        <v>204</v>
      </c>
      <c r="K6668">
        <v>1919.99911864</v>
      </c>
    </row>
    <row r="6669" spans="1:11" x14ac:dyDescent="0.2">
      <c r="A6669" t="s">
        <v>258</v>
      </c>
      <c r="B6669" t="s">
        <v>185</v>
      </c>
      <c r="C6669" t="s">
        <v>199</v>
      </c>
      <c r="D6669" t="s">
        <v>187</v>
      </c>
      <c r="E6669">
        <v>1663046</v>
      </c>
      <c r="F6669">
        <v>2.9464000000000001</v>
      </c>
      <c r="G6669">
        <v>44731</v>
      </c>
      <c r="H6669">
        <v>44713</v>
      </c>
      <c r="I6669">
        <v>4899998.7344000004</v>
      </c>
      <c r="J6669" t="s">
        <v>193</v>
      </c>
      <c r="K6669">
        <v>4409.9988609600014</v>
      </c>
    </row>
    <row r="6670" spans="1:11" x14ac:dyDescent="0.2">
      <c r="A6670" t="s">
        <v>258</v>
      </c>
      <c r="B6670" t="s">
        <v>198</v>
      </c>
      <c r="C6670" t="s">
        <v>216</v>
      </c>
      <c r="D6670" t="s">
        <v>192</v>
      </c>
      <c r="E6670">
        <v>306312</v>
      </c>
      <c r="F6670">
        <v>17.629100000000001</v>
      </c>
      <c r="G6670">
        <v>44731</v>
      </c>
      <c r="H6670">
        <v>44713</v>
      </c>
      <c r="I6670">
        <v>5400004.8792000003</v>
      </c>
      <c r="J6670" t="s">
        <v>215</v>
      </c>
      <c r="K6670">
        <v>5400.0048792000007</v>
      </c>
    </row>
    <row r="6671" spans="1:11" x14ac:dyDescent="0.2">
      <c r="A6671" t="s">
        <v>258</v>
      </c>
      <c r="B6671" t="s">
        <v>185</v>
      </c>
      <c r="C6671" t="s">
        <v>225</v>
      </c>
      <c r="D6671" t="s">
        <v>192</v>
      </c>
      <c r="E6671">
        <v>112656</v>
      </c>
      <c r="F6671">
        <v>82.552000000000007</v>
      </c>
      <c r="G6671">
        <v>44735</v>
      </c>
      <c r="H6671">
        <v>44713</v>
      </c>
      <c r="I6671">
        <v>9299978.1120000016</v>
      </c>
      <c r="J6671" t="s">
        <v>188</v>
      </c>
      <c r="K6671">
        <v>7439.9824896000018</v>
      </c>
    </row>
    <row r="6672" spans="1:11" x14ac:dyDescent="0.2">
      <c r="A6672" t="s">
        <v>258</v>
      </c>
      <c r="B6672" t="s">
        <v>198</v>
      </c>
      <c r="C6672" t="s">
        <v>240</v>
      </c>
      <c r="D6672" t="s">
        <v>190</v>
      </c>
      <c r="E6672">
        <v>938231</v>
      </c>
      <c r="F6672">
        <v>7.7805999999999997</v>
      </c>
      <c r="G6672">
        <v>44737</v>
      </c>
      <c r="H6672">
        <v>44713</v>
      </c>
      <c r="I6672">
        <v>7300000.1185999997</v>
      </c>
      <c r="J6672" t="s">
        <v>241</v>
      </c>
      <c r="K6672">
        <v>7300.000118599999</v>
      </c>
    </row>
    <row r="6673" spans="1:11" x14ac:dyDescent="0.2">
      <c r="A6673" t="s">
        <v>258</v>
      </c>
      <c r="B6673" t="s">
        <v>198</v>
      </c>
      <c r="C6673" t="s">
        <v>244</v>
      </c>
      <c r="D6673" t="s">
        <v>190</v>
      </c>
      <c r="E6673">
        <v>92330</v>
      </c>
      <c r="F6673">
        <v>25.9937</v>
      </c>
      <c r="G6673">
        <v>44737</v>
      </c>
      <c r="H6673">
        <v>44713</v>
      </c>
      <c r="I6673">
        <v>2399998.321</v>
      </c>
      <c r="J6673" t="s">
        <v>207</v>
      </c>
      <c r="K6673">
        <v>1919.9986568000002</v>
      </c>
    </row>
    <row r="6674" spans="1:11" x14ac:dyDescent="0.2">
      <c r="A6674" t="s">
        <v>258</v>
      </c>
      <c r="B6674" t="s">
        <v>198</v>
      </c>
      <c r="C6674" t="s">
        <v>201</v>
      </c>
      <c r="D6674" t="s">
        <v>190</v>
      </c>
      <c r="E6674">
        <v>94080</v>
      </c>
      <c r="F6674">
        <v>41.454099999999997</v>
      </c>
      <c r="G6674">
        <v>44738</v>
      </c>
      <c r="H6674">
        <v>44713</v>
      </c>
      <c r="I6674">
        <v>3900001.7279999997</v>
      </c>
      <c r="J6674" t="s">
        <v>188</v>
      </c>
      <c r="K6674">
        <v>3120.0013823999998</v>
      </c>
    </row>
    <row r="6675" spans="1:11" x14ac:dyDescent="0.2">
      <c r="A6675" t="s">
        <v>258</v>
      </c>
      <c r="B6675" t="s">
        <v>198</v>
      </c>
      <c r="C6675" t="s">
        <v>209</v>
      </c>
      <c r="D6675" t="s">
        <v>200</v>
      </c>
      <c r="E6675">
        <v>143438</v>
      </c>
      <c r="F6675">
        <v>21.612100000000002</v>
      </c>
      <c r="G6675">
        <v>44739</v>
      </c>
      <c r="H6675">
        <v>44713</v>
      </c>
      <c r="I6675">
        <v>3099996.3998000002</v>
      </c>
      <c r="J6675" t="s">
        <v>188</v>
      </c>
      <c r="K6675">
        <v>2479.9971198400003</v>
      </c>
    </row>
    <row r="6676" spans="1:11" x14ac:dyDescent="0.2">
      <c r="A6676" t="s">
        <v>258</v>
      </c>
      <c r="B6676" t="s">
        <v>198</v>
      </c>
      <c r="C6676" t="s">
        <v>197</v>
      </c>
      <c r="D6676" t="s">
        <v>187</v>
      </c>
      <c r="E6676">
        <v>60177</v>
      </c>
      <c r="F6676">
        <v>154.54310000000001</v>
      </c>
      <c r="G6676">
        <v>44742</v>
      </c>
      <c r="H6676">
        <v>44713</v>
      </c>
      <c r="I6676">
        <v>9299940.1287000012</v>
      </c>
      <c r="J6676" t="s">
        <v>188</v>
      </c>
      <c r="K6676">
        <v>7439.952102960001</v>
      </c>
    </row>
    <row r="6677" spans="1:11" x14ac:dyDescent="0.2">
      <c r="A6677" t="s">
        <v>258</v>
      </c>
      <c r="B6677" t="s">
        <v>185</v>
      </c>
      <c r="C6677" t="s">
        <v>228</v>
      </c>
      <c r="D6677" t="s">
        <v>200</v>
      </c>
      <c r="E6677">
        <v>32019</v>
      </c>
      <c r="F6677">
        <v>28.1082</v>
      </c>
      <c r="G6677">
        <v>44742</v>
      </c>
      <c r="H6677">
        <v>44713</v>
      </c>
      <c r="I6677">
        <v>899996.4558</v>
      </c>
      <c r="J6677" t="s">
        <v>204</v>
      </c>
      <c r="K6677">
        <v>719.99716464000005</v>
      </c>
    </row>
    <row r="6678" spans="1:11" x14ac:dyDescent="0.2">
      <c r="A6678" t="s">
        <v>258</v>
      </c>
      <c r="B6678" t="s">
        <v>198</v>
      </c>
      <c r="C6678" t="s">
        <v>205</v>
      </c>
      <c r="D6678" t="s">
        <v>187</v>
      </c>
      <c r="E6678">
        <v>215826</v>
      </c>
      <c r="F6678">
        <v>19.923500000000001</v>
      </c>
      <c r="G6678">
        <v>44742</v>
      </c>
      <c r="H6678">
        <v>44713</v>
      </c>
      <c r="I6678">
        <v>4300009.3109999998</v>
      </c>
      <c r="J6678" t="s">
        <v>193</v>
      </c>
      <c r="K6678">
        <v>3870.0083798999999</v>
      </c>
    </row>
    <row r="6679" spans="1:11" x14ac:dyDescent="0.2">
      <c r="A6679" t="s">
        <v>258</v>
      </c>
      <c r="B6679" t="s">
        <v>185</v>
      </c>
      <c r="C6679" t="s">
        <v>244</v>
      </c>
      <c r="D6679" t="s">
        <v>190</v>
      </c>
      <c r="E6679">
        <v>181819</v>
      </c>
      <c r="F6679">
        <v>29.149899999999999</v>
      </c>
      <c r="G6679">
        <v>44742</v>
      </c>
      <c r="H6679">
        <v>44713</v>
      </c>
      <c r="I6679">
        <v>5300005.6680999994</v>
      </c>
      <c r="J6679" t="s">
        <v>207</v>
      </c>
      <c r="K6679">
        <v>4240.0045344800001</v>
      </c>
    </row>
    <row r="6680" spans="1:11" x14ac:dyDescent="0.2">
      <c r="A6680" t="s">
        <v>258</v>
      </c>
      <c r="B6680" t="s">
        <v>198</v>
      </c>
      <c r="C6680" t="s">
        <v>209</v>
      </c>
      <c r="D6680" t="s">
        <v>192</v>
      </c>
      <c r="E6680">
        <v>161030</v>
      </c>
      <c r="F6680">
        <v>20.493099999999998</v>
      </c>
      <c r="G6680">
        <v>44742</v>
      </c>
      <c r="H6680">
        <v>44713</v>
      </c>
      <c r="I6680">
        <v>3300003.8929999997</v>
      </c>
      <c r="J6680" t="s">
        <v>188</v>
      </c>
      <c r="K6680">
        <v>2640.0031144</v>
      </c>
    </row>
    <row r="6681" spans="1:11" x14ac:dyDescent="0.2">
      <c r="A6681" t="s">
        <v>258</v>
      </c>
      <c r="B6681" t="s">
        <v>198</v>
      </c>
      <c r="C6681" t="s">
        <v>236</v>
      </c>
      <c r="D6681" t="s">
        <v>200</v>
      </c>
      <c r="E6681">
        <v>445051</v>
      </c>
      <c r="F6681">
        <v>6.9654999999999996</v>
      </c>
      <c r="G6681">
        <v>44742</v>
      </c>
      <c r="H6681">
        <v>44713</v>
      </c>
      <c r="I6681">
        <v>3100002.7404999998</v>
      </c>
      <c r="J6681" t="s">
        <v>215</v>
      </c>
      <c r="K6681">
        <v>3100.0027405000001</v>
      </c>
    </row>
    <row r="6682" spans="1:11" x14ac:dyDescent="0.2">
      <c r="A6682" t="s">
        <v>258</v>
      </c>
      <c r="B6682" t="s">
        <v>185</v>
      </c>
      <c r="C6682" t="s">
        <v>227</v>
      </c>
      <c r="D6682" t="s">
        <v>187</v>
      </c>
      <c r="E6682">
        <v>21116</v>
      </c>
      <c r="F6682">
        <v>151.54480000000001</v>
      </c>
      <c r="G6682">
        <v>44742</v>
      </c>
      <c r="H6682">
        <v>44713</v>
      </c>
      <c r="I6682">
        <v>3200019.9968000003</v>
      </c>
      <c r="J6682" t="s">
        <v>204</v>
      </c>
      <c r="K6682">
        <v>2560.0159974400003</v>
      </c>
    </row>
    <row r="6683" spans="1:11" x14ac:dyDescent="0.2">
      <c r="A6683" t="s">
        <v>258</v>
      </c>
      <c r="B6683" t="s">
        <v>185</v>
      </c>
      <c r="C6683" t="s">
        <v>211</v>
      </c>
      <c r="D6683" t="s">
        <v>200</v>
      </c>
      <c r="E6683">
        <v>102670</v>
      </c>
      <c r="F6683">
        <v>12.661899999999999</v>
      </c>
      <c r="G6683">
        <v>44743</v>
      </c>
      <c r="H6683">
        <v>44743</v>
      </c>
      <c r="I6683">
        <v>1299997.2729999998</v>
      </c>
      <c r="J6683" t="s">
        <v>207</v>
      </c>
      <c r="K6683">
        <v>1039.9978183999999</v>
      </c>
    </row>
    <row r="6684" spans="1:11" x14ac:dyDescent="0.2">
      <c r="A6684" t="s">
        <v>258</v>
      </c>
      <c r="B6684" t="s">
        <v>185</v>
      </c>
      <c r="C6684" t="s">
        <v>239</v>
      </c>
      <c r="D6684" t="s">
        <v>200</v>
      </c>
      <c r="E6684">
        <v>56250</v>
      </c>
      <c r="F6684">
        <v>16.0001</v>
      </c>
      <c r="G6684">
        <v>44743</v>
      </c>
      <c r="H6684">
        <v>44743</v>
      </c>
      <c r="I6684">
        <v>900005.625</v>
      </c>
      <c r="J6684" t="s">
        <v>188</v>
      </c>
      <c r="K6684">
        <v>720.00450000000001</v>
      </c>
    </row>
    <row r="6685" spans="1:11" x14ac:dyDescent="0.2">
      <c r="A6685" t="s">
        <v>258</v>
      </c>
      <c r="B6685" t="s">
        <v>198</v>
      </c>
      <c r="C6685" t="s">
        <v>217</v>
      </c>
      <c r="D6685" t="s">
        <v>190</v>
      </c>
      <c r="E6685">
        <v>833842</v>
      </c>
      <c r="F6685">
        <v>8.5147999999999993</v>
      </c>
      <c r="G6685">
        <v>44744</v>
      </c>
      <c r="H6685">
        <v>44743</v>
      </c>
      <c r="I6685">
        <v>7099997.8615999995</v>
      </c>
      <c r="J6685" t="s">
        <v>215</v>
      </c>
      <c r="K6685">
        <v>7099.9978615999999</v>
      </c>
    </row>
    <row r="6686" spans="1:11" x14ac:dyDescent="0.2">
      <c r="A6686" t="s">
        <v>258</v>
      </c>
      <c r="B6686" t="s">
        <v>185</v>
      </c>
      <c r="C6686" t="s">
        <v>203</v>
      </c>
      <c r="D6686" t="s">
        <v>190</v>
      </c>
      <c r="E6686">
        <v>45781</v>
      </c>
      <c r="F6686">
        <v>122.32250000000001</v>
      </c>
      <c r="G6686">
        <v>44745</v>
      </c>
      <c r="H6686">
        <v>44743</v>
      </c>
      <c r="I6686">
        <v>5600046.3725000005</v>
      </c>
      <c r="J6686" t="s">
        <v>204</v>
      </c>
      <c r="K6686">
        <v>4480.0370980000007</v>
      </c>
    </row>
    <row r="6687" spans="1:11" x14ac:dyDescent="0.2">
      <c r="A6687" t="s">
        <v>258</v>
      </c>
      <c r="B6687" t="s">
        <v>198</v>
      </c>
      <c r="C6687" t="s">
        <v>236</v>
      </c>
      <c r="D6687" t="s">
        <v>190</v>
      </c>
      <c r="E6687">
        <v>1179589</v>
      </c>
      <c r="F6687">
        <v>6.8667999999999996</v>
      </c>
      <c r="G6687">
        <v>44749</v>
      </c>
      <c r="H6687">
        <v>44743</v>
      </c>
      <c r="I6687">
        <v>8100001.7451999998</v>
      </c>
      <c r="J6687" t="s">
        <v>215</v>
      </c>
      <c r="K6687">
        <v>8100.0017451999993</v>
      </c>
    </row>
    <row r="6688" spans="1:11" x14ac:dyDescent="0.2">
      <c r="A6688" t="s">
        <v>258</v>
      </c>
      <c r="B6688" t="s">
        <v>185</v>
      </c>
      <c r="C6688" t="s">
        <v>234</v>
      </c>
      <c r="D6688" t="s">
        <v>190</v>
      </c>
      <c r="E6688">
        <v>81820</v>
      </c>
      <c r="F6688">
        <v>102.6649</v>
      </c>
      <c r="G6688">
        <v>44749</v>
      </c>
      <c r="H6688">
        <v>44743</v>
      </c>
      <c r="I6688">
        <v>8400042.1180000007</v>
      </c>
      <c r="J6688" t="s">
        <v>204</v>
      </c>
      <c r="K6688">
        <v>6720.033694400001</v>
      </c>
    </row>
    <row r="6689" spans="1:11" x14ac:dyDescent="0.2">
      <c r="A6689" t="s">
        <v>258</v>
      </c>
      <c r="B6689" t="s">
        <v>185</v>
      </c>
      <c r="C6689" t="s">
        <v>205</v>
      </c>
      <c r="D6689" t="s">
        <v>192</v>
      </c>
      <c r="E6689">
        <v>263131</v>
      </c>
      <c r="F6689">
        <v>17.4818</v>
      </c>
      <c r="G6689">
        <v>44749</v>
      </c>
      <c r="H6689">
        <v>44743</v>
      </c>
      <c r="I6689">
        <v>4600003.5158000002</v>
      </c>
      <c r="J6689" t="s">
        <v>193</v>
      </c>
      <c r="K6689">
        <v>4140.0031642200001</v>
      </c>
    </row>
    <row r="6690" spans="1:11" x14ac:dyDescent="0.2">
      <c r="A6690" t="s">
        <v>258</v>
      </c>
      <c r="B6690" t="s">
        <v>198</v>
      </c>
      <c r="C6690" t="s">
        <v>219</v>
      </c>
      <c r="D6690" t="s">
        <v>190</v>
      </c>
      <c r="E6690">
        <v>141887</v>
      </c>
      <c r="F6690">
        <v>49.335099999999997</v>
      </c>
      <c r="G6690">
        <v>44749</v>
      </c>
      <c r="H6690">
        <v>44743</v>
      </c>
      <c r="I6690">
        <v>7000009.3336999994</v>
      </c>
      <c r="J6690" t="s">
        <v>188</v>
      </c>
      <c r="K6690">
        <v>5600.0074669599999</v>
      </c>
    </row>
    <row r="6691" spans="1:11" x14ac:dyDescent="0.2">
      <c r="A6691" t="s">
        <v>258</v>
      </c>
      <c r="B6691" t="s">
        <v>198</v>
      </c>
      <c r="C6691" t="s">
        <v>222</v>
      </c>
      <c r="D6691" t="s">
        <v>190</v>
      </c>
      <c r="E6691">
        <v>526841</v>
      </c>
      <c r="F6691">
        <v>17.6524</v>
      </c>
      <c r="G6691">
        <v>44749</v>
      </c>
      <c r="H6691">
        <v>44743</v>
      </c>
      <c r="I6691">
        <v>9300008.0683999993</v>
      </c>
      <c r="J6691" t="s">
        <v>193</v>
      </c>
      <c r="K6691">
        <v>8370.0072615600002</v>
      </c>
    </row>
    <row r="6692" spans="1:11" x14ac:dyDescent="0.2">
      <c r="A6692" t="s">
        <v>258</v>
      </c>
      <c r="B6692" t="s">
        <v>198</v>
      </c>
      <c r="C6692" t="s">
        <v>221</v>
      </c>
      <c r="D6692" t="s">
        <v>190</v>
      </c>
      <c r="E6692">
        <v>160129</v>
      </c>
      <c r="F6692">
        <v>40.592199999999998</v>
      </c>
      <c r="G6692">
        <v>44749</v>
      </c>
      <c r="H6692">
        <v>44743</v>
      </c>
      <c r="I6692">
        <v>6499988.3937999997</v>
      </c>
      <c r="J6692" t="s">
        <v>207</v>
      </c>
      <c r="K6692">
        <v>5199.9907150400004</v>
      </c>
    </row>
    <row r="6693" spans="1:11" x14ac:dyDescent="0.2">
      <c r="A6693" t="s">
        <v>258</v>
      </c>
      <c r="B6693" t="s">
        <v>198</v>
      </c>
      <c r="C6693" t="s">
        <v>211</v>
      </c>
      <c r="D6693" t="s">
        <v>187</v>
      </c>
      <c r="E6693">
        <v>232959</v>
      </c>
      <c r="F6693">
        <v>14.1656</v>
      </c>
      <c r="G6693">
        <v>44749</v>
      </c>
      <c r="H6693">
        <v>44743</v>
      </c>
      <c r="I6693">
        <v>3300004.0104</v>
      </c>
      <c r="J6693" t="s">
        <v>207</v>
      </c>
      <c r="K6693">
        <v>2640.0032083200003</v>
      </c>
    </row>
    <row r="6694" spans="1:11" x14ac:dyDescent="0.2">
      <c r="A6694" t="s">
        <v>258</v>
      </c>
      <c r="B6694" t="s">
        <v>198</v>
      </c>
      <c r="C6694" t="s">
        <v>237</v>
      </c>
      <c r="D6694" t="s">
        <v>192</v>
      </c>
      <c r="E6694">
        <v>494371</v>
      </c>
      <c r="F6694">
        <v>15.979900000000001</v>
      </c>
      <c r="G6694">
        <v>44749</v>
      </c>
      <c r="H6694">
        <v>44743</v>
      </c>
      <c r="I6694">
        <v>7899999.1429000003</v>
      </c>
      <c r="J6694" t="s">
        <v>204</v>
      </c>
      <c r="K6694">
        <v>6319.9993143200008</v>
      </c>
    </row>
    <row r="6695" spans="1:11" x14ac:dyDescent="0.2">
      <c r="A6695" t="s">
        <v>258</v>
      </c>
      <c r="B6695" t="s">
        <v>198</v>
      </c>
      <c r="C6695" t="s">
        <v>211</v>
      </c>
      <c r="D6695" t="s">
        <v>192</v>
      </c>
      <c r="E6695">
        <v>177054</v>
      </c>
      <c r="F6695">
        <v>12.990399999999999</v>
      </c>
      <c r="G6695">
        <v>44749</v>
      </c>
      <c r="H6695">
        <v>44743</v>
      </c>
      <c r="I6695">
        <v>2300002.2815999999</v>
      </c>
      <c r="J6695" t="s">
        <v>207</v>
      </c>
      <c r="K6695">
        <v>1840.00182528</v>
      </c>
    </row>
    <row r="6696" spans="1:11" x14ac:dyDescent="0.2">
      <c r="A6696" t="s">
        <v>258</v>
      </c>
      <c r="B6696" t="s">
        <v>198</v>
      </c>
      <c r="C6696" t="s">
        <v>206</v>
      </c>
      <c r="D6696" t="s">
        <v>200</v>
      </c>
      <c r="E6696">
        <v>69556</v>
      </c>
      <c r="F6696">
        <v>100.6386</v>
      </c>
      <c r="G6696">
        <v>44749</v>
      </c>
      <c r="H6696">
        <v>44743</v>
      </c>
      <c r="I6696">
        <v>7000018.4616</v>
      </c>
      <c r="J6696" t="s">
        <v>207</v>
      </c>
      <c r="K6696">
        <v>5600.0147692800001</v>
      </c>
    </row>
    <row r="6697" spans="1:11" x14ac:dyDescent="0.2">
      <c r="A6697" t="s">
        <v>258</v>
      </c>
      <c r="B6697" t="s">
        <v>185</v>
      </c>
      <c r="C6697" t="s">
        <v>205</v>
      </c>
      <c r="D6697" t="s">
        <v>190</v>
      </c>
      <c r="E6697">
        <v>98414</v>
      </c>
      <c r="F6697">
        <v>17.273900000000001</v>
      </c>
      <c r="G6697">
        <v>44750</v>
      </c>
      <c r="H6697">
        <v>44743</v>
      </c>
      <c r="I6697">
        <v>1699993.5946000002</v>
      </c>
      <c r="J6697" t="s">
        <v>193</v>
      </c>
      <c r="K6697">
        <v>1529.9942351400002</v>
      </c>
    </row>
    <row r="6698" spans="1:11" x14ac:dyDescent="0.2">
      <c r="A6698" t="s">
        <v>258</v>
      </c>
      <c r="B6698" t="s">
        <v>198</v>
      </c>
      <c r="C6698" t="s">
        <v>222</v>
      </c>
      <c r="D6698" t="s">
        <v>190</v>
      </c>
      <c r="E6698">
        <v>94366</v>
      </c>
      <c r="F6698">
        <v>16.955200000000001</v>
      </c>
      <c r="G6698">
        <v>44750</v>
      </c>
      <c r="H6698">
        <v>44743</v>
      </c>
      <c r="I6698">
        <v>1599994.4032000001</v>
      </c>
      <c r="J6698" t="s">
        <v>193</v>
      </c>
      <c r="K6698">
        <v>1439.9949628800002</v>
      </c>
    </row>
    <row r="6699" spans="1:11" x14ac:dyDescent="0.2">
      <c r="A6699" t="s">
        <v>258</v>
      </c>
      <c r="B6699" t="s">
        <v>185</v>
      </c>
      <c r="C6699" t="s">
        <v>202</v>
      </c>
      <c r="D6699" t="s">
        <v>192</v>
      </c>
      <c r="E6699">
        <v>2004428</v>
      </c>
      <c r="F6699">
        <v>4.2904999999999998</v>
      </c>
      <c r="G6699">
        <v>44753</v>
      </c>
      <c r="H6699">
        <v>44743</v>
      </c>
      <c r="I6699">
        <v>8599998.3339999989</v>
      </c>
      <c r="J6699" t="s">
        <v>193</v>
      </c>
      <c r="K6699">
        <v>7739.9985005999988</v>
      </c>
    </row>
    <row r="6700" spans="1:11" x14ac:dyDescent="0.2">
      <c r="A6700" t="s">
        <v>258</v>
      </c>
      <c r="B6700" t="s">
        <v>185</v>
      </c>
      <c r="C6700" t="s">
        <v>186</v>
      </c>
      <c r="D6700" t="s">
        <v>190</v>
      </c>
      <c r="E6700">
        <v>62850</v>
      </c>
      <c r="F6700">
        <v>20.684200000000001</v>
      </c>
      <c r="G6700">
        <v>44753</v>
      </c>
      <c r="H6700">
        <v>44743</v>
      </c>
      <c r="I6700">
        <v>1300001.97</v>
      </c>
      <c r="J6700" t="s">
        <v>188</v>
      </c>
      <c r="K6700">
        <v>1040.0015760000001</v>
      </c>
    </row>
    <row r="6701" spans="1:11" x14ac:dyDescent="0.2">
      <c r="A6701" t="s">
        <v>258</v>
      </c>
      <c r="B6701" t="s">
        <v>198</v>
      </c>
      <c r="C6701" t="s">
        <v>197</v>
      </c>
      <c r="D6701" t="s">
        <v>192</v>
      </c>
      <c r="E6701">
        <v>8334</v>
      </c>
      <c r="F6701">
        <v>167.97739999999999</v>
      </c>
      <c r="G6701">
        <v>44753</v>
      </c>
      <c r="H6701">
        <v>44743</v>
      </c>
      <c r="I6701">
        <v>1399923.6516</v>
      </c>
      <c r="J6701" t="s">
        <v>188</v>
      </c>
      <c r="K6701">
        <v>1119.9389212799999</v>
      </c>
    </row>
    <row r="6702" spans="1:11" x14ac:dyDescent="0.2">
      <c r="A6702" t="s">
        <v>258</v>
      </c>
      <c r="B6702" t="s">
        <v>185</v>
      </c>
      <c r="C6702" t="s">
        <v>232</v>
      </c>
      <c r="D6702" t="s">
        <v>190</v>
      </c>
      <c r="E6702">
        <v>61211</v>
      </c>
      <c r="F6702">
        <v>24.505299999999998</v>
      </c>
      <c r="G6702">
        <v>44756</v>
      </c>
      <c r="H6702">
        <v>44743</v>
      </c>
      <c r="I6702">
        <v>1499993.9182999998</v>
      </c>
      <c r="J6702" t="s">
        <v>204</v>
      </c>
      <c r="K6702">
        <v>1199.9951346399998</v>
      </c>
    </row>
    <row r="6703" spans="1:11" x14ac:dyDescent="0.2">
      <c r="A6703" t="s">
        <v>258</v>
      </c>
      <c r="B6703" t="s">
        <v>185</v>
      </c>
      <c r="C6703" t="s">
        <v>229</v>
      </c>
      <c r="D6703" t="s">
        <v>190</v>
      </c>
      <c r="E6703">
        <v>73653</v>
      </c>
      <c r="F6703">
        <v>112.69110000000001</v>
      </c>
      <c r="G6703">
        <v>44756</v>
      </c>
      <c r="H6703">
        <v>44743</v>
      </c>
      <c r="I6703">
        <v>8300037.5883000009</v>
      </c>
      <c r="J6703" t="s">
        <v>188</v>
      </c>
      <c r="K6703">
        <v>6640.0300706400012</v>
      </c>
    </row>
    <row r="6704" spans="1:11" x14ac:dyDescent="0.2">
      <c r="A6704" t="s">
        <v>258</v>
      </c>
      <c r="B6704" t="s">
        <v>198</v>
      </c>
      <c r="C6704" t="s">
        <v>209</v>
      </c>
      <c r="D6704" t="s">
        <v>190</v>
      </c>
      <c r="E6704">
        <v>482298</v>
      </c>
      <c r="F6704">
        <v>19.282699999999998</v>
      </c>
      <c r="G6704">
        <v>44758</v>
      </c>
      <c r="H6704">
        <v>44743</v>
      </c>
      <c r="I6704">
        <v>9300007.6445999984</v>
      </c>
      <c r="J6704" t="s">
        <v>188</v>
      </c>
      <c r="K6704">
        <v>7440.0061156799993</v>
      </c>
    </row>
    <row r="6705" spans="1:11" x14ac:dyDescent="0.2">
      <c r="A6705" t="s">
        <v>258</v>
      </c>
      <c r="B6705" t="s">
        <v>198</v>
      </c>
      <c r="C6705" t="s">
        <v>213</v>
      </c>
      <c r="D6705" t="s">
        <v>190</v>
      </c>
      <c r="E6705">
        <v>52474</v>
      </c>
      <c r="F6705">
        <v>70.511600000000001</v>
      </c>
      <c r="G6705">
        <v>44758</v>
      </c>
      <c r="H6705">
        <v>44743</v>
      </c>
      <c r="I6705">
        <v>3700025.6984000001</v>
      </c>
      <c r="J6705" t="s">
        <v>188</v>
      </c>
      <c r="K6705">
        <v>2960.0205587200003</v>
      </c>
    </row>
    <row r="6706" spans="1:11" x14ac:dyDescent="0.2">
      <c r="A6706" t="s">
        <v>258</v>
      </c>
      <c r="B6706" t="s">
        <v>198</v>
      </c>
      <c r="C6706" t="s">
        <v>194</v>
      </c>
      <c r="D6706" t="s">
        <v>190</v>
      </c>
      <c r="E6706">
        <v>41879</v>
      </c>
      <c r="F6706">
        <v>52.532699999999998</v>
      </c>
      <c r="G6706">
        <v>44758</v>
      </c>
      <c r="H6706">
        <v>44743</v>
      </c>
      <c r="I6706">
        <v>2200016.9432999999</v>
      </c>
      <c r="J6706" t="s">
        <v>188</v>
      </c>
      <c r="K6706">
        <v>1760.0135546399999</v>
      </c>
    </row>
    <row r="6707" spans="1:11" x14ac:dyDescent="0.2">
      <c r="A6707" t="s">
        <v>258</v>
      </c>
      <c r="B6707" t="s">
        <v>185</v>
      </c>
      <c r="C6707" t="s">
        <v>227</v>
      </c>
      <c r="D6707" t="s">
        <v>200</v>
      </c>
      <c r="E6707">
        <v>11786</v>
      </c>
      <c r="F6707">
        <v>144.24430000000001</v>
      </c>
      <c r="G6707">
        <v>44759</v>
      </c>
      <c r="H6707">
        <v>44743</v>
      </c>
      <c r="I6707">
        <v>1700063.3198000002</v>
      </c>
      <c r="J6707" t="s">
        <v>204</v>
      </c>
      <c r="K6707">
        <v>1360.0506558400002</v>
      </c>
    </row>
    <row r="6708" spans="1:11" x14ac:dyDescent="0.2">
      <c r="A6708" t="s">
        <v>258</v>
      </c>
      <c r="B6708" t="s">
        <v>185</v>
      </c>
      <c r="C6708" t="s">
        <v>232</v>
      </c>
      <c r="D6708" t="s">
        <v>200</v>
      </c>
      <c r="E6708">
        <v>194028</v>
      </c>
      <c r="F6708">
        <v>25.769500000000001</v>
      </c>
      <c r="G6708">
        <v>44759</v>
      </c>
      <c r="H6708">
        <v>44743</v>
      </c>
      <c r="I6708">
        <v>5000004.5460000001</v>
      </c>
      <c r="J6708" t="s">
        <v>204</v>
      </c>
      <c r="K6708">
        <v>4000.0036368000001</v>
      </c>
    </row>
    <row r="6709" spans="1:11" x14ac:dyDescent="0.2">
      <c r="A6709" t="s">
        <v>258</v>
      </c>
      <c r="B6709" t="s">
        <v>198</v>
      </c>
      <c r="C6709" t="s">
        <v>194</v>
      </c>
      <c r="D6709" t="s">
        <v>190</v>
      </c>
      <c r="E6709">
        <v>101404</v>
      </c>
      <c r="F6709">
        <v>48.321800000000003</v>
      </c>
      <c r="G6709">
        <v>44760</v>
      </c>
      <c r="H6709">
        <v>44743</v>
      </c>
      <c r="I6709">
        <v>4900023.8072000006</v>
      </c>
      <c r="J6709" t="s">
        <v>188</v>
      </c>
      <c r="K6709">
        <v>3920.0190457600006</v>
      </c>
    </row>
    <row r="6710" spans="1:11" x14ac:dyDescent="0.2">
      <c r="A6710" t="s">
        <v>258</v>
      </c>
      <c r="B6710" t="s">
        <v>185</v>
      </c>
      <c r="C6710" t="s">
        <v>114</v>
      </c>
      <c r="D6710" t="s">
        <v>187</v>
      </c>
      <c r="E6710">
        <v>609899</v>
      </c>
      <c r="F6710">
        <v>13.6088</v>
      </c>
      <c r="G6710">
        <v>44760</v>
      </c>
      <c r="H6710">
        <v>44743</v>
      </c>
      <c r="I6710">
        <v>8299993.5112000005</v>
      </c>
      <c r="J6710" t="s">
        <v>215</v>
      </c>
      <c r="K6710">
        <v>8299.9935112000003</v>
      </c>
    </row>
    <row r="6711" spans="1:11" x14ac:dyDescent="0.2">
      <c r="A6711" t="s">
        <v>258</v>
      </c>
      <c r="B6711" t="s">
        <v>198</v>
      </c>
      <c r="C6711" t="s">
        <v>197</v>
      </c>
      <c r="D6711" t="s">
        <v>190</v>
      </c>
      <c r="E6711">
        <v>24320</v>
      </c>
      <c r="F6711">
        <v>164.47280000000001</v>
      </c>
      <c r="G6711">
        <v>44763</v>
      </c>
      <c r="H6711">
        <v>44743</v>
      </c>
      <c r="I6711">
        <v>3999978.4960000003</v>
      </c>
      <c r="J6711" t="s">
        <v>188</v>
      </c>
      <c r="K6711">
        <v>3199.9827968000004</v>
      </c>
    </row>
    <row r="6712" spans="1:11" x14ac:dyDescent="0.2">
      <c r="A6712" t="s">
        <v>258</v>
      </c>
      <c r="B6712" t="s">
        <v>198</v>
      </c>
      <c r="C6712" t="s">
        <v>243</v>
      </c>
      <c r="D6712" t="s">
        <v>190</v>
      </c>
      <c r="E6712">
        <v>1250239</v>
      </c>
      <c r="F6712">
        <v>5.7588999999999997</v>
      </c>
      <c r="G6712">
        <v>44765</v>
      </c>
      <c r="H6712">
        <v>44743</v>
      </c>
      <c r="I6712">
        <v>7200001.3770999992</v>
      </c>
      <c r="J6712" t="s">
        <v>215</v>
      </c>
      <c r="K6712">
        <v>7200.0013771000004</v>
      </c>
    </row>
    <row r="6713" spans="1:11" x14ac:dyDescent="0.2">
      <c r="A6713" t="s">
        <v>258</v>
      </c>
      <c r="B6713" t="s">
        <v>198</v>
      </c>
      <c r="C6713" t="s">
        <v>246</v>
      </c>
      <c r="D6713" t="s">
        <v>190</v>
      </c>
      <c r="E6713">
        <v>38121</v>
      </c>
      <c r="F6713">
        <v>136.40770000000001</v>
      </c>
      <c r="G6713">
        <v>44766</v>
      </c>
      <c r="H6713">
        <v>44743</v>
      </c>
      <c r="I6713">
        <v>5199997.9317000005</v>
      </c>
      <c r="J6713" t="s">
        <v>204</v>
      </c>
      <c r="K6713">
        <v>4159.9983453600007</v>
      </c>
    </row>
    <row r="6714" spans="1:11" x14ac:dyDescent="0.2">
      <c r="A6714" t="s">
        <v>258</v>
      </c>
      <c r="B6714" t="s">
        <v>185</v>
      </c>
      <c r="C6714" t="s">
        <v>197</v>
      </c>
      <c r="D6714" t="s">
        <v>192</v>
      </c>
      <c r="E6714">
        <v>64659</v>
      </c>
      <c r="F6714">
        <v>154.6567</v>
      </c>
      <c r="G6714">
        <v>44767</v>
      </c>
      <c r="H6714">
        <v>44743</v>
      </c>
      <c r="I6714">
        <v>9999947.5653000008</v>
      </c>
      <c r="J6714" t="s">
        <v>188</v>
      </c>
      <c r="K6714">
        <v>7999.9580522400011</v>
      </c>
    </row>
    <row r="6715" spans="1:11" x14ac:dyDescent="0.2">
      <c r="A6715" t="s">
        <v>258</v>
      </c>
      <c r="B6715" t="s">
        <v>198</v>
      </c>
      <c r="C6715" t="s">
        <v>222</v>
      </c>
      <c r="D6715" t="s">
        <v>187</v>
      </c>
      <c r="E6715">
        <v>103485</v>
      </c>
      <c r="F6715">
        <v>17.393899999999999</v>
      </c>
      <c r="G6715">
        <v>44770</v>
      </c>
      <c r="H6715">
        <v>44743</v>
      </c>
      <c r="I6715">
        <v>1800007.7414999998</v>
      </c>
      <c r="J6715" t="s">
        <v>193</v>
      </c>
      <c r="K6715">
        <v>1620.0069673499997</v>
      </c>
    </row>
    <row r="6716" spans="1:11" x14ac:dyDescent="0.2">
      <c r="A6716" t="s">
        <v>258</v>
      </c>
      <c r="B6716" t="s">
        <v>185</v>
      </c>
      <c r="C6716" t="s">
        <v>202</v>
      </c>
      <c r="D6716" t="s">
        <v>187</v>
      </c>
      <c r="E6716">
        <v>2307750</v>
      </c>
      <c r="F6716">
        <v>4.0298999999999996</v>
      </c>
      <c r="G6716">
        <v>44770</v>
      </c>
      <c r="H6716">
        <v>44743</v>
      </c>
      <c r="I6716">
        <v>9300001.7249999996</v>
      </c>
      <c r="J6716" t="s">
        <v>193</v>
      </c>
      <c r="K6716">
        <v>8370.0015524999999</v>
      </c>
    </row>
    <row r="6717" spans="1:11" x14ac:dyDescent="0.2">
      <c r="A6717" t="s">
        <v>258</v>
      </c>
      <c r="B6717" t="s">
        <v>198</v>
      </c>
      <c r="C6717" t="s">
        <v>237</v>
      </c>
      <c r="D6717" t="s">
        <v>187</v>
      </c>
      <c r="E6717">
        <v>510133</v>
      </c>
      <c r="F6717">
        <v>15.8782</v>
      </c>
      <c r="G6717">
        <v>44770</v>
      </c>
      <c r="H6717">
        <v>44743</v>
      </c>
      <c r="I6717">
        <v>8099993.8005999997</v>
      </c>
      <c r="J6717" t="s">
        <v>204</v>
      </c>
      <c r="K6717">
        <v>6479.9950404800002</v>
      </c>
    </row>
    <row r="6718" spans="1:11" x14ac:dyDescent="0.2">
      <c r="A6718" t="s">
        <v>258</v>
      </c>
      <c r="B6718" t="s">
        <v>185</v>
      </c>
      <c r="C6718" t="s">
        <v>189</v>
      </c>
      <c r="D6718" t="s">
        <v>192</v>
      </c>
      <c r="E6718">
        <v>294310</v>
      </c>
      <c r="F6718">
        <v>31.9391</v>
      </c>
      <c r="G6718">
        <v>44770</v>
      </c>
      <c r="H6718">
        <v>44743</v>
      </c>
      <c r="I6718">
        <v>9399996.5209999997</v>
      </c>
      <c r="J6718" t="s">
        <v>188</v>
      </c>
      <c r="K6718">
        <v>7519.9972168000004</v>
      </c>
    </row>
    <row r="6719" spans="1:11" x14ac:dyDescent="0.2">
      <c r="A6719" t="s">
        <v>258</v>
      </c>
      <c r="B6719" t="s">
        <v>185</v>
      </c>
      <c r="C6719" t="s">
        <v>208</v>
      </c>
      <c r="D6719" t="s">
        <v>190</v>
      </c>
      <c r="E6719">
        <v>125412</v>
      </c>
      <c r="F6719">
        <v>66.182000000000002</v>
      </c>
      <c r="G6719">
        <v>44771</v>
      </c>
      <c r="H6719">
        <v>44743</v>
      </c>
      <c r="I6719">
        <v>8300016.9840000002</v>
      </c>
      <c r="J6719" t="s">
        <v>188</v>
      </c>
      <c r="K6719">
        <v>6640.0135872000001</v>
      </c>
    </row>
    <row r="6720" spans="1:11" x14ac:dyDescent="0.2">
      <c r="A6720" t="s">
        <v>258</v>
      </c>
      <c r="B6720" t="s">
        <v>185</v>
      </c>
      <c r="C6720" t="s">
        <v>232</v>
      </c>
      <c r="D6720" t="s">
        <v>190</v>
      </c>
      <c r="E6720">
        <v>89548</v>
      </c>
      <c r="F6720">
        <v>24.567799999999998</v>
      </c>
      <c r="G6720">
        <v>44772</v>
      </c>
      <c r="H6720">
        <v>44743</v>
      </c>
      <c r="I6720">
        <v>2199997.3544000001</v>
      </c>
      <c r="J6720" t="s">
        <v>204</v>
      </c>
      <c r="K6720">
        <v>1759.9978835200002</v>
      </c>
    </row>
    <row r="6721" spans="1:11" x14ac:dyDescent="0.2">
      <c r="A6721" t="s">
        <v>258</v>
      </c>
      <c r="B6721" t="s">
        <v>198</v>
      </c>
      <c r="C6721" t="s">
        <v>243</v>
      </c>
      <c r="D6721" t="s">
        <v>187</v>
      </c>
      <c r="E6721">
        <v>812927</v>
      </c>
      <c r="F6721">
        <v>6.0275999999999996</v>
      </c>
      <c r="G6721">
        <v>44773</v>
      </c>
      <c r="H6721">
        <v>44743</v>
      </c>
      <c r="I6721">
        <v>4899998.7851999998</v>
      </c>
      <c r="J6721" t="s">
        <v>215</v>
      </c>
      <c r="K6721">
        <v>4899.9987852000004</v>
      </c>
    </row>
    <row r="6722" spans="1:11" x14ac:dyDescent="0.2">
      <c r="A6722" t="s">
        <v>258</v>
      </c>
      <c r="B6722" t="s">
        <v>198</v>
      </c>
      <c r="C6722" t="s">
        <v>205</v>
      </c>
      <c r="D6722" t="s">
        <v>192</v>
      </c>
      <c r="E6722">
        <v>483597</v>
      </c>
      <c r="F6722">
        <v>16.749500000000001</v>
      </c>
      <c r="G6722">
        <v>44774</v>
      </c>
      <c r="H6722">
        <v>44774</v>
      </c>
      <c r="I6722">
        <v>8100007.9515000004</v>
      </c>
      <c r="J6722" t="s">
        <v>193</v>
      </c>
      <c r="K6722">
        <v>7290.0071563500005</v>
      </c>
    </row>
    <row r="6723" spans="1:11" x14ac:dyDescent="0.2">
      <c r="A6723" t="s">
        <v>258</v>
      </c>
      <c r="B6723" t="s">
        <v>198</v>
      </c>
      <c r="C6723" t="s">
        <v>233</v>
      </c>
      <c r="D6723" t="s">
        <v>192</v>
      </c>
      <c r="E6723">
        <v>120028</v>
      </c>
      <c r="F6723">
        <v>79.147999999999996</v>
      </c>
      <c r="G6723">
        <v>44778</v>
      </c>
      <c r="H6723">
        <v>44774</v>
      </c>
      <c r="I6723">
        <v>9499976.1439999994</v>
      </c>
      <c r="J6723" t="s">
        <v>204</v>
      </c>
      <c r="K6723">
        <v>7599.9809151999998</v>
      </c>
    </row>
    <row r="6724" spans="1:11" x14ac:dyDescent="0.2">
      <c r="A6724" t="s">
        <v>258</v>
      </c>
      <c r="B6724" t="s">
        <v>198</v>
      </c>
      <c r="C6724" t="s">
        <v>211</v>
      </c>
      <c r="D6724" t="s">
        <v>187</v>
      </c>
      <c r="E6724">
        <v>571989</v>
      </c>
      <c r="F6724">
        <v>13.4618</v>
      </c>
      <c r="G6724">
        <v>44778</v>
      </c>
      <c r="H6724">
        <v>44774</v>
      </c>
      <c r="I6724">
        <v>7700001.5202000001</v>
      </c>
      <c r="J6724" t="s">
        <v>207</v>
      </c>
      <c r="K6724">
        <v>6160.0012161600007</v>
      </c>
    </row>
    <row r="6725" spans="1:11" x14ac:dyDescent="0.2">
      <c r="A6725" t="s">
        <v>258</v>
      </c>
      <c r="B6725" t="s">
        <v>185</v>
      </c>
      <c r="C6725" t="s">
        <v>114</v>
      </c>
      <c r="D6725" t="s">
        <v>192</v>
      </c>
      <c r="E6725">
        <v>354181</v>
      </c>
      <c r="F6725">
        <v>14.3994</v>
      </c>
      <c r="G6725">
        <v>44779</v>
      </c>
      <c r="H6725">
        <v>44774</v>
      </c>
      <c r="I6725">
        <v>5099993.8914000001</v>
      </c>
      <c r="J6725" t="s">
        <v>215</v>
      </c>
      <c r="K6725">
        <v>5099.9938914000004</v>
      </c>
    </row>
    <row r="6726" spans="1:11" x14ac:dyDescent="0.2">
      <c r="A6726" t="s">
        <v>258</v>
      </c>
      <c r="B6726" t="s">
        <v>198</v>
      </c>
      <c r="C6726" t="s">
        <v>239</v>
      </c>
      <c r="D6726" t="s">
        <v>190</v>
      </c>
      <c r="E6726">
        <v>151351</v>
      </c>
      <c r="F6726">
        <v>15.1965</v>
      </c>
      <c r="G6726">
        <v>44781</v>
      </c>
      <c r="H6726">
        <v>44774</v>
      </c>
      <c r="I6726">
        <v>2300005.4715</v>
      </c>
      <c r="J6726" t="s">
        <v>188</v>
      </c>
      <c r="K6726">
        <v>1840.0043772000001</v>
      </c>
    </row>
    <row r="6727" spans="1:11" x14ac:dyDescent="0.2">
      <c r="A6727" t="s">
        <v>258</v>
      </c>
      <c r="B6727" t="s">
        <v>198</v>
      </c>
      <c r="C6727" t="s">
        <v>214</v>
      </c>
      <c r="D6727" t="s">
        <v>190</v>
      </c>
      <c r="E6727">
        <v>329872</v>
      </c>
      <c r="F6727">
        <v>30.011600000000001</v>
      </c>
      <c r="G6727">
        <v>44781</v>
      </c>
      <c r="H6727">
        <v>44774</v>
      </c>
      <c r="I6727">
        <v>9899986.5152000003</v>
      </c>
      <c r="J6727" t="s">
        <v>215</v>
      </c>
      <c r="K6727">
        <v>9899.986515200002</v>
      </c>
    </row>
    <row r="6728" spans="1:11" x14ac:dyDescent="0.2">
      <c r="A6728" t="s">
        <v>258</v>
      </c>
      <c r="B6728" t="s">
        <v>185</v>
      </c>
      <c r="C6728" t="s">
        <v>189</v>
      </c>
      <c r="D6728" t="s">
        <v>190</v>
      </c>
      <c r="E6728">
        <v>167885</v>
      </c>
      <c r="F6728">
        <v>30.378</v>
      </c>
      <c r="G6728">
        <v>44784</v>
      </c>
      <c r="H6728">
        <v>44774</v>
      </c>
      <c r="I6728">
        <v>5100010.53</v>
      </c>
      <c r="J6728" t="s">
        <v>188</v>
      </c>
      <c r="K6728">
        <v>4080.0084240000006</v>
      </c>
    </row>
    <row r="6729" spans="1:11" x14ac:dyDescent="0.2">
      <c r="A6729" t="s">
        <v>258</v>
      </c>
      <c r="B6729" t="s">
        <v>198</v>
      </c>
      <c r="C6729" t="s">
        <v>246</v>
      </c>
      <c r="D6729" t="s">
        <v>190</v>
      </c>
      <c r="E6729">
        <v>57292</v>
      </c>
      <c r="F6729">
        <v>136.14359999999999</v>
      </c>
      <c r="G6729">
        <v>44785</v>
      </c>
      <c r="H6729">
        <v>44774</v>
      </c>
      <c r="I6729">
        <v>7799939.1311999997</v>
      </c>
      <c r="J6729" t="s">
        <v>204</v>
      </c>
      <c r="K6729">
        <v>6239.95130496</v>
      </c>
    </row>
    <row r="6730" spans="1:11" x14ac:dyDescent="0.2">
      <c r="A6730" t="s">
        <v>258</v>
      </c>
      <c r="B6730" t="s">
        <v>185</v>
      </c>
      <c r="C6730" t="s">
        <v>208</v>
      </c>
      <c r="D6730" t="s">
        <v>190</v>
      </c>
      <c r="E6730">
        <v>144684</v>
      </c>
      <c r="F6730">
        <v>61.513500000000001</v>
      </c>
      <c r="G6730">
        <v>44785</v>
      </c>
      <c r="H6730">
        <v>44774</v>
      </c>
      <c r="I6730">
        <v>8900019.2339999992</v>
      </c>
      <c r="J6730" t="s">
        <v>188</v>
      </c>
      <c r="K6730">
        <v>7120.0153872000001</v>
      </c>
    </row>
    <row r="6731" spans="1:11" x14ac:dyDescent="0.2">
      <c r="A6731" t="s">
        <v>258</v>
      </c>
      <c r="B6731" t="s">
        <v>185</v>
      </c>
      <c r="C6731" t="s">
        <v>214</v>
      </c>
      <c r="D6731" t="s">
        <v>192</v>
      </c>
      <c r="E6731">
        <v>87031</v>
      </c>
      <c r="F6731">
        <v>28.725300000000001</v>
      </c>
      <c r="G6731">
        <v>44786</v>
      </c>
      <c r="H6731">
        <v>44774</v>
      </c>
      <c r="I6731">
        <v>2499991.5843000002</v>
      </c>
      <c r="J6731" t="s">
        <v>215</v>
      </c>
      <c r="K6731">
        <v>2499.9915843000003</v>
      </c>
    </row>
    <row r="6732" spans="1:11" x14ac:dyDescent="0.2">
      <c r="A6732" t="s">
        <v>258</v>
      </c>
      <c r="B6732" t="s">
        <v>198</v>
      </c>
      <c r="C6732" t="s">
        <v>189</v>
      </c>
      <c r="D6732" t="s">
        <v>192</v>
      </c>
      <c r="E6732">
        <v>44804</v>
      </c>
      <c r="F6732">
        <v>31.247199999999999</v>
      </c>
      <c r="G6732">
        <v>44786</v>
      </c>
      <c r="H6732">
        <v>44774</v>
      </c>
      <c r="I6732">
        <v>1399999.5488</v>
      </c>
      <c r="J6732" t="s">
        <v>188</v>
      </c>
      <c r="K6732">
        <v>1119.9996390400001</v>
      </c>
    </row>
    <row r="6733" spans="1:11" x14ac:dyDescent="0.2">
      <c r="A6733" t="s">
        <v>258</v>
      </c>
      <c r="B6733" t="s">
        <v>198</v>
      </c>
      <c r="C6733" t="s">
        <v>245</v>
      </c>
      <c r="D6733" t="s">
        <v>190</v>
      </c>
      <c r="E6733">
        <v>115042</v>
      </c>
      <c r="F6733">
        <v>59.109000000000002</v>
      </c>
      <c r="G6733">
        <v>44786</v>
      </c>
      <c r="H6733">
        <v>44774</v>
      </c>
      <c r="I6733">
        <v>6800017.5779999997</v>
      </c>
      <c r="J6733" t="s">
        <v>188</v>
      </c>
      <c r="K6733">
        <v>5440.0140624000005</v>
      </c>
    </row>
    <row r="6734" spans="1:11" x14ac:dyDescent="0.2">
      <c r="A6734" t="s">
        <v>258</v>
      </c>
      <c r="B6734" t="s">
        <v>185</v>
      </c>
      <c r="C6734" t="s">
        <v>206</v>
      </c>
      <c r="D6734" t="s">
        <v>190</v>
      </c>
      <c r="E6734">
        <v>54371</v>
      </c>
      <c r="F6734">
        <v>88.282200000000003</v>
      </c>
      <c r="G6734">
        <v>44786</v>
      </c>
      <c r="H6734">
        <v>44774</v>
      </c>
      <c r="I6734">
        <v>4799991.4961999999</v>
      </c>
      <c r="J6734" t="s">
        <v>207</v>
      </c>
      <c r="K6734">
        <v>3839.9931969600002</v>
      </c>
    </row>
    <row r="6735" spans="1:11" x14ac:dyDescent="0.2">
      <c r="A6735" t="s">
        <v>258</v>
      </c>
      <c r="B6735" t="s">
        <v>185</v>
      </c>
      <c r="C6735" t="s">
        <v>208</v>
      </c>
      <c r="D6735" t="s">
        <v>192</v>
      </c>
      <c r="E6735">
        <v>66236</v>
      </c>
      <c r="F6735">
        <v>61.899900000000002</v>
      </c>
      <c r="G6735">
        <v>44788</v>
      </c>
      <c r="H6735">
        <v>44774</v>
      </c>
      <c r="I6735">
        <v>4100001.7764000003</v>
      </c>
      <c r="J6735" t="s">
        <v>188</v>
      </c>
      <c r="K6735">
        <v>3280.0014211200005</v>
      </c>
    </row>
    <row r="6736" spans="1:11" x14ac:dyDescent="0.2">
      <c r="A6736" t="s">
        <v>258</v>
      </c>
      <c r="B6736" t="s">
        <v>198</v>
      </c>
      <c r="C6736" t="s">
        <v>191</v>
      </c>
      <c r="D6736" t="s">
        <v>187</v>
      </c>
      <c r="E6736">
        <v>258983</v>
      </c>
      <c r="F6736">
        <v>6.1779999999999999</v>
      </c>
      <c r="G6736">
        <v>44788</v>
      </c>
      <c r="H6736">
        <v>44774</v>
      </c>
      <c r="I6736">
        <v>1599996.9739999999</v>
      </c>
      <c r="J6736" t="s">
        <v>193</v>
      </c>
      <c r="K6736">
        <v>1439.9972765999999</v>
      </c>
    </row>
    <row r="6737" spans="1:11" x14ac:dyDescent="0.2">
      <c r="A6737" t="s">
        <v>258</v>
      </c>
      <c r="B6737" t="s">
        <v>198</v>
      </c>
      <c r="C6737" t="s">
        <v>217</v>
      </c>
      <c r="D6737" t="s">
        <v>200</v>
      </c>
      <c r="E6737">
        <v>1015646</v>
      </c>
      <c r="F6737">
        <v>8.2706</v>
      </c>
      <c r="G6737">
        <v>44791</v>
      </c>
      <c r="H6737">
        <v>44774</v>
      </c>
      <c r="I6737">
        <v>8400001.8076000009</v>
      </c>
      <c r="J6737" t="s">
        <v>215</v>
      </c>
      <c r="K6737">
        <v>8400.0018076000015</v>
      </c>
    </row>
    <row r="6738" spans="1:11" x14ac:dyDescent="0.2">
      <c r="A6738" t="s">
        <v>258</v>
      </c>
      <c r="B6738" t="s">
        <v>198</v>
      </c>
      <c r="C6738" t="s">
        <v>217</v>
      </c>
      <c r="D6738" t="s">
        <v>200</v>
      </c>
      <c r="E6738">
        <v>1048994</v>
      </c>
      <c r="F6738">
        <v>9.0563000000000002</v>
      </c>
      <c r="G6738">
        <v>44791</v>
      </c>
      <c r="H6738">
        <v>44774</v>
      </c>
      <c r="I6738">
        <v>9500004.3621999994</v>
      </c>
      <c r="J6738" t="s">
        <v>215</v>
      </c>
      <c r="K6738">
        <v>9500.0043621999994</v>
      </c>
    </row>
    <row r="6739" spans="1:11" x14ac:dyDescent="0.2">
      <c r="A6739" t="s">
        <v>258</v>
      </c>
      <c r="B6739" t="s">
        <v>185</v>
      </c>
      <c r="C6739" t="s">
        <v>197</v>
      </c>
      <c r="D6739" t="s">
        <v>190</v>
      </c>
      <c r="E6739">
        <v>49387</v>
      </c>
      <c r="F6739">
        <v>149.83789999999999</v>
      </c>
      <c r="G6739">
        <v>44792</v>
      </c>
      <c r="H6739">
        <v>44774</v>
      </c>
      <c r="I6739">
        <v>7400044.3672999991</v>
      </c>
      <c r="J6739" t="s">
        <v>188</v>
      </c>
      <c r="K6739">
        <v>5920.0354938399996</v>
      </c>
    </row>
    <row r="6740" spans="1:11" x14ac:dyDescent="0.2">
      <c r="A6740" t="s">
        <v>258</v>
      </c>
      <c r="B6740" t="s">
        <v>198</v>
      </c>
      <c r="C6740" t="s">
        <v>230</v>
      </c>
      <c r="D6740" t="s">
        <v>190</v>
      </c>
      <c r="E6740">
        <v>71711</v>
      </c>
      <c r="F6740">
        <v>108.7701</v>
      </c>
      <c r="G6740">
        <v>44795</v>
      </c>
      <c r="H6740">
        <v>44774</v>
      </c>
      <c r="I6740">
        <v>7800012.6410999997</v>
      </c>
      <c r="J6740" t="s">
        <v>188</v>
      </c>
      <c r="K6740">
        <v>6240.0101128799997</v>
      </c>
    </row>
    <row r="6741" spans="1:11" x14ac:dyDescent="0.2">
      <c r="A6741" t="s">
        <v>258</v>
      </c>
      <c r="B6741" t="s">
        <v>198</v>
      </c>
      <c r="C6741" t="s">
        <v>217</v>
      </c>
      <c r="D6741" t="s">
        <v>190</v>
      </c>
      <c r="E6741">
        <v>299093</v>
      </c>
      <c r="F6741">
        <v>8.3585999999999991</v>
      </c>
      <c r="G6741">
        <v>44798</v>
      </c>
      <c r="H6741">
        <v>44774</v>
      </c>
      <c r="I6741">
        <v>2499998.7497999999</v>
      </c>
      <c r="J6741" t="s">
        <v>215</v>
      </c>
      <c r="K6741">
        <v>2499.9987498</v>
      </c>
    </row>
    <row r="6742" spans="1:11" x14ac:dyDescent="0.2">
      <c r="A6742" t="s">
        <v>258</v>
      </c>
      <c r="B6742" t="s">
        <v>198</v>
      </c>
      <c r="C6742" t="s">
        <v>230</v>
      </c>
      <c r="D6742" t="s">
        <v>190</v>
      </c>
      <c r="E6742">
        <v>29826</v>
      </c>
      <c r="F6742">
        <v>124.0522</v>
      </c>
      <c r="G6742">
        <v>44800</v>
      </c>
      <c r="H6742">
        <v>44774</v>
      </c>
      <c r="I6742">
        <v>3699980.9172</v>
      </c>
      <c r="J6742" t="s">
        <v>188</v>
      </c>
      <c r="K6742">
        <v>2959.9847337600004</v>
      </c>
    </row>
    <row r="6743" spans="1:11" x14ac:dyDescent="0.2">
      <c r="A6743" t="s">
        <v>258</v>
      </c>
      <c r="B6743" t="s">
        <v>198</v>
      </c>
      <c r="C6743" t="s">
        <v>186</v>
      </c>
      <c r="D6743" t="s">
        <v>190</v>
      </c>
      <c r="E6743">
        <v>252276</v>
      </c>
      <c r="F6743">
        <v>21.008700000000001</v>
      </c>
      <c r="G6743">
        <v>44801</v>
      </c>
      <c r="H6743">
        <v>44774</v>
      </c>
      <c r="I6743">
        <v>5299990.8012000006</v>
      </c>
      <c r="J6743" t="s">
        <v>188</v>
      </c>
      <c r="K6743">
        <v>4239.9926409600002</v>
      </c>
    </row>
    <row r="6744" spans="1:11" x14ac:dyDescent="0.2">
      <c r="A6744" t="s">
        <v>258</v>
      </c>
      <c r="B6744" t="s">
        <v>198</v>
      </c>
      <c r="C6744" t="s">
        <v>227</v>
      </c>
      <c r="D6744" t="s">
        <v>192</v>
      </c>
      <c r="E6744">
        <v>14002</v>
      </c>
      <c r="F6744">
        <v>157.1249</v>
      </c>
      <c r="G6744">
        <v>44801</v>
      </c>
      <c r="H6744">
        <v>44774</v>
      </c>
      <c r="I6744">
        <v>2200062.8498</v>
      </c>
      <c r="J6744" t="s">
        <v>204</v>
      </c>
      <c r="K6744">
        <v>1760.05027984</v>
      </c>
    </row>
    <row r="6745" spans="1:11" x14ac:dyDescent="0.2">
      <c r="A6745" t="s">
        <v>258</v>
      </c>
      <c r="B6745" t="s">
        <v>198</v>
      </c>
      <c r="C6745" t="s">
        <v>225</v>
      </c>
      <c r="D6745" t="s">
        <v>187</v>
      </c>
      <c r="E6745">
        <v>42648</v>
      </c>
      <c r="F6745">
        <v>84.411299999999997</v>
      </c>
      <c r="G6745">
        <v>44802</v>
      </c>
      <c r="H6745">
        <v>44774</v>
      </c>
      <c r="I6745">
        <v>3599973.1223999998</v>
      </c>
      <c r="J6745" t="s">
        <v>188</v>
      </c>
      <c r="K6745">
        <v>2879.9784979199999</v>
      </c>
    </row>
    <row r="6746" spans="1:11" x14ac:dyDescent="0.2">
      <c r="A6746" t="s">
        <v>258</v>
      </c>
      <c r="B6746" t="s">
        <v>198</v>
      </c>
      <c r="C6746" t="s">
        <v>189</v>
      </c>
      <c r="D6746" t="s">
        <v>192</v>
      </c>
      <c r="E6746">
        <v>87889</v>
      </c>
      <c r="F6746">
        <v>29.582699999999999</v>
      </c>
      <c r="G6746">
        <v>44802</v>
      </c>
      <c r="H6746">
        <v>44774</v>
      </c>
      <c r="I6746">
        <v>2599993.9202999999</v>
      </c>
      <c r="J6746" t="s">
        <v>188</v>
      </c>
      <c r="K6746">
        <v>2079.9951362400002</v>
      </c>
    </row>
    <row r="6747" spans="1:11" x14ac:dyDescent="0.2">
      <c r="A6747" t="s">
        <v>258</v>
      </c>
      <c r="B6747" t="s">
        <v>198</v>
      </c>
      <c r="C6747" t="s">
        <v>222</v>
      </c>
      <c r="D6747" t="s">
        <v>187</v>
      </c>
      <c r="E6747">
        <v>162108</v>
      </c>
      <c r="F6747">
        <v>17.889299999999999</v>
      </c>
      <c r="G6747">
        <v>44805</v>
      </c>
      <c r="H6747">
        <v>44805</v>
      </c>
      <c r="I6747">
        <v>2899998.6443999996</v>
      </c>
      <c r="J6747" t="s">
        <v>193</v>
      </c>
      <c r="K6747">
        <v>2609.9987799599999</v>
      </c>
    </row>
    <row r="6748" spans="1:11" x14ac:dyDescent="0.2">
      <c r="A6748" t="s">
        <v>258</v>
      </c>
      <c r="B6748" t="s">
        <v>198</v>
      </c>
      <c r="C6748" t="s">
        <v>112</v>
      </c>
      <c r="D6748" t="s">
        <v>187</v>
      </c>
      <c r="E6748">
        <v>34703</v>
      </c>
      <c r="F6748">
        <v>43.223799999999997</v>
      </c>
      <c r="G6748">
        <v>44805</v>
      </c>
      <c r="H6748">
        <v>44805</v>
      </c>
      <c r="I6748">
        <v>1499995.5314</v>
      </c>
      <c r="J6748" t="s">
        <v>188</v>
      </c>
      <c r="K6748">
        <v>1199.9964251200001</v>
      </c>
    </row>
    <row r="6749" spans="1:11" x14ac:dyDescent="0.2">
      <c r="A6749" t="s">
        <v>258</v>
      </c>
      <c r="B6749" t="s">
        <v>198</v>
      </c>
      <c r="C6749" t="s">
        <v>195</v>
      </c>
      <c r="D6749" t="s">
        <v>200</v>
      </c>
      <c r="E6749">
        <v>52649</v>
      </c>
      <c r="F6749">
        <v>108.2651</v>
      </c>
      <c r="G6749">
        <v>44807</v>
      </c>
      <c r="H6749">
        <v>44805</v>
      </c>
      <c r="I6749">
        <v>5700049.2499000002</v>
      </c>
      <c r="J6749" t="s">
        <v>196</v>
      </c>
      <c r="K6749">
        <v>5700.0492499000002</v>
      </c>
    </row>
    <row r="6750" spans="1:11" x14ac:dyDescent="0.2">
      <c r="A6750" t="s">
        <v>258</v>
      </c>
      <c r="B6750" t="s">
        <v>198</v>
      </c>
      <c r="C6750" t="s">
        <v>237</v>
      </c>
      <c r="D6750" t="s">
        <v>200</v>
      </c>
      <c r="E6750">
        <v>269753</v>
      </c>
      <c r="F6750">
        <v>15.569800000000001</v>
      </c>
      <c r="G6750">
        <v>44807</v>
      </c>
      <c r="H6750">
        <v>44805</v>
      </c>
      <c r="I6750">
        <v>4200000.2593999999</v>
      </c>
      <c r="J6750" t="s">
        <v>204</v>
      </c>
      <c r="K6750">
        <v>3360.00020752</v>
      </c>
    </row>
    <row r="6751" spans="1:11" x14ac:dyDescent="0.2">
      <c r="A6751" t="s">
        <v>258</v>
      </c>
      <c r="B6751" t="s">
        <v>185</v>
      </c>
      <c r="C6751" t="s">
        <v>240</v>
      </c>
      <c r="D6751" t="s">
        <v>190</v>
      </c>
      <c r="E6751">
        <v>618168</v>
      </c>
      <c r="F6751">
        <v>6.6325000000000003</v>
      </c>
      <c r="G6751">
        <v>44808</v>
      </c>
      <c r="H6751">
        <v>44805</v>
      </c>
      <c r="I6751">
        <v>4099999.2600000002</v>
      </c>
      <c r="J6751" t="s">
        <v>241</v>
      </c>
      <c r="K6751">
        <v>4099.9992600000005</v>
      </c>
    </row>
    <row r="6752" spans="1:11" x14ac:dyDescent="0.2">
      <c r="A6752" t="s">
        <v>258</v>
      </c>
      <c r="B6752" t="s">
        <v>198</v>
      </c>
      <c r="C6752" t="s">
        <v>202</v>
      </c>
      <c r="D6752" t="s">
        <v>200</v>
      </c>
      <c r="E6752">
        <v>1159316</v>
      </c>
      <c r="F6752">
        <v>3.8816000000000002</v>
      </c>
      <c r="G6752">
        <v>44809</v>
      </c>
      <c r="H6752">
        <v>44805</v>
      </c>
      <c r="I6752">
        <v>4500000.9856000002</v>
      </c>
      <c r="J6752" t="s">
        <v>193</v>
      </c>
      <c r="K6752">
        <v>4050.0008870400006</v>
      </c>
    </row>
    <row r="6753" spans="1:11" x14ac:dyDescent="0.2">
      <c r="A6753" t="s">
        <v>258</v>
      </c>
      <c r="B6753" t="s">
        <v>198</v>
      </c>
      <c r="C6753" t="s">
        <v>233</v>
      </c>
      <c r="D6753" t="s">
        <v>200</v>
      </c>
      <c r="E6753">
        <v>102973</v>
      </c>
      <c r="F6753">
        <v>79.632499999999993</v>
      </c>
      <c r="G6753">
        <v>44809</v>
      </c>
      <c r="H6753">
        <v>44805</v>
      </c>
      <c r="I6753">
        <v>8199997.4224999994</v>
      </c>
      <c r="J6753" t="s">
        <v>204</v>
      </c>
      <c r="K6753">
        <v>6559.9979379999995</v>
      </c>
    </row>
    <row r="6754" spans="1:11" x14ac:dyDescent="0.2">
      <c r="A6754" t="s">
        <v>258</v>
      </c>
      <c r="B6754" t="s">
        <v>198</v>
      </c>
      <c r="C6754" t="s">
        <v>229</v>
      </c>
      <c r="D6754" t="s">
        <v>200</v>
      </c>
      <c r="E6754">
        <v>59044</v>
      </c>
      <c r="F6754">
        <v>101.6194</v>
      </c>
      <c r="G6754">
        <v>44809</v>
      </c>
      <c r="H6754">
        <v>44805</v>
      </c>
      <c r="I6754">
        <v>6000015.8536</v>
      </c>
      <c r="J6754" t="s">
        <v>188</v>
      </c>
      <c r="K6754">
        <v>4800.0126828800003</v>
      </c>
    </row>
    <row r="6755" spans="1:11" x14ac:dyDescent="0.2">
      <c r="A6755" t="s">
        <v>258</v>
      </c>
      <c r="B6755" t="s">
        <v>198</v>
      </c>
      <c r="C6755" t="s">
        <v>213</v>
      </c>
      <c r="D6755" t="s">
        <v>192</v>
      </c>
      <c r="E6755">
        <v>60601</v>
      </c>
      <c r="F6755">
        <v>72.606200000000001</v>
      </c>
      <c r="G6755">
        <v>44812</v>
      </c>
      <c r="H6755">
        <v>44805</v>
      </c>
      <c r="I6755">
        <v>4400008.3262</v>
      </c>
      <c r="J6755" t="s">
        <v>188</v>
      </c>
      <c r="K6755">
        <v>3520.0066609600003</v>
      </c>
    </row>
    <row r="6756" spans="1:11" x14ac:dyDescent="0.2">
      <c r="A6756" t="s">
        <v>258</v>
      </c>
      <c r="B6756" t="s">
        <v>198</v>
      </c>
      <c r="C6756" t="s">
        <v>195</v>
      </c>
      <c r="D6756" t="s">
        <v>200</v>
      </c>
      <c r="E6756">
        <v>25822</v>
      </c>
      <c r="F6756">
        <v>108.4357</v>
      </c>
      <c r="G6756">
        <v>44812</v>
      </c>
      <c r="H6756">
        <v>44805</v>
      </c>
      <c r="I6756">
        <v>2800026.6453999998</v>
      </c>
      <c r="J6756" t="s">
        <v>196</v>
      </c>
      <c r="K6756">
        <v>2800.0266453999998</v>
      </c>
    </row>
    <row r="6757" spans="1:11" x14ac:dyDescent="0.2">
      <c r="A6757" t="s">
        <v>258</v>
      </c>
      <c r="B6757" t="s">
        <v>185</v>
      </c>
      <c r="C6757" t="s">
        <v>206</v>
      </c>
      <c r="D6757" t="s">
        <v>190</v>
      </c>
      <c r="E6757">
        <v>88156</v>
      </c>
      <c r="F6757">
        <v>100.9575</v>
      </c>
      <c r="G6757">
        <v>44812</v>
      </c>
      <c r="H6757">
        <v>44805</v>
      </c>
      <c r="I6757">
        <v>8900009.3699999992</v>
      </c>
      <c r="J6757" t="s">
        <v>207</v>
      </c>
      <c r="K6757">
        <v>7120.0074959999993</v>
      </c>
    </row>
    <row r="6758" spans="1:11" x14ac:dyDescent="0.2">
      <c r="A6758" t="s">
        <v>258</v>
      </c>
      <c r="B6758" t="s">
        <v>185</v>
      </c>
      <c r="C6758" t="s">
        <v>234</v>
      </c>
      <c r="D6758" t="s">
        <v>192</v>
      </c>
      <c r="E6758">
        <v>41469</v>
      </c>
      <c r="F6758">
        <v>103.693</v>
      </c>
      <c r="G6758">
        <v>44812</v>
      </c>
      <c r="H6758">
        <v>44805</v>
      </c>
      <c r="I6758">
        <v>4300045.017</v>
      </c>
      <c r="J6758" t="s">
        <v>204</v>
      </c>
      <c r="K6758">
        <v>3440.0360135999999</v>
      </c>
    </row>
    <row r="6759" spans="1:11" x14ac:dyDescent="0.2">
      <c r="A6759" t="s">
        <v>258</v>
      </c>
      <c r="B6759" t="s">
        <v>198</v>
      </c>
      <c r="C6759" t="s">
        <v>220</v>
      </c>
      <c r="D6759" t="s">
        <v>187</v>
      </c>
      <c r="E6759">
        <v>12023</v>
      </c>
      <c r="F6759">
        <v>158.0324</v>
      </c>
      <c r="G6759">
        <v>44812</v>
      </c>
      <c r="H6759">
        <v>44805</v>
      </c>
      <c r="I6759">
        <v>1900023.5452000001</v>
      </c>
      <c r="J6759" t="s">
        <v>188</v>
      </c>
      <c r="K6759">
        <v>1520.0188361600001</v>
      </c>
    </row>
    <row r="6760" spans="1:11" x14ac:dyDescent="0.2">
      <c r="A6760" t="s">
        <v>258</v>
      </c>
      <c r="B6760" t="s">
        <v>198</v>
      </c>
      <c r="C6760" t="s">
        <v>114</v>
      </c>
      <c r="D6760" t="s">
        <v>190</v>
      </c>
      <c r="E6760">
        <v>451523</v>
      </c>
      <c r="F6760">
        <v>13.0669</v>
      </c>
      <c r="G6760">
        <v>44814</v>
      </c>
      <c r="H6760">
        <v>44805</v>
      </c>
      <c r="I6760">
        <v>5900005.8887</v>
      </c>
      <c r="J6760" t="s">
        <v>215</v>
      </c>
      <c r="K6760">
        <v>5900.0058887000005</v>
      </c>
    </row>
    <row r="6761" spans="1:11" x14ac:dyDescent="0.2">
      <c r="A6761" t="s">
        <v>258</v>
      </c>
      <c r="B6761" t="s">
        <v>185</v>
      </c>
      <c r="C6761" t="s">
        <v>201</v>
      </c>
      <c r="D6761" t="s">
        <v>190</v>
      </c>
      <c r="E6761">
        <v>161933</v>
      </c>
      <c r="F6761">
        <v>37.052399999999999</v>
      </c>
      <c r="G6761">
        <v>44815</v>
      </c>
      <c r="H6761">
        <v>44805</v>
      </c>
      <c r="I6761">
        <v>6000006.2891999995</v>
      </c>
      <c r="J6761" t="s">
        <v>188</v>
      </c>
      <c r="K6761">
        <v>4800.0050313599995</v>
      </c>
    </row>
    <row r="6762" spans="1:11" x14ac:dyDescent="0.2">
      <c r="A6762" t="s">
        <v>258</v>
      </c>
      <c r="B6762" t="s">
        <v>198</v>
      </c>
      <c r="C6762" t="s">
        <v>194</v>
      </c>
      <c r="D6762" t="s">
        <v>190</v>
      </c>
      <c r="E6762">
        <v>45682</v>
      </c>
      <c r="F6762">
        <v>50.347700000000003</v>
      </c>
      <c r="G6762">
        <v>44815</v>
      </c>
      <c r="H6762">
        <v>44805</v>
      </c>
      <c r="I6762">
        <v>2299983.6314000003</v>
      </c>
      <c r="J6762" t="s">
        <v>188</v>
      </c>
      <c r="K6762">
        <v>1839.9869051200003</v>
      </c>
    </row>
    <row r="6763" spans="1:11" x14ac:dyDescent="0.2">
      <c r="A6763" t="s">
        <v>258</v>
      </c>
      <c r="B6763" t="s">
        <v>185</v>
      </c>
      <c r="C6763" t="s">
        <v>191</v>
      </c>
      <c r="D6763" t="s">
        <v>190</v>
      </c>
      <c r="E6763">
        <v>929334</v>
      </c>
      <c r="F6763">
        <v>5.4878</v>
      </c>
      <c r="G6763">
        <v>44815</v>
      </c>
      <c r="H6763">
        <v>44805</v>
      </c>
      <c r="I6763">
        <v>5099999.1251999997</v>
      </c>
      <c r="J6763" t="s">
        <v>193</v>
      </c>
      <c r="K6763">
        <v>4589.9992126800007</v>
      </c>
    </row>
    <row r="6764" spans="1:11" x14ac:dyDescent="0.2">
      <c r="A6764" t="s">
        <v>258</v>
      </c>
      <c r="B6764" t="s">
        <v>198</v>
      </c>
      <c r="C6764" t="s">
        <v>223</v>
      </c>
      <c r="D6764" t="s">
        <v>200</v>
      </c>
      <c r="E6764">
        <v>108326</v>
      </c>
      <c r="F6764">
        <v>84.005499999999998</v>
      </c>
      <c r="G6764">
        <v>44816</v>
      </c>
      <c r="H6764">
        <v>44805</v>
      </c>
      <c r="I6764">
        <v>9099979.7929999996</v>
      </c>
      <c r="J6764" t="s">
        <v>204</v>
      </c>
      <c r="K6764">
        <v>7279.9838344</v>
      </c>
    </row>
    <row r="6765" spans="1:11" x14ac:dyDescent="0.2">
      <c r="A6765" t="s">
        <v>258</v>
      </c>
      <c r="B6765" t="s">
        <v>185</v>
      </c>
      <c r="C6765" t="s">
        <v>246</v>
      </c>
      <c r="D6765" t="s">
        <v>190</v>
      </c>
      <c r="E6765">
        <v>29565</v>
      </c>
      <c r="F6765">
        <v>142.05940000000001</v>
      </c>
      <c r="G6765">
        <v>44816</v>
      </c>
      <c r="H6765">
        <v>44805</v>
      </c>
      <c r="I6765">
        <v>4199986.1610000003</v>
      </c>
      <c r="J6765" t="s">
        <v>204</v>
      </c>
      <c r="K6765">
        <v>3359.9889288000004</v>
      </c>
    </row>
    <row r="6766" spans="1:11" x14ac:dyDescent="0.2">
      <c r="A6766" t="s">
        <v>258</v>
      </c>
      <c r="B6766" t="s">
        <v>185</v>
      </c>
      <c r="C6766" t="s">
        <v>235</v>
      </c>
      <c r="D6766" t="s">
        <v>190</v>
      </c>
      <c r="E6766">
        <v>357577</v>
      </c>
      <c r="F6766">
        <v>13.4237</v>
      </c>
      <c r="G6766">
        <v>44816</v>
      </c>
      <c r="H6766">
        <v>44805</v>
      </c>
      <c r="I6766">
        <v>4800006.3749000002</v>
      </c>
      <c r="J6766" t="s">
        <v>204</v>
      </c>
      <c r="K6766">
        <v>3840.0050999200002</v>
      </c>
    </row>
    <row r="6767" spans="1:11" x14ac:dyDescent="0.2">
      <c r="A6767" t="s">
        <v>258</v>
      </c>
      <c r="B6767" t="s">
        <v>198</v>
      </c>
      <c r="C6767" t="s">
        <v>197</v>
      </c>
      <c r="D6767" t="s">
        <v>190</v>
      </c>
      <c r="E6767">
        <v>4361</v>
      </c>
      <c r="F6767">
        <v>160.53020000000001</v>
      </c>
      <c r="G6767">
        <v>44819</v>
      </c>
      <c r="H6767">
        <v>44805</v>
      </c>
      <c r="I6767">
        <v>700072.20220000006</v>
      </c>
      <c r="J6767" t="s">
        <v>188</v>
      </c>
      <c r="K6767">
        <v>560.05776176000006</v>
      </c>
    </row>
    <row r="6768" spans="1:11" x14ac:dyDescent="0.2">
      <c r="A6768" t="s">
        <v>258</v>
      </c>
      <c r="B6768" t="s">
        <v>185</v>
      </c>
      <c r="C6768" t="s">
        <v>224</v>
      </c>
      <c r="D6768" t="s">
        <v>190</v>
      </c>
      <c r="E6768">
        <v>7516</v>
      </c>
      <c r="F6768">
        <v>186.26060000000001</v>
      </c>
      <c r="G6768">
        <v>44819</v>
      </c>
      <c r="H6768">
        <v>44805</v>
      </c>
      <c r="I6768">
        <v>1399934.6696000001</v>
      </c>
      <c r="J6768" t="s">
        <v>204</v>
      </c>
      <c r="K6768">
        <v>1119.9477356800003</v>
      </c>
    </row>
    <row r="6769" spans="1:11" x14ac:dyDescent="0.2">
      <c r="A6769" t="s">
        <v>258</v>
      </c>
      <c r="B6769" t="s">
        <v>185</v>
      </c>
      <c r="C6769" t="s">
        <v>237</v>
      </c>
      <c r="D6769" t="s">
        <v>200</v>
      </c>
      <c r="E6769">
        <v>239069</v>
      </c>
      <c r="F6769">
        <v>16.313300000000002</v>
      </c>
      <c r="G6769">
        <v>44819</v>
      </c>
      <c r="H6769">
        <v>44805</v>
      </c>
      <c r="I6769">
        <v>3900004.3177000005</v>
      </c>
      <c r="J6769" t="s">
        <v>204</v>
      </c>
      <c r="K6769">
        <v>3120.0034541600007</v>
      </c>
    </row>
    <row r="6770" spans="1:11" x14ac:dyDescent="0.2">
      <c r="A6770" t="s">
        <v>258</v>
      </c>
      <c r="B6770" t="s">
        <v>185</v>
      </c>
      <c r="C6770" t="s">
        <v>238</v>
      </c>
      <c r="D6770" t="s">
        <v>192</v>
      </c>
      <c r="E6770">
        <v>31206</v>
      </c>
      <c r="F6770">
        <v>243.54</v>
      </c>
      <c r="G6770">
        <v>44819</v>
      </c>
      <c r="H6770">
        <v>44805</v>
      </c>
      <c r="I6770">
        <v>7599909.2399999993</v>
      </c>
      <c r="J6770" t="s">
        <v>204</v>
      </c>
      <c r="K6770">
        <v>6079.9273919999996</v>
      </c>
    </row>
    <row r="6771" spans="1:11" x14ac:dyDescent="0.2">
      <c r="A6771" t="s">
        <v>258</v>
      </c>
      <c r="B6771" t="s">
        <v>185</v>
      </c>
      <c r="C6771" t="s">
        <v>224</v>
      </c>
      <c r="D6771" t="s">
        <v>192</v>
      </c>
      <c r="E6771">
        <v>29802</v>
      </c>
      <c r="F6771">
        <v>184.554</v>
      </c>
      <c r="G6771">
        <v>44820</v>
      </c>
      <c r="H6771">
        <v>44805</v>
      </c>
      <c r="I6771">
        <v>5500078.3080000002</v>
      </c>
      <c r="J6771" t="s">
        <v>204</v>
      </c>
      <c r="K6771">
        <v>4400.0626464000006</v>
      </c>
    </row>
    <row r="6772" spans="1:11" x14ac:dyDescent="0.2">
      <c r="A6772" t="s">
        <v>258</v>
      </c>
      <c r="B6772" t="s">
        <v>198</v>
      </c>
      <c r="C6772" t="s">
        <v>199</v>
      </c>
      <c r="D6772" t="s">
        <v>187</v>
      </c>
      <c r="E6772">
        <v>1359597</v>
      </c>
      <c r="F6772">
        <v>3.0156000000000001</v>
      </c>
      <c r="G6772">
        <v>44821</v>
      </c>
      <c r="H6772">
        <v>44805</v>
      </c>
      <c r="I6772">
        <v>4100000.7132000001</v>
      </c>
      <c r="J6772" t="s">
        <v>193</v>
      </c>
      <c r="K6772">
        <v>3690.0006418800008</v>
      </c>
    </row>
    <row r="6773" spans="1:11" x14ac:dyDescent="0.2">
      <c r="A6773" t="s">
        <v>258</v>
      </c>
      <c r="B6773" t="s">
        <v>198</v>
      </c>
      <c r="C6773" t="s">
        <v>186</v>
      </c>
      <c r="D6773" t="s">
        <v>187</v>
      </c>
      <c r="E6773">
        <v>150618</v>
      </c>
      <c r="F6773">
        <v>23.901599999999998</v>
      </c>
      <c r="G6773">
        <v>44822</v>
      </c>
      <c r="H6773">
        <v>44805</v>
      </c>
      <c r="I6773">
        <v>3600011.1887999997</v>
      </c>
      <c r="J6773" t="s">
        <v>188</v>
      </c>
      <c r="K6773">
        <v>2880.0089510399998</v>
      </c>
    </row>
    <row r="6774" spans="1:11" x14ac:dyDescent="0.2">
      <c r="A6774" t="s">
        <v>258</v>
      </c>
      <c r="B6774" t="s">
        <v>198</v>
      </c>
      <c r="C6774" t="s">
        <v>235</v>
      </c>
      <c r="D6774" t="s">
        <v>212</v>
      </c>
      <c r="E6774">
        <v>708717</v>
      </c>
      <c r="F6774">
        <v>13.263400000000001</v>
      </c>
      <c r="G6774">
        <v>44826</v>
      </c>
      <c r="H6774">
        <v>44805</v>
      </c>
      <c r="I6774">
        <v>9399997.0578000005</v>
      </c>
      <c r="J6774" t="s">
        <v>204</v>
      </c>
      <c r="K6774">
        <v>7519.9976462400009</v>
      </c>
    </row>
    <row r="6775" spans="1:11" x14ac:dyDescent="0.2">
      <c r="A6775" t="s">
        <v>258</v>
      </c>
      <c r="B6775" t="s">
        <v>198</v>
      </c>
      <c r="C6775" t="s">
        <v>232</v>
      </c>
      <c r="D6775" t="s">
        <v>200</v>
      </c>
      <c r="E6775">
        <v>363611</v>
      </c>
      <c r="F6775">
        <v>26.126799999999999</v>
      </c>
      <c r="G6775">
        <v>44826</v>
      </c>
      <c r="H6775">
        <v>44805</v>
      </c>
      <c r="I6775">
        <v>9499991.8748000003</v>
      </c>
      <c r="J6775" t="s">
        <v>204</v>
      </c>
      <c r="K6775">
        <v>7599.9934998400004</v>
      </c>
    </row>
    <row r="6776" spans="1:11" x14ac:dyDescent="0.2">
      <c r="A6776" t="s">
        <v>258</v>
      </c>
      <c r="B6776" t="s">
        <v>185</v>
      </c>
      <c r="C6776" t="s">
        <v>211</v>
      </c>
      <c r="D6776" t="s">
        <v>192</v>
      </c>
      <c r="E6776">
        <v>790424</v>
      </c>
      <c r="F6776">
        <v>12.2719</v>
      </c>
      <c r="G6776">
        <v>44827</v>
      </c>
      <c r="H6776">
        <v>44805</v>
      </c>
      <c r="I6776">
        <v>9700004.285600001</v>
      </c>
      <c r="J6776" t="s">
        <v>207</v>
      </c>
      <c r="K6776">
        <v>7760.0034284800013</v>
      </c>
    </row>
    <row r="6777" spans="1:11" x14ac:dyDescent="0.2">
      <c r="A6777" t="s">
        <v>258</v>
      </c>
      <c r="B6777" t="s">
        <v>198</v>
      </c>
      <c r="C6777" t="s">
        <v>231</v>
      </c>
      <c r="D6777" t="s">
        <v>190</v>
      </c>
      <c r="E6777">
        <v>438329</v>
      </c>
      <c r="F6777">
        <v>21.673200000000001</v>
      </c>
      <c r="G6777">
        <v>44827</v>
      </c>
      <c r="H6777">
        <v>44805</v>
      </c>
      <c r="I6777">
        <v>9499992.0828000009</v>
      </c>
      <c r="J6777" t="s">
        <v>188</v>
      </c>
      <c r="K6777">
        <v>7599.9936662400014</v>
      </c>
    </row>
    <row r="6778" spans="1:11" x14ac:dyDescent="0.2">
      <c r="A6778" t="s">
        <v>258</v>
      </c>
      <c r="B6778" t="s">
        <v>185</v>
      </c>
      <c r="C6778" t="s">
        <v>203</v>
      </c>
      <c r="D6778" t="s">
        <v>192</v>
      </c>
      <c r="E6778">
        <v>22587</v>
      </c>
      <c r="F6778">
        <v>110.6835</v>
      </c>
      <c r="G6778">
        <v>44828</v>
      </c>
      <c r="H6778">
        <v>44805</v>
      </c>
      <c r="I6778">
        <v>2500008.2144999998</v>
      </c>
      <c r="J6778" t="s">
        <v>204</v>
      </c>
      <c r="K6778">
        <v>2000.0065715999999</v>
      </c>
    </row>
    <row r="6779" spans="1:11" x14ac:dyDescent="0.2">
      <c r="A6779" t="s">
        <v>258</v>
      </c>
      <c r="B6779" t="s">
        <v>185</v>
      </c>
      <c r="C6779" t="s">
        <v>225</v>
      </c>
      <c r="D6779" t="s">
        <v>187</v>
      </c>
      <c r="E6779">
        <v>99893</v>
      </c>
      <c r="F6779">
        <v>88.094700000000003</v>
      </c>
      <c r="G6779">
        <v>44833</v>
      </c>
      <c r="H6779">
        <v>44805</v>
      </c>
      <c r="I6779">
        <v>8800043.8671000004</v>
      </c>
      <c r="J6779" t="s">
        <v>188</v>
      </c>
      <c r="K6779">
        <v>7040.0350936800005</v>
      </c>
    </row>
    <row r="6780" spans="1:11" x14ac:dyDescent="0.2">
      <c r="A6780" t="s">
        <v>258</v>
      </c>
      <c r="B6780" t="s">
        <v>198</v>
      </c>
      <c r="C6780" t="s">
        <v>186</v>
      </c>
      <c r="D6780" t="s">
        <v>192</v>
      </c>
      <c r="E6780">
        <v>134028</v>
      </c>
      <c r="F6780">
        <v>21.6372</v>
      </c>
      <c r="G6780">
        <v>44833</v>
      </c>
      <c r="H6780">
        <v>44805</v>
      </c>
      <c r="I6780">
        <v>2899990.6416000002</v>
      </c>
      <c r="J6780" t="s">
        <v>188</v>
      </c>
      <c r="K6780">
        <v>2319.9925132800004</v>
      </c>
    </row>
    <row r="6781" spans="1:11" x14ac:dyDescent="0.2">
      <c r="A6781" t="s">
        <v>258</v>
      </c>
      <c r="B6781" t="s">
        <v>198</v>
      </c>
      <c r="C6781" t="s">
        <v>230</v>
      </c>
      <c r="D6781" t="s">
        <v>190</v>
      </c>
      <c r="E6781">
        <v>57757</v>
      </c>
      <c r="F6781">
        <v>126.39060000000001</v>
      </c>
      <c r="G6781">
        <v>44833</v>
      </c>
      <c r="H6781">
        <v>44805</v>
      </c>
      <c r="I6781">
        <v>7299941.8842000002</v>
      </c>
      <c r="J6781" t="s">
        <v>188</v>
      </c>
      <c r="K6781">
        <v>5839.95350736</v>
      </c>
    </row>
    <row r="6782" spans="1:11" x14ac:dyDescent="0.2">
      <c r="A6782" t="s">
        <v>258</v>
      </c>
      <c r="B6782" t="s">
        <v>198</v>
      </c>
      <c r="C6782" t="s">
        <v>236</v>
      </c>
      <c r="D6782" t="s">
        <v>200</v>
      </c>
      <c r="E6782">
        <v>1080094</v>
      </c>
      <c r="F6782">
        <v>6.5735000000000001</v>
      </c>
      <c r="G6782">
        <v>44833</v>
      </c>
      <c r="H6782">
        <v>44805</v>
      </c>
      <c r="I6782">
        <v>7099997.909</v>
      </c>
      <c r="J6782" t="s">
        <v>215</v>
      </c>
      <c r="K6782">
        <v>7099.9979090000006</v>
      </c>
    </row>
    <row r="6783" spans="1:11" x14ac:dyDescent="0.2">
      <c r="A6783" t="s">
        <v>258</v>
      </c>
      <c r="B6783" t="s">
        <v>185</v>
      </c>
      <c r="C6783" t="s">
        <v>227</v>
      </c>
      <c r="D6783" t="s">
        <v>192</v>
      </c>
      <c r="E6783">
        <v>42326</v>
      </c>
      <c r="F6783">
        <v>163.01910000000001</v>
      </c>
      <c r="G6783">
        <v>44834</v>
      </c>
      <c r="H6783">
        <v>44805</v>
      </c>
      <c r="I6783">
        <v>6899946.4266000008</v>
      </c>
      <c r="J6783" t="s">
        <v>204</v>
      </c>
      <c r="K6783">
        <v>5519.9571412800005</v>
      </c>
    </row>
    <row r="6784" spans="1:11" x14ac:dyDescent="0.2">
      <c r="A6784" t="s">
        <v>258</v>
      </c>
      <c r="B6784" t="s">
        <v>198</v>
      </c>
      <c r="C6784" t="s">
        <v>195</v>
      </c>
      <c r="D6784" t="s">
        <v>190</v>
      </c>
      <c r="E6784">
        <v>46879</v>
      </c>
      <c r="F6784">
        <v>104.5244</v>
      </c>
      <c r="G6784">
        <v>44835</v>
      </c>
      <c r="H6784">
        <v>44835</v>
      </c>
      <c r="I6784">
        <v>4899999.3476</v>
      </c>
      <c r="J6784" t="s">
        <v>196</v>
      </c>
      <c r="K6784">
        <v>4899.9993476</v>
      </c>
    </row>
    <row r="6785" spans="1:11" x14ac:dyDescent="0.2">
      <c r="A6785" t="s">
        <v>258</v>
      </c>
      <c r="B6785" t="s">
        <v>198</v>
      </c>
      <c r="C6785" t="s">
        <v>203</v>
      </c>
      <c r="D6785" t="s">
        <v>190</v>
      </c>
      <c r="E6785">
        <v>72116</v>
      </c>
      <c r="F6785">
        <v>110.93210000000001</v>
      </c>
      <c r="G6785">
        <v>44835</v>
      </c>
      <c r="H6785">
        <v>44835</v>
      </c>
      <c r="I6785">
        <v>7999979.3236000007</v>
      </c>
      <c r="J6785" t="s">
        <v>204</v>
      </c>
      <c r="K6785">
        <v>6399.9834588800013</v>
      </c>
    </row>
    <row r="6786" spans="1:11" x14ac:dyDescent="0.2">
      <c r="A6786" t="s">
        <v>258</v>
      </c>
      <c r="B6786" t="s">
        <v>198</v>
      </c>
      <c r="C6786" t="s">
        <v>236</v>
      </c>
      <c r="D6786" t="s">
        <v>200</v>
      </c>
      <c r="E6786">
        <v>1346448</v>
      </c>
      <c r="F6786">
        <v>6.0900999999999996</v>
      </c>
      <c r="G6786">
        <v>44835</v>
      </c>
      <c r="H6786">
        <v>44835</v>
      </c>
      <c r="I6786">
        <v>8200002.9647999993</v>
      </c>
      <c r="J6786" t="s">
        <v>215</v>
      </c>
      <c r="K6786">
        <v>8200.0029648</v>
      </c>
    </row>
    <row r="6787" spans="1:11" x14ac:dyDescent="0.2">
      <c r="A6787" t="s">
        <v>258</v>
      </c>
      <c r="B6787" t="s">
        <v>198</v>
      </c>
      <c r="C6787" t="s">
        <v>209</v>
      </c>
      <c r="D6787" t="s">
        <v>212</v>
      </c>
      <c r="E6787">
        <v>203253</v>
      </c>
      <c r="F6787">
        <v>21.6479</v>
      </c>
      <c r="G6787">
        <v>44836</v>
      </c>
      <c r="H6787">
        <v>44835</v>
      </c>
      <c r="I6787">
        <v>4400000.6186999995</v>
      </c>
      <c r="J6787" t="s">
        <v>188</v>
      </c>
      <c r="K6787">
        <v>3520.0004949599997</v>
      </c>
    </row>
    <row r="6788" spans="1:11" x14ac:dyDescent="0.2">
      <c r="A6788" t="s">
        <v>258</v>
      </c>
      <c r="B6788" t="s">
        <v>198</v>
      </c>
      <c r="C6788" t="s">
        <v>209</v>
      </c>
      <c r="D6788" t="s">
        <v>192</v>
      </c>
      <c r="E6788">
        <v>439862</v>
      </c>
      <c r="F6788">
        <v>21.143000000000001</v>
      </c>
      <c r="G6788">
        <v>44836</v>
      </c>
      <c r="H6788">
        <v>44835</v>
      </c>
      <c r="I6788">
        <v>9300002.2660000008</v>
      </c>
      <c r="J6788" t="s">
        <v>188</v>
      </c>
      <c r="K6788">
        <v>7440.0018128000011</v>
      </c>
    </row>
    <row r="6789" spans="1:11" x14ac:dyDescent="0.2">
      <c r="A6789" t="s">
        <v>258</v>
      </c>
      <c r="B6789" t="s">
        <v>185</v>
      </c>
      <c r="C6789" t="s">
        <v>226</v>
      </c>
      <c r="D6789" t="s">
        <v>212</v>
      </c>
      <c r="E6789">
        <v>129784</v>
      </c>
      <c r="F6789">
        <v>47.771700000000003</v>
      </c>
      <c r="G6789">
        <v>44837</v>
      </c>
      <c r="H6789">
        <v>44835</v>
      </c>
      <c r="I6789">
        <v>6200002.3128000004</v>
      </c>
      <c r="J6789" t="s">
        <v>188</v>
      </c>
      <c r="K6789">
        <v>4960.0018502400007</v>
      </c>
    </row>
    <row r="6790" spans="1:11" x14ac:dyDescent="0.2">
      <c r="A6790" t="s">
        <v>258</v>
      </c>
      <c r="B6790" t="s">
        <v>185</v>
      </c>
      <c r="C6790" t="s">
        <v>222</v>
      </c>
      <c r="D6790" t="s">
        <v>192</v>
      </c>
      <c r="E6790">
        <v>602135</v>
      </c>
      <c r="F6790">
        <v>16.441500000000001</v>
      </c>
      <c r="G6790">
        <v>44837</v>
      </c>
      <c r="H6790">
        <v>44835</v>
      </c>
      <c r="I6790">
        <v>9900002.602500001</v>
      </c>
      <c r="J6790" t="s">
        <v>193</v>
      </c>
      <c r="K6790">
        <v>8910.0023422500017</v>
      </c>
    </row>
    <row r="6791" spans="1:11" x14ac:dyDescent="0.2">
      <c r="A6791" t="s">
        <v>258</v>
      </c>
      <c r="B6791" t="s">
        <v>185</v>
      </c>
      <c r="C6791" t="s">
        <v>222</v>
      </c>
      <c r="D6791" t="s">
        <v>192</v>
      </c>
      <c r="E6791">
        <v>207367</v>
      </c>
      <c r="F6791">
        <v>17.360499999999998</v>
      </c>
      <c r="G6791">
        <v>44840</v>
      </c>
      <c r="H6791">
        <v>44835</v>
      </c>
      <c r="I6791">
        <v>3599994.8034999995</v>
      </c>
      <c r="J6791" t="s">
        <v>193</v>
      </c>
      <c r="K6791">
        <v>3239.9953231499999</v>
      </c>
    </row>
    <row r="6792" spans="1:11" x14ac:dyDescent="0.2">
      <c r="A6792" t="s">
        <v>258</v>
      </c>
      <c r="B6792" t="s">
        <v>198</v>
      </c>
      <c r="C6792" t="s">
        <v>217</v>
      </c>
      <c r="D6792" t="s">
        <v>190</v>
      </c>
      <c r="E6792">
        <v>721030</v>
      </c>
      <c r="F6792">
        <v>8.7375000000000007</v>
      </c>
      <c r="G6792">
        <v>44840</v>
      </c>
      <c r="H6792">
        <v>44835</v>
      </c>
      <c r="I6792">
        <v>6299999.6250000009</v>
      </c>
      <c r="J6792" t="s">
        <v>215</v>
      </c>
      <c r="K6792">
        <v>6299.9996250000013</v>
      </c>
    </row>
    <row r="6793" spans="1:11" x14ac:dyDescent="0.2">
      <c r="A6793" t="s">
        <v>258</v>
      </c>
      <c r="B6793" t="s">
        <v>198</v>
      </c>
      <c r="C6793" t="s">
        <v>189</v>
      </c>
      <c r="D6793" t="s">
        <v>190</v>
      </c>
      <c r="E6793">
        <v>228517</v>
      </c>
      <c r="F6793">
        <v>30.632300000000001</v>
      </c>
      <c r="G6793">
        <v>44840</v>
      </c>
      <c r="H6793">
        <v>44835</v>
      </c>
      <c r="I6793">
        <v>7000001.2991000004</v>
      </c>
      <c r="J6793" t="s">
        <v>188</v>
      </c>
      <c r="K6793">
        <v>5600.0010392800004</v>
      </c>
    </row>
    <row r="6794" spans="1:11" x14ac:dyDescent="0.2">
      <c r="A6794" t="s">
        <v>258</v>
      </c>
      <c r="B6794" t="s">
        <v>185</v>
      </c>
      <c r="C6794" t="s">
        <v>242</v>
      </c>
      <c r="D6794" t="s">
        <v>192</v>
      </c>
      <c r="E6794">
        <v>6671</v>
      </c>
      <c r="F6794">
        <v>254.81790000000001</v>
      </c>
      <c r="G6794">
        <v>44840</v>
      </c>
      <c r="H6794">
        <v>44835</v>
      </c>
      <c r="I6794">
        <v>1699890.2109000001</v>
      </c>
      <c r="J6794" t="s">
        <v>207</v>
      </c>
      <c r="K6794">
        <v>1359.9121687200002</v>
      </c>
    </row>
    <row r="6795" spans="1:11" x14ac:dyDescent="0.2">
      <c r="A6795" t="s">
        <v>258</v>
      </c>
      <c r="B6795" t="s">
        <v>198</v>
      </c>
      <c r="C6795" t="s">
        <v>189</v>
      </c>
      <c r="D6795" t="s">
        <v>192</v>
      </c>
      <c r="E6795">
        <v>101421</v>
      </c>
      <c r="F6795">
        <v>27.607800000000001</v>
      </c>
      <c r="G6795">
        <v>44840</v>
      </c>
      <c r="H6795">
        <v>44835</v>
      </c>
      <c r="I6795">
        <v>2800010.6838000002</v>
      </c>
      <c r="J6795" t="s">
        <v>188</v>
      </c>
      <c r="K6795">
        <v>2240.0085470400004</v>
      </c>
    </row>
    <row r="6796" spans="1:11" x14ac:dyDescent="0.2">
      <c r="A6796" t="s">
        <v>258</v>
      </c>
      <c r="B6796" t="s">
        <v>198</v>
      </c>
      <c r="C6796" t="s">
        <v>229</v>
      </c>
      <c r="D6796" t="s">
        <v>192</v>
      </c>
      <c r="E6796">
        <v>72765</v>
      </c>
      <c r="F6796">
        <v>112.69110000000001</v>
      </c>
      <c r="G6796">
        <v>44841</v>
      </c>
      <c r="H6796">
        <v>44835</v>
      </c>
      <c r="I6796">
        <v>8199967.8915000008</v>
      </c>
      <c r="J6796" t="s">
        <v>188</v>
      </c>
      <c r="K6796">
        <v>6559.9743132000012</v>
      </c>
    </row>
    <row r="6797" spans="1:11" x14ac:dyDescent="0.2">
      <c r="A6797" t="s">
        <v>258</v>
      </c>
      <c r="B6797" t="s">
        <v>198</v>
      </c>
      <c r="C6797" t="s">
        <v>227</v>
      </c>
      <c r="D6797" t="s">
        <v>190</v>
      </c>
      <c r="E6797">
        <v>31359</v>
      </c>
      <c r="F6797">
        <v>156.25720000000001</v>
      </c>
      <c r="G6797">
        <v>44841</v>
      </c>
      <c r="H6797">
        <v>44835</v>
      </c>
      <c r="I6797">
        <v>4900069.5348000005</v>
      </c>
      <c r="J6797" t="s">
        <v>204</v>
      </c>
      <c r="K6797">
        <v>3920.0556278400004</v>
      </c>
    </row>
    <row r="6798" spans="1:11" x14ac:dyDescent="0.2">
      <c r="A6798" t="s">
        <v>258</v>
      </c>
      <c r="B6798" t="s">
        <v>185</v>
      </c>
      <c r="C6798" t="s">
        <v>237</v>
      </c>
      <c r="D6798" t="s">
        <v>212</v>
      </c>
      <c r="E6798">
        <v>547967</v>
      </c>
      <c r="F6798">
        <v>17.3368</v>
      </c>
      <c r="G6798">
        <v>44842</v>
      </c>
      <c r="H6798">
        <v>44835</v>
      </c>
      <c r="I6798">
        <v>9499994.285600001</v>
      </c>
      <c r="J6798" t="s">
        <v>204</v>
      </c>
      <c r="K6798">
        <v>7599.9954284800015</v>
      </c>
    </row>
    <row r="6799" spans="1:11" x14ac:dyDescent="0.2">
      <c r="A6799" t="s">
        <v>258</v>
      </c>
      <c r="B6799" t="s">
        <v>185</v>
      </c>
      <c r="C6799" t="s">
        <v>202</v>
      </c>
      <c r="D6799" t="s">
        <v>190</v>
      </c>
      <c r="E6799">
        <v>295334</v>
      </c>
      <c r="F6799">
        <v>4.0632000000000001</v>
      </c>
      <c r="G6799">
        <v>44842</v>
      </c>
      <c r="H6799">
        <v>44835</v>
      </c>
      <c r="I6799">
        <v>1200001.1088</v>
      </c>
      <c r="J6799" t="s">
        <v>193</v>
      </c>
      <c r="K6799">
        <v>1080.0009979200001</v>
      </c>
    </row>
    <row r="6800" spans="1:11" x14ac:dyDescent="0.2">
      <c r="A6800" t="s">
        <v>258</v>
      </c>
      <c r="B6800" t="s">
        <v>185</v>
      </c>
      <c r="C6800" t="s">
        <v>213</v>
      </c>
      <c r="D6800" t="s">
        <v>187</v>
      </c>
      <c r="E6800">
        <v>46901</v>
      </c>
      <c r="F6800">
        <v>70.360500000000002</v>
      </c>
      <c r="G6800">
        <v>44843</v>
      </c>
      <c r="H6800">
        <v>44835</v>
      </c>
      <c r="I6800">
        <v>3299977.8105000001</v>
      </c>
      <c r="J6800" t="s">
        <v>188</v>
      </c>
      <c r="K6800">
        <v>2639.9822484000001</v>
      </c>
    </row>
    <row r="6801" spans="1:11" x14ac:dyDescent="0.2">
      <c r="A6801" t="s">
        <v>258</v>
      </c>
      <c r="B6801" t="s">
        <v>185</v>
      </c>
      <c r="C6801" t="s">
        <v>220</v>
      </c>
      <c r="D6801" t="s">
        <v>187</v>
      </c>
      <c r="E6801">
        <v>61283</v>
      </c>
      <c r="F6801">
        <v>151.755</v>
      </c>
      <c r="G6801">
        <v>44844</v>
      </c>
      <c r="H6801">
        <v>44835</v>
      </c>
      <c r="I6801">
        <v>9300001.6649999991</v>
      </c>
      <c r="J6801" t="s">
        <v>188</v>
      </c>
      <c r="K6801">
        <v>7440.0013319999998</v>
      </c>
    </row>
    <row r="6802" spans="1:11" x14ac:dyDescent="0.2">
      <c r="A6802" t="s">
        <v>258</v>
      </c>
      <c r="B6802" t="s">
        <v>185</v>
      </c>
      <c r="C6802" t="s">
        <v>189</v>
      </c>
      <c r="D6802" t="s">
        <v>187</v>
      </c>
      <c r="E6802">
        <v>61663</v>
      </c>
      <c r="F6802">
        <v>30.8126</v>
      </c>
      <c r="G6802">
        <v>44847</v>
      </c>
      <c r="H6802">
        <v>44835</v>
      </c>
      <c r="I6802">
        <v>1899997.3537999999</v>
      </c>
      <c r="J6802" t="s">
        <v>188</v>
      </c>
      <c r="K6802">
        <v>1519.99788304</v>
      </c>
    </row>
    <row r="6803" spans="1:11" x14ac:dyDescent="0.2">
      <c r="A6803" t="s">
        <v>258</v>
      </c>
      <c r="B6803" t="s">
        <v>198</v>
      </c>
      <c r="C6803" t="s">
        <v>195</v>
      </c>
      <c r="D6803" t="s">
        <v>190</v>
      </c>
      <c r="E6803">
        <v>66812</v>
      </c>
      <c r="F6803">
        <v>107.7649</v>
      </c>
      <c r="G6803">
        <v>44847</v>
      </c>
      <c r="H6803">
        <v>44835</v>
      </c>
      <c r="I6803">
        <v>7199988.4988000002</v>
      </c>
      <c r="J6803" t="s">
        <v>196</v>
      </c>
      <c r="K6803">
        <v>7199.9884988000013</v>
      </c>
    </row>
    <row r="6804" spans="1:11" x14ac:dyDescent="0.2">
      <c r="A6804" t="s">
        <v>258</v>
      </c>
      <c r="B6804" t="s">
        <v>198</v>
      </c>
      <c r="C6804" t="s">
        <v>189</v>
      </c>
      <c r="D6804" t="s">
        <v>190</v>
      </c>
      <c r="E6804">
        <v>62176</v>
      </c>
      <c r="F6804">
        <v>27.341699999999999</v>
      </c>
      <c r="G6804">
        <v>44847</v>
      </c>
      <c r="H6804">
        <v>44835</v>
      </c>
      <c r="I6804">
        <v>1699997.5392</v>
      </c>
      <c r="J6804" t="s">
        <v>188</v>
      </c>
      <c r="K6804">
        <v>1359.9980313600001</v>
      </c>
    </row>
    <row r="6805" spans="1:11" x14ac:dyDescent="0.2">
      <c r="A6805" t="s">
        <v>258</v>
      </c>
      <c r="B6805" t="s">
        <v>198</v>
      </c>
      <c r="C6805" t="s">
        <v>197</v>
      </c>
      <c r="D6805" t="s">
        <v>200</v>
      </c>
      <c r="E6805">
        <v>39276</v>
      </c>
      <c r="F6805">
        <v>162.9477</v>
      </c>
      <c r="G6805">
        <v>44849</v>
      </c>
      <c r="H6805">
        <v>44835</v>
      </c>
      <c r="I6805">
        <v>6399933.8651999999</v>
      </c>
      <c r="J6805" t="s">
        <v>188</v>
      </c>
      <c r="K6805">
        <v>5119.9470921600005</v>
      </c>
    </row>
    <row r="6806" spans="1:11" x14ac:dyDescent="0.2">
      <c r="A6806" t="s">
        <v>258</v>
      </c>
      <c r="B6806" t="s">
        <v>198</v>
      </c>
      <c r="C6806" t="s">
        <v>244</v>
      </c>
      <c r="D6806" t="s">
        <v>190</v>
      </c>
      <c r="E6806">
        <v>185621</v>
      </c>
      <c r="F6806">
        <v>26.3979</v>
      </c>
      <c r="G6806">
        <v>44849</v>
      </c>
      <c r="H6806">
        <v>44835</v>
      </c>
      <c r="I6806">
        <v>4900004.5959000001</v>
      </c>
      <c r="J6806" t="s">
        <v>207</v>
      </c>
      <c r="K6806">
        <v>3920.0036767200004</v>
      </c>
    </row>
    <row r="6807" spans="1:11" x14ac:dyDescent="0.2">
      <c r="A6807" t="s">
        <v>258</v>
      </c>
      <c r="B6807" t="s">
        <v>185</v>
      </c>
      <c r="C6807" t="s">
        <v>233</v>
      </c>
      <c r="D6807" t="s">
        <v>187</v>
      </c>
      <c r="E6807">
        <v>101099</v>
      </c>
      <c r="F6807">
        <v>82.097999999999999</v>
      </c>
      <c r="G6807">
        <v>44849</v>
      </c>
      <c r="H6807">
        <v>44835</v>
      </c>
      <c r="I6807">
        <v>8300025.7019999996</v>
      </c>
      <c r="J6807" t="s">
        <v>204</v>
      </c>
      <c r="K6807">
        <v>6640.0205616000003</v>
      </c>
    </row>
    <row r="6808" spans="1:11" x14ac:dyDescent="0.2">
      <c r="A6808" t="s">
        <v>258</v>
      </c>
      <c r="B6808" t="s">
        <v>198</v>
      </c>
      <c r="C6808" t="s">
        <v>219</v>
      </c>
      <c r="D6808" t="s">
        <v>192</v>
      </c>
      <c r="E6808">
        <v>58411</v>
      </c>
      <c r="F6808">
        <v>49.6479</v>
      </c>
      <c r="G6808">
        <v>44850</v>
      </c>
      <c r="H6808">
        <v>44835</v>
      </c>
      <c r="I6808">
        <v>2899983.4868999999</v>
      </c>
      <c r="J6808" t="s">
        <v>188</v>
      </c>
      <c r="K6808">
        <v>2319.98678952</v>
      </c>
    </row>
    <row r="6809" spans="1:11" x14ac:dyDescent="0.2">
      <c r="A6809" t="s">
        <v>258</v>
      </c>
      <c r="B6809" t="s">
        <v>198</v>
      </c>
      <c r="C6809" t="s">
        <v>232</v>
      </c>
      <c r="D6809" t="s">
        <v>187</v>
      </c>
      <c r="E6809">
        <v>335279</v>
      </c>
      <c r="F6809">
        <v>23.860700000000001</v>
      </c>
      <c r="G6809">
        <v>44850</v>
      </c>
      <c r="H6809">
        <v>44835</v>
      </c>
      <c r="I6809">
        <v>7999991.6353000002</v>
      </c>
      <c r="J6809" t="s">
        <v>204</v>
      </c>
      <c r="K6809">
        <v>6399.9933082400003</v>
      </c>
    </row>
    <row r="6810" spans="1:11" x14ac:dyDescent="0.2">
      <c r="A6810" t="s">
        <v>258</v>
      </c>
      <c r="B6810" t="s">
        <v>198</v>
      </c>
      <c r="C6810" t="s">
        <v>245</v>
      </c>
      <c r="D6810" t="s">
        <v>200</v>
      </c>
      <c r="E6810">
        <v>44081</v>
      </c>
      <c r="F6810">
        <v>58.9818</v>
      </c>
      <c r="G6810">
        <v>44850</v>
      </c>
      <c r="H6810">
        <v>44835</v>
      </c>
      <c r="I6810">
        <v>2599976.7258000001</v>
      </c>
      <c r="J6810" t="s">
        <v>188</v>
      </c>
      <c r="K6810">
        <v>2079.9813806400002</v>
      </c>
    </row>
    <row r="6811" spans="1:11" x14ac:dyDescent="0.2">
      <c r="A6811" t="s">
        <v>258</v>
      </c>
      <c r="B6811" t="s">
        <v>198</v>
      </c>
      <c r="C6811" t="s">
        <v>223</v>
      </c>
      <c r="D6811" t="s">
        <v>190</v>
      </c>
      <c r="E6811">
        <v>116919</v>
      </c>
      <c r="F6811">
        <v>78.686700000000002</v>
      </c>
      <c r="G6811">
        <v>44851</v>
      </c>
      <c r="H6811">
        <v>44835</v>
      </c>
      <c r="I6811">
        <v>9199970.2773000002</v>
      </c>
      <c r="J6811" t="s">
        <v>204</v>
      </c>
      <c r="K6811">
        <v>7359.9762218400001</v>
      </c>
    </row>
    <row r="6812" spans="1:11" x14ac:dyDescent="0.2">
      <c r="A6812" t="s">
        <v>258</v>
      </c>
      <c r="B6812" t="s">
        <v>198</v>
      </c>
      <c r="C6812" t="s">
        <v>245</v>
      </c>
      <c r="D6812" t="s">
        <v>190</v>
      </c>
      <c r="E6812">
        <v>42874</v>
      </c>
      <c r="F6812">
        <v>55.977400000000003</v>
      </c>
      <c r="G6812">
        <v>44854</v>
      </c>
      <c r="H6812">
        <v>44835</v>
      </c>
      <c r="I6812">
        <v>2399975.0476000002</v>
      </c>
      <c r="J6812" t="s">
        <v>188</v>
      </c>
      <c r="K6812">
        <v>1919.9800380800002</v>
      </c>
    </row>
    <row r="6813" spans="1:11" x14ac:dyDescent="0.2">
      <c r="A6813" t="s">
        <v>258</v>
      </c>
      <c r="B6813" t="s">
        <v>185</v>
      </c>
      <c r="C6813" t="s">
        <v>233</v>
      </c>
      <c r="D6813" t="s">
        <v>190</v>
      </c>
      <c r="E6813">
        <v>9447</v>
      </c>
      <c r="F6813">
        <v>84.684600000000003</v>
      </c>
      <c r="G6813">
        <v>44854</v>
      </c>
      <c r="H6813">
        <v>44835</v>
      </c>
      <c r="I6813">
        <v>800015.41619999998</v>
      </c>
      <c r="J6813" t="s">
        <v>204</v>
      </c>
      <c r="K6813">
        <v>640.01233295999998</v>
      </c>
    </row>
    <row r="6814" spans="1:11" x14ac:dyDescent="0.2">
      <c r="A6814" t="s">
        <v>258</v>
      </c>
      <c r="B6814" t="s">
        <v>185</v>
      </c>
      <c r="C6814" t="s">
        <v>209</v>
      </c>
      <c r="D6814" t="s">
        <v>187</v>
      </c>
      <c r="E6814">
        <v>27844</v>
      </c>
      <c r="F6814">
        <v>21.548500000000001</v>
      </c>
      <c r="G6814">
        <v>44856</v>
      </c>
      <c r="H6814">
        <v>44835</v>
      </c>
      <c r="I6814">
        <v>599996.43400000001</v>
      </c>
      <c r="J6814" t="s">
        <v>188</v>
      </c>
      <c r="K6814">
        <v>479.99714720000003</v>
      </c>
    </row>
    <row r="6815" spans="1:11" x14ac:dyDescent="0.2">
      <c r="A6815" t="s">
        <v>258</v>
      </c>
      <c r="B6815" t="s">
        <v>185</v>
      </c>
      <c r="C6815" t="s">
        <v>205</v>
      </c>
      <c r="D6815" t="s">
        <v>192</v>
      </c>
      <c r="E6815">
        <v>177907</v>
      </c>
      <c r="F6815">
        <v>18.548999999999999</v>
      </c>
      <c r="G6815">
        <v>44856</v>
      </c>
      <c r="H6815">
        <v>44835</v>
      </c>
      <c r="I6815">
        <v>3299996.943</v>
      </c>
      <c r="J6815" t="s">
        <v>193</v>
      </c>
      <c r="K6815">
        <v>2969.9972487</v>
      </c>
    </row>
    <row r="6816" spans="1:11" x14ac:dyDescent="0.2">
      <c r="A6816" t="s">
        <v>258</v>
      </c>
      <c r="B6816" t="s">
        <v>185</v>
      </c>
      <c r="C6816" t="s">
        <v>217</v>
      </c>
      <c r="D6816" t="s">
        <v>190</v>
      </c>
      <c r="E6816">
        <v>194283</v>
      </c>
      <c r="F6816">
        <v>8.7500999999999998</v>
      </c>
      <c r="G6816">
        <v>44856</v>
      </c>
      <c r="H6816">
        <v>44835</v>
      </c>
      <c r="I6816">
        <v>1699995.6783</v>
      </c>
      <c r="J6816" t="s">
        <v>215</v>
      </c>
      <c r="K6816">
        <v>1699.9956783</v>
      </c>
    </row>
    <row r="6817" spans="1:11" x14ac:dyDescent="0.2">
      <c r="A6817" t="s">
        <v>258</v>
      </c>
      <c r="B6817" t="s">
        <v>198</v>
      </c>
      <c r="C6817" t="s">
        <v>229</v>
      </c>
      <c r="D6817" t="s">
        <v>187</v>
      </c>
      <c r="E6817">
        <v>58723</v>
      </c>
      <c r="F6817">
        <v>95.362899999999996</v>
      </c>
      <c r="G6817">
        <v>44861</v>
      </c>
      <c r="H6817">
        <v>44835</v>
      </c>
      <c r="I6817">
        <v>5599995.5767000001</v>
      </c>
      <c r="J6817" t="s">
        <v>188</v>
      </c>
      <c r="K6817">
        <v>4479.9964613600005</v>
      </c>
    </row>
    <row r="6818" spans="1:11" x14ac:dyDescent="0.2">
      <c r="A6818" t="s">
        <v>258</v>
      </c>
      <c r="B6818" t="s">
        <v>185</v>
      </c>
      <c r="C6818" t="s">
        <v>216</v>
      </c>
      <c r="D6818" t="s">
        <v>192</v>
      </c>
      <c r="E6818">
        <v>261380</v>
      </c>
      <c r="F6818">
        <v>17.2163</v>
      </c>
      <c r="G6818">
        <v>44861</v>
      </c>
      <c r="H6818">
        <v>44835</v>
      </c>
      <c r="I6818">
        <v>4499996.4939999999</v>
      </c>
      <c r="J6818" t="s">
        <v>215</v>
      </c>
      <c r="K6818">
        <v>4499.996494</v>
      </c>
    </row>
    <row r="6819" spans="1:11" x14ac:dyDescent="0.2">
      <c r="A6819" t="s">
        <v>258</v>
      </c>
      <c r="B6819" t="s">
        <v>198</v>
      </c>
      <c r="C6819" t="s">
        <v>114</v>
      </c>
      <c r="D6819" t="s">
        <v>190</v>
      </c>
      <c r="E6819">
        <v>511429</v>
      </c>
      <c r="F6819">
        <v>14.6648</v>
      </c>
      <c r="G6819">
        <v>44861</v>
      </c>
      <c r="H6819">
        <v>44835</v>
      </c>
      <c r="I6819">
        <v>7500003.9991999995</v>
      </c>
      <c r="J6819" t="s">
        <v>215</v>
      </c>
      <c r="K6819">
        <v>7500.0039992000002</v>
      </c>
    </row>
    <row r="6820" spans="1:11" x14ac:dyDescent="0.2">
      <c r="A6820" t="s">
        <v>258</v>
      </c>
      <c r="B6820" t="s">
        <v>185</v>
      </c>
      <c r="C6820" t="s">
        <v>243</v>
      </c>
      <c r="D6820" t="s">
        <v>190</v>
      </c>
      <c r="E6820">
        <v>992407</v>
      </c>
      <c r="F6820">
        <v>6.6505000000000001</v>
      </c>
      <c r="G6820">
        <v>44861</v>
      </c>
      <c r="H6820">
        <v>44835</v>
      </c>
      <c r="I6820">
        <v>6600002.7534999996</v>
      </c>
      <c r="J6820" t="s">
        <v>215</v>
      </c>
      <c r="K6820">
        <v>6600.0027534999999</v>
      </c>
    </row>
    <row r="6821" spans="1:11" x14ac:dyDescent="0.2">
      <c r="A6821" t="s">
        <v>258</v>
      </c>
      <c r="B6821" t="s">
        <v>198</v>
      </c>
      <c r="C6821" t="s">
        <v>230</v>
      </c>
      <c r="D6821" t="s">
        <v>192</v>
      </c>
      <c r="E6821">
        <v>17912</v>
      </c>
      <c r="F6821">
        <v>122.824</v>
      </c>
      <c r="G6821">
        <v>44862</v>
      </c>
      <c r="H6821">
        <v>44835</v>
      </c>
      <c r="I6821">
        <v>2200023.4879999999</v>
      </c>
      <c r="J6821" t="s">
        <v>188</v>
      </c>
      <c r="K6821">
        <v>1760.0187903999999</v>
      </c>
    </row>
    <row r="6822" spans="1:11" x14ac:dyDescent="0.2">
      <c r="A6822" t="s">
        <v>258</v>
      </c>
      <c r="B6822" t="s">
        <v>198</v>
      </c>
      <c r="C6822" t="s">
        <v>201</v>
      </c>
      <c r="D6822" t="s">
        <v>200</v>
      </c>
      <c r="E6822">
        <v>122004</v>
      </c>
      <c r="F6822">
        <v>40.162599999999998</v>
      </c>
      <c r="G6822">
        <v>44863</v>
      </c>
      <c r="H6822">
        <v>44835</v>
      </c>
      <c r="I6822">
        <v>4899997.8503999999</v>
      </c>
      <c r="J6822" t="s">
        <v>188</v>
      </c>
      <c r="K6822">
        <v>3919.99828032</v>
      </c>
    </row>
    <row r="6823" spans="1:11" x14ac:dyDescent="0.2">
      <c r="A6823" t="s">
        <v>258</v>
      </c>
      <c r="B6823" t="s">
        <v>185</v>
      </c>
      <c r="C6823" t="s">
        <v>218</v>
      </c>
      <c r="D6823" t="s">
        <v>187</v>
      </c>
      <c r="E6823">
        <v>76962</v>
      </c>
      <c r="F6823">
        <v>67.565600000000003</v>
      </c>
      <c r="G6823">
        <v>44865</v>
      </c>
      <c r="H6823">
        <v>44835</v>
      </c>
      <c r="I6823">
        <v>5199983.7072000001</v>
      </c>
      <c r="J6823" t="s">
        <v>204</v>
      </c>
      <c r="K6823">
        <v>4159.9869657600002</v>
      </c>
    </row>
    <row r="6824" spans="1:11" x14ac:dyDescent="0.2">
      <c r="A6824" t="s">
        <v>258</v>
      </c>
      <c r="B6824" t="s">
        <v>185</v>
      </c>
      <c r="C6824" t="s">
        <v>211</v>
      </c>
      <c r="D6824" t="s">
        <v>190</v>
      </c>
      <c r="E6824">
        <v>524721</v>
      </c>
      <c r="F6824">
        <v>12.768700000000001</v>
      </c>
      <c r="G6824">
        <v>44865</v>
      </c>
      <c r="H6824">
        <v>44835</v>
      </c>
      <c r="I6824">
        <v>6700005.0327000003</v>
      </c>
      <c r="J6824" t="s">
        <v>207</v>
      </c>
      <c r="K6824">
        <v>5360.0040261600006</v>
      </c>
    </row>
    <row r="6825" spans="1:11" x14ac:dyDescent="0.2">
      <c r="A6825" t="s">
        <v>258</v>
      </c>
      <c r="B6825" t="s">
        <v>185</v>
      </c>
      <c r="C6825" t="s">
        <v>199</v>
      </c>
      <c r="D6825" t="s">
        <v>190</v>
      </c>
      <c r="E6825">
        <v>1855988</v>
      </c>
      <c r="F6825">
        <v>3.1789000000000001</v>
      </c>
      <c r="G6825">
        <v>44868</v>
      </c>
      <c r="H6825">
        <v>44866</v>
      </c>
      <c r="I6825">
        <v>5900000.2532000002</v>
      </c>
      <c r="J6825" t="s">
        <v>193</v>
      </c>
      <c r="K6825">
        <v>5310.0002278800002</v>
      </c>
    </row>
    <row r="6826" spans="1:11" x14ac:dyDescent="0.2">
      <c r="A6826" t="s">
        <v>258</v>
      </c>
      <c r="B6826" t="s">
        <v>185</v>
      </c>
      <c r="C6826" t="s">
        <v>231</v>
      </c>
      <c r="D6826" t="s">
        <v>200</v>
      </c>
      <c r="E6826">
        <v>153078</v>
      </c>
      <c r="F6826">
        <v>21.557600000000001</v>
      </c>
      <c r="G6826">
        <v>44871</v>
      </c>
      <c r="H6826">
        <v>44866</v>
      </c>
      <c r="I6826">
        <v>3299994.2927999999</v>
      </c>
      <c r="J6826" t="s">
        <v>188</v>
      </c>
      <c r="K6826">
        <v>2639.9954342400001</v>
      </c>
    </row>
    <row r="6827" spans="1:11" x14ac:dyDescent="0.2">
      <c r="A6827" t="s">
        <v>258</v>
      </c>
      <c r="B6827" t="s">
        <v>185</v>
      </c>
      <c r="C6827" t="s">
        <v>194</v>
      </c>
      <c r="D6827" t="s">
        <v>190</v>
      </c>
      <c r="E6827">
        <v>88321</v>
      </c>
      <c r="F6827">
        <v>46.421399999999998</v>
      </c>
      <c r="G6827">
        <v>44871</v>
      </c>
      <c r="H6827">
        <v>44866</v>
      </c>
      <c r="I6827">
        <v>4099984.4693999998</v>
      </c>
      <c r="J6827" t="s">
        <v>188</v>
      </c>
      <c r="K6827">
        <v>3279.9875755200001</v>
      </c>
    </row>
    <row r="6828" spans="1:11" x14ac:dyDescent="0.2">
      <c r="A6828" t="s">
        <v>258</v>
      </c>
      <c r="B6828" t="s">
        <v>198</v>
      </c>
      <c r="C6828" t="s">
        <v>237</v>
      </c>
      <c r="D6828" t="s">
        <v>192</v>
      </c>
      <c r="E6828">
        <v>516732</v>
      </c>
      <c r="F6828">
        <v>17.030100000000001</v>
      </c>
      <c r="G6828">
        <v>44872</v>
      </c>
      <c r="H6828">
        <v>44866</v>
      </c>
      <c r="I6828">
        <v>8799997.633200001</v>
      </c>
      <c r="J6828" t="s">
        <v>204</v>
      </c>
      <c r="K6828">
        <v>7039.9981065600014</v>
      </c>
    </row>
    <row r="6829" spans="1:11" x14ac:dyDescent="0.2">
      <c r="A6829" t="s">
        <v>258</v>
      </c>
      <c r="B6829" t="s">
        <v>185</v>
      </c>
      <c r="C6829" t="s">
        <v>209</v>
      </c>
      <c r="D6829" t="s">
        <v>200</v>
      </c>
      <c r="E6829">
        <v>499739</v>
      </c>
      <c r="F6829">
        <v>18.209499999999998</v>
      </c>
      <c r="G6829">
        <v>44872</v>
      </c>
      <c r="H6829">
        <v>44866</v>
      </c>
      <c r="I6829">
        <v>9099997.3204999994</v>
      </c>
      <c r="J6829" t="s">
        <v>188</v>
      </c>
      <c r="K6829">
        <v>7279.9978564000003</v>
      </c>
    </row>
    <row r="6830" spans="1:11" x14ac:dyDescent="0.2">
      <c r="A6830" t="s">
        <v>258</v>
      </c>
      <c r="B6830" t="s">
        <v>198</v>
      </c>
      <c r="C6830" t="s">
        <v>229</v>
      </c>
      <c r="D6830" t="s">
        <v>192</v>
      </c>
      <c r="E6830">
        <v>49166</v>
      </c>
      <c r="F6830">
        <v>103.72929999999999</v>
      </c>
      <c r="G6830">
        <v>44872</v>
      </c>
      <c r="H6830">
        <v>44866</v>
      </c>
      <c r="I6830">
        <v>5099954.7637999998</v>
      </c>
      <c r="J6830" t="s">
        <v>188</v>
      </c>
      <c r="K6830">
        <v>4079.9638110400001</v>
      </c>
    </row>
    <row r="6831" spans="1:11" x14ac:dyDescent="0.2">
      <c r="A6831" t="s">
        <v>258</v>
      </c>
      <c r="B6831" t="s">
        <v>185</v>
      </c>
      <c r="C6831" t="s">
        <v>191</v>
      </c>
      <c r="D6831" t="s">
        <v>190</v>
      </c>
      <c r="E6831">
        <v>1079419</v>
      </c>
      <c r="F6831">
        <v>6.1143999999999998</v>
      </c>
      <c r="G6831">
        <v>44875</v>
      </c>
      <c r="H6831">
        <v>44866</v>
      </c>
      <c r="I6831">
        <v>6599999.5335999997</v>
      </c>
      <c r="J6831" t="s">
        <v>193</v>
      </c>
      <c r="K6831">
        <v>5939.9995802399999</v>
      </c>
    </row>
    <row r="6832" spans="1:11" x14ac:dyDescent="0.2">
      <c r="A6832" t="s">
        <v>258</v>
      </c>
      <c r="B6832" t="s">
        <v>198</v>
      </c>
      <c r="C6832" t="s">
        <v>211</v>
      </c>
      <c r="D6832" t="s">
        <v>190</v>
      </c>
      <c r="E6832">
        <v>267788</v>
      </c>
      <c r="F6832">
        <v>12.6966</v>
      </c>
      <c r="G6832">
        <v>44875</v>
      </c>
      <c r="H6832">
        <v>44866</v>
      </c>
      <c r="I6832">
        <v>3399997.1208000001</v>
      </c>
      <c r="J6832" t="s">
        <v>207</v>
      </c>
      <c r="K6832">
        <v>2719.9976966400004</v>
      </c>
    </row>
    <row r="6833" spans="1:11" x14ac:dyDescent="0.2">
      <c r="A6833" t="s">
        <v>258</v>
      </c>
      <c r="B6833" t="s">
        <v>185</v>
      </c>
      <c r="C6833" t="s">
        <v>201</v>
      </c>
      <c r="D6833" t="s">
        <v>190</v>
      </c>
      <c r="E6833">
        <v>196182</v>
      </c>
      <c r="F6833">
        <v>39.249200000000002</v>
      </c>
      <c r="G6833">
        <v>44875</v>
      </c>
      <c r="H6833">
        <v>44866</v>
      </c>
      <c r="I6833">
        <v>7699986.5544000007</v>
      </c>
      <c r="J6833" t="s">
        <v>188</v>
      </c>
      <c r="K6833">
        <v>6159.9892435200009</v>
      </c>
    </row>
    <row r="6834" spans="1:11" x14ac:dyDescent="0.2">
      <c r="A6834" t="s">
        <v>258</v>
      </c>
      <c r="B6834" t="s">
        <v>185</v>
      </c>
      <c r="C6834" t="s">
        <v>218</v>
      </c>
      <c r="D6834" t="s">
        <v>192</v>
      </c>
      <c r="E6834">
        <v>104049</v>
      </c>
      <c r="F6834">
        <v>66.315100000000001</v>
      </c>
      <c r="G6834">
        <v>44875</v>
      </c>
      <c r="H6834">
        <v>44866</v>
      </c>
      <c r="I6834">
        <v>6900019.8399</v>
      </c>
      <c r="J6834" t="s">
        <v>204</v>
      </c>
      <c r="K6834">
        <v>5520.0158719199999</v>
      </c>
    </row>
    <row r="6835" spans="1:11" x14ac:dyDescent="0.2">
      <c r="A6835" t="s">
        <v>258</v>
      </c>
      <c r="B6835" t="s">
        <v>185</v>
      </c>
      <c r="C6835" t="s">
        <v>205</v>
      </c>
      <c r="D6835" t="s">
        <v>190</v>
      </c>
      <c r="E6835">
        <v>135072</v>
      </c>
      <c r="F6835">
        <v>18.508600000000001</v>
      </c>
      <c r="G6835">
        <v>44877</v>
      </c>
      <c r="H6835">
        <v>44866</v>
      </c>
      <c r="I6835">
        <v>2499993.6192000001</v>
      </c>
      <c r="J6835" t="s">
        <v>193</v>
      </c>
      <c r="K6835">
        <v>2249.9942572800001</v>
      </c>
    </row>
    <row r="6836" spans="1:11" x14ac:dyDescent="0.2">
      <c r="A6836" t="s">
        <v>258</v>
      </c>
      <c r="B6836" t="s">
        <v>198</v>
      </c>
      <c r="C6836" t="s">
        <v>217</v>
      </c>
      <c r="D6836" t="s">
        <v>190</v>
      </c>
      <c r="E6836">
        <v>1108737</v>
      </c>
      <c r="F6836">
        <v>8.6585000000000001</v>
      </c>
      <c r="G6836">
        <v>44877</v>
      </c>
      <c r="H6836">
        <v>44866</v>
      </c>
      <c r="I6836">
        <v>9599999.3145000003</v>
      </c>
      <c r="J6836" t="s">
        <v>215</v>
      </c>
      <c r="K6836">
        <v>9599.9993145000008</v>
      </c>
    </row>
    <row r="6837" spans="1:11" x14ac:dyDescent="0.2">
      <c r="A6837" t="s">
        <v>258</v>
      </c>
      <c r="B6837" t="s">
        <v>198</v>
      </c>
      <c r="C6837" t="s">
        <v>224</v>
      </c>
      <c r="D6837" t="s">
        <v>192</v>
      </c>
      <c r="E6837">
        <v>9630</v>
      </c>
      <c r="F6837">
        <v>186.90979999999999</v>
      </c>
      <c r="G6837">
        <v>44878</v>
      </c>
      <c r="H6837">
        <v>44866</v>
      </c>
      <c r="I6837">
        <v>1799941.3739999998</v>
      </c>
      <c r="J6837" t="s">
        <v>204</v>
      </c>
      <c r="K6837">
        <v>1439.9530992</v>
      </c>
    </row>
    <row r="6838" spans="1:11" x14ac:dyDescent="0.2">
      <c r="A6838" t="s">
        <v>258</v>
      </c>
      <c r="B6838" t="s">
        <v>185</v>
      </c>
      <c r="C6838" t="s">
        <v>214</v>
      </c>
      <c r="D6838" t="s">
        <v>190</v>
      </c>
      <c r="E6838">
        <v>115561</v>
      </c>
      <c r="F6838">
        <v>29.421800000000001</v>
      </c>
      <c r="G6838">
        <v>44882</v>
      </c>
      <c r="H6838">
        <v>44866</v>
      </c>
      <c r="I6838">
        <v>3400012.6298000002</v>
      </c>
      <c r="J6838" t="s">
        <v>215</v>
      </c>
      <c r="K6838">
        <v>3400.0126298</v>
      </c>
    </row>
    <row r="6839" spans="1:11" x14ac:dyDescent="0.2">
      <c r="A6839" t="s">
        <v>258</v>
      </c>
      <c r="B6839" t="s">
        <v>185</v>
      </c>
      <c r="C6839" t="s">
        <v>216</v>
      </c>
      <c r="D6839" t="s">
        <v>192</v>
      </c>
      <c r="E6839">
        <v>234296</v>
      </c>
      <c r="F6839">
        <v>18.779699999999998</v>
      </c>
      <c r="G6839">
        <v>44882</v>
      </c>
      <c r="H6839">
        <v>44866</v>
      </c>
      <c r="I6839">
        <v>4400008.5911999997</v>
      </c>
      <c r="J6839" t="s">
        <v>215</v>
      </c>
      <c r="K6839">
        <v>4400.0085912000004</v>
      </c>
    </row>
    <row r="6840" spans="1:11" x14ac:dyDescent="0.2">
      <c r="A6840" t="s">
        <v>258</v>
      </c>
      <c r="B6840" t="s">
        <v>198</v>
      </c>
      <c r="C6840" t="s">
        <v>244</v>
      </c>
      <c r="D6840" t="s">
        <v>200</v>
      </c>
      <c r="E6840">
        <v>334641</v>
      </c>
      <c r="F6840">
        <v>25.699200000000001</v>
      </c>
      <c r="G6840">
        <v>44882</v>
      </c>
      <c r="H6840">
        <v>44866</v>
      </c>
      <c r="I6840">
        <v>8600005.9872000013</v>
      </c>
      <c r="J6840" t="s">
        <v>207</v>
      </c>
      <c r="K6840">
        <v>6880.0047897600016</v>
      </c>
    </row>
    <row r="6841" spans="1:11" x14ac:dyDescent="0.2">
      <c r="A6841" t="s">
        <v>258</v>
      </c>
      <c r="B6841" t="s">
        <v>198</v>
      </c>
      <c r="C6841" t="s">
        <v>223</v>
      </c>
      <c r="D6841" t="s">
        <v>187</v>
      </c>
      <c r="E6841">
        <v>50104</v>
      </c>
      <c r="F6841">
        <v>81.83</v>
      </c>
      <c r="G6841">
        <v>44882</v>
      </c>
      <c r="H6841">
        <v>44866</v>
      </c>
      <c r="I6841">
        <v>4100010.32</v>
      </c>
      <c r="J6841" t="s">
        <v>204</v>
      </c>
      <c r="K6841">
        <v>3280.0082560000001</v>
      </c>
    </row>
    <row r="6842" spans="1:11" x14ac:dyDescent="0.2">
      <c r="A6842" t="s">
        <v>258</v>
      </c>
      <c r="B6842" t="s">
        <v>185</v>
      </c>
      <c r="C6842" t="s">
        <v>237</v>
      </c>
      <c r="D6842" t="s">
        <v>200</v>
      </c>
      <c r="E6842">
        <v>241910</v>
      </c>
      <c r="F6842">
        <v>17.775200000000002</v>
      </c>
      <c r="G6842">
        <v>44882</v>
      </c>
      <c r="H6842">
        <v>44866</v>
      </c>
      <c r="I6842">
        <v>4299998.6320000002</v>
      </c>
      <c r="J6842" t="s">
        <v>204</v>
      </c>
      <c r="K6842">
        <v>3439.9989056000004</v>
      </c>
    </row>
    <row r="6843" spans="1:11" x14ac:dyDescent="0.2">
      <c r="A6843" t="s">
        <v>258</v>
      </c>
      <c r="B6843" t="s">
        <v>185</v>
      </c>
      <c r="C6843" t="s">
        <v>240</v>
      </c>
      <c r="D6843" t="s">
        <v>187</v>
      </c>
      <c r="E6843">
        <v>1222219</v>
      </c>
      <c r="F6843">
        <v>7.1181999999999999</v>
      </c>
      <c r="G6843">
        <v>44882</v>
      </c>
      <c r="H6843">
        <v>44866</v>
      </c>
      <c r="I6843">
        <v>8699999.2858000007</v>
      </c>
      <c r="J6843" t="s">
        <v>241</v>
      </c>
      <c r="K6843">
        <v>8699.9992858000023</v>
      </c>
    </row>
    <row r="6844" spans="1:11" x14ac:dyDescent="0.2">
      <c r="A6844" t="s">
        <v>258</v>
      </c>
      <c r="B6844" t="s">
        <v>198</v>
      </c>
      <c r="C6844" t="s">
        <v>202</v>
      </c>
      <c r="D6844" t="s">
        <v>200</v>
      </c>
      <c r="E6844">
        <v>720056</v>
      </c>
      <c r="F6844">
        <v>4.4440999999999997</v>
      </c>
      <c r="G6844">
        <v>44884</v>
      </c>
      <c r="H6844">
        <v>44866</v>
      </c>
      <c r="I6844">
        <v>3200000.8695999999</v>
      </c>
      <c r="J6844" t="s">
        <v>193</v>
      </c>
      <c r="K6844">
        <v>2880.0007826399997</v>
      </c>
    </row>
    <row r="6845" spans="1:11" x14ac:dyDescent="0.2">
      <c r="A6845" t="s">
        <v>258</v>
      </c>
      <c r="B6845" t="s">
        <v>185</v>
      </c>
      <c r="C6845" t="s">
        <v>242</v>
      </c>
      <c r="D6845" t="s">
        <v>187</v>
      </c>
      <c r="E6845">
        <v>1901</v>
      </c>
      <c r="F6845">
        <v>263.06110000000001</v>
      </c>
      <c r="G6845">
        <v>44885</v>
      </c>
      <c r="H6845">
        <v>44866</v>
      </c>
      <c r="I6845">
        <v>500079.15110000002</v>
      </c>
      <c r="J6845" t="s">
        <v>207</v>
      </c>
      <c r="K6845">
        <v>400.06332088000005</v>
      </c>
    </row>
    <row r="6846" spans="1:11" x14ac:dyDescent="0.2">
      <c r="A6846" t="s">
        <v>258</v>
      </c>
      <c r="B6846" t="s">
        <v>198</v>
      </c>
      <c r="C6846" t="s">
        <v>189</v>
      </c>
      <c r="D6846" t="s">
        <v>200</v>
      </c>
      <c r="E6846">
        <v>165657</v>
      </c>
      <c r="F6846">
        <v>30.1829</v>
      </c>
      <c r="G6846">
        <v>44885</v>
      </c>
      <c r="H6846">
        <v>44866</v>
      </c>
      <c r="I6846">
        <v>5000008.6653000005</v>
      </c>
      <c r="J6846" t="s">
        <v>188</v>
      </c>
      <c r="K6846">
        <v>4000.0069322400004</v>
      </c>
    </row>
    <row r="6847" spans="1:11" x14ac:dyDescent="0.2">
      <c r="A6847" t="s">
        <v>258</v>
      </c>
      <c r="B6847" t="s">
        <v>198</v>
      </c>
      <c r="C6847" t="s">
        <v>236</v>
      </c>
      <c r="D6847" t="s">
        <v>200</v>
      </c>
      <c r="E6847">
        <v>590337</v>
      </c>
      <c r="F6847">
        <v>6.4370000000000003</v>
      </c>
      <c r="G6847">
        <v>44886</v>
      </c>
      <c r="H6847">
        <v>44866</v>
      </c>
      <c r="I6847">
        <v>3799999.2690000003</v>
      </c>
      <c r="J6847" t="s">
        <v>215</v>
      </c>
      <c r="K6847">
        <v>3799.9992690000008</v>
      </c>
    </row>
    <row r="6848" spans="1:11" x14ac:dyDescent="0.2">
      <c r="A6848" t="s">
        <v>258</v>
      </c>
      <c r="B6848" t="s">
        <v>185</v>
      </c>
      <c r="C6848" t="s">
        <v>201</v>
      </c>
      <c r="D6848" t="s">
        <v>187</v>
      </c>
      <c r="E6848">
        <v>86893</v>
      </c>
      <c r="F6848">
        <v>40.279299999999999</v>
      </c>
      <c r="G6848">
        <v>44889</v>
      </c>
      <c r="H6848">
        <v>44866</v>
      </c>
      <c r="I6848">
        <v>3499989.2149</v>
      </c>
      <c r="J6848" t="s">
        <v>188</v>
      </c>
      <c r="K6848">
        <v>2799.9913719200003</v>
      </c>
    </row>
    <row r="6849" spans="1:11" x14ac:dyDescent="0.2">
      <c r="A6849" t="s">
        <v>258</v>
      </c>
      <c r="B6849" t="s">
        <v>185</v>
      </c>
      <c r="C6849" t="s">
        <v>205</v>
      </c>
      <c r="D6849" t="s">
        <v>200</v>
      </c>
      <c r="E6849">
        <v>519660</v>
      </c>
      <c r="F6849">
        <v>18.473600000000001</v>
      </c>
      <c r="G6849">
        <v>44891</v>
      </c>
      <c r="H6849">
        <v>44866</v>
      </c>
      <c r="I6849">
        <v>9599990.9759999998</v>
      </c>
      <c r="J6849" t="s">
        <v>193</v>
      </c>
      <c r="K6849">
        <v>8639.9918784000001</v>
      </c>
    </row>
    <row r="6850" spans="1:11" x14ac:dyDescent="0.2">
      <c r="A6850" t="s">
        <v>258</v>
      </c>
      <c r="B6850" t="s">
        <v>198</v>
      </c>
      <c r="C6850" t="s">
        <v>210</v>
      </c>
      <c r="D6850" t="s">
        <v>200</v>
      </c>
      <c r="E6850">
        <v>218806</v>
      </c>
      <c r="F6850">
        <v>27.421600000000002</v>
      </c>
      <c r="G6850">
        <v>44891</v>
      </c>
      <c r="H6850">
        <v>44866</v>
      </c>
      <c r="I6850">
        <v>6000010.6096000001</v>
      </c>
      <c r="J6850" t="s">
        <v>204</v>
      </c>
      <c r="K6850">
        <v>4800.0084876800001</v>
      </c>
    </row>
    <row r="6851" spans="1:11" x14ac:dyDescent="0.2">
      <c r="A6851" t="s">
        <v>258</v>
      </c>
      <c r="B6851" t="s">
        <v>185</v>
      </c>
      <c r="C6851" t="s">
        <v>237</v>
      </c>
      <c r="D6851" t="s">
        <v>192</v>
      </c>
      <c r="E6851">
        <v>269802</v>
      </c>
      <c r="F6851">
        <v>17.420200000000001</v>
      </c>
      <c r="G6851">
        <v>44892</v>
      </c>
      <c r="H6851">
        <v>44866</v>
      </c>
      <c r="I6851">
        <v>4700004.8004000001</v>
      </c>
      <c r="J6851" t="s">
        <v>204</v>
      </c>
      <c r="K6851">
        <v>3760.0038403200001</v>
      </c>
    </row>
    <row r="6852" spans="1:11" x14ac:dyDescent="0.2">
      <c r="A6852" t="s">
        <v>258</v>
      </c>
      <c r="B6852" t="s">
        <v>185</v>
      </c>
      <c r="C6852" t="s">
        <v>211</v>
      </c>
      <c r="D6852" t="s">
        <v>190</v>
      </c>
      <c r="E6852">
        <v>313535</v>
      </c>
      <c r="F6852">
        <v>12.438800000000001</v>
      </c>
      <c r="G6852">
        <v>44892</v>
      </c>
      <c r="H6852">
        <v>44866</v>
      </c>
      <c r="I6852">
        <v>3899999.1580000003</v>
      </c>
      <c r="J6852" t="s">
        <v>207</v>
      </c>
      <c r="K6852">
        <v>3119.9993264000004</v>
      </c>
    </row>
    <row r="6853" spans="1:11" x14ac:dyDescent="0.2">
      <c r="A6853" t="s">
        <v>258</v>
      </c>
      <c r="B6853" t="s">
        <v>185</v>
      </c>
      <c r="C6853" t="s">
        <v>194</v>
      </c>
      <c r="D6853" t="s">
        <v>190</v>
      </c>
      <c r="E6853">
        <v>165056</v>
      </c>
      <c r="F6853">
        <v>46.045099999999998</v>
      </c>
      <c r="G6853">
        <v>44892</v>
      </c>
      <c r="H6853">
        <v>44866</v>
      </c>
      <c r="I6853">
        <v>7600020.0255999994</v>
      </c>
      <c r="J6853" t="s">
        <v>188</v>
      </c>
      <c r="K6853">
        <v>6080.0160204799995</v>
      </c>
    </row>
    <row r="6854" spans="1:11" x14ac:dyDescent="0.2">
      <c r="A6854" t="s">
        <v>258</v>
      </c>
      <c r="B6854" t="s">
        <v>198</v>
      </c>
      <c r="C6854" t="s">
        <v>231</v>
      </c>
      <c r="D6854" t="s">
        <v>190</v>
      </c>
      <c r="E6854">
        <v>96485</v>
      </c>
      <c r="F6854">
        <v>20.7286</v>
      </c>
      <c r="G6854">
        <v>44896</v>
      </c>
      <c r="H6854">
        <v>44896</v>
      </c>
      <c r="I6854">
        <v>1999998.9709999999</v>
      </c>
      <c r="J6854" t="s">
        <v>188</v>
      </c>
      <c r="K6854">
        <v>1599.9991768</v>
      </c>
    </row>
    <row r="6855" spans="1:11" x14ac:dyDescent="0.2">
      <c r="A6855" t="s">
        <v>258</v>
      </c>
      <c r="B6855" t="s">
        <v>185</v>
      </c>
      <c r="C6855" t="s">
        <v>223</v>
      </c>
      <c r="D6855" t="s">
        <v>190</v>
      </c>
      <c r="E6855">
        <v>35693</v>
      </c>
      <c r="F6855">
        <v>81.247600000000006</v>
      </c>
      <c r="G6855">
        <v>44896</v>
      </c>
      <c r="H6855">
        <v>44896</v>
      </c>
      <c r="I6855">
        <v>2899970.5868000002</v>
      </c>
      <c r="J6855" t="s">
        <v>204</v>
      </c>
      <c r="K6855">
        <v>2319.9764694400001</v>
      </c>
    </row>
    <row r="6856" spans="1:11" x14ac:dyDescent="0.2">
      <c r="A6856" t="s">
        <v>258</v>
      </c>
      <c r="B6856" t="s">
        <v>185</v>
      </c>
      <c r="C6856" t="s">
        <v>209</v>
      </c>
      <c r="D6856" t="s">
        <v>192</v>
      </c>
      <c r="E6856">
        <v>96710</v>
      </c>
      <c r="F6856">
        <v>19.6464</v>
      </c>
      <c r="G6856">
        <v>44896</v>
      </c>
      <c r="H6856">
        <v>44896</v>
      </c>
      <c r="I6856">
        <v>1900003.344</v>
      </c>
      <c r="J6856" t="s">
        <v>188</v>
      </c>
      <c r="K6856">
        <v>1520.0026752000001</v>
      </c>
    </row>
    <row r="6857" spans="1:11" x14ac:dyDescent="0.2">
      <c r="A6857" t="s">
        <v>258</v>
      </c>
      <c r="B6857" t="s">
        <v>185</v>
      </c>
      <c r="C6857" t="s">
        <v>239</v>
      </c>
      <c r="D6857" t="s">
        <v>187</v>
      </c>
      <c r="E6857">
        <v>58096</v>
      </c>
      <c r="F6857">
        <v>15.4915</v>
      </c>
      <c r="G6857">
        <v>44896</v>
      </c>
      <c r="H6857">
        <v>44896</v>
      </c>
      <c r="I6857">
        <v>899994.18400000001</v>
      </c>
      <c r="J6857" t="s">
        <v>188</v>
      </c>
      <c r="K6857">
        <v>719.99534720000008</v>
      </c>
    </row>
    <row r="6858" spans="1:11" x14ac:dyDescent="0.2">
      <c r="A6858" t="s">
        <v>258</v>
      </c>
      <c r="B6858" t="s">
        <v>185</v>
      </c>
      <c r="C6858" t="s">
        <v>208</v>
      </c>
      <c r="D6858" t="s">
        <v>187</v>
      </c>
      <c r="E6858">
        <v>61328</v>
      </c>
      <c r="F6858">
        <v>61.962299999999999</v>
      </c>
      <c r="G6858">
        <v>44896</v>
      </c>
      <c r="H6858">
        <v>44896</v>
      </c>
      <c r="I6858">
        <v>3800023.9344000001</v>
      </c>
      <c r="J6858" t="s">
        <v>188</v>
      </c>
      <c r="K6858">
        <v>3040.0191475200004</v>
      </c>
    </row>
    <row r="6859" spans="1:11" x14ac:dyDescent="0.2">
      <c r="A6859" t="s">
        <v>258</v>
      </c>
      <c r="B6859" t="s">
        <v>198</v>
      </c>
      <c r="C6859" t="s">
        <v>233</v>
      </c>
      <c r="D6859" t="s">
        <v>192</v>
      </c>
      <c r="E6859">
        <v>14202</v>
      </c>
      <c r="F6859">
        <v>84.494299999999996</v>
      </c>
      <c r="G6859">
        <v>44897</v>
      </c>
      <c r="H6859">
        <v>44896</v>
      </c>
      <c r="I6859">
        <v>1199988.0485999999</v>
      </c>
      <c r="J6859" t="s">
        <v>204</v>
      </c>
      <c r="K6859">
        <v>959.99043887999994</v>
      </c>
    </row>
    <row r="6860" spans="1:11" x14ac:dyDescent="0.2">
      <c r="A6860" t="s">
        <v>258</v>
      </c>
      <c r="B6860" t="s">
        <v>198</v>
      </c>
      <c r="C6860" t="s">
        <v>236</v>
      </c>
      <c r="D6860" t="s">
        <v>190</v>
      </c>
      <c r="E6860">
        <v>1193282</v>
      </c>
      <c r="F6860">
        <v>6.7042000000000002</v>
      </c>
      <c r="G6860">
        <v>44897</v>
      </c>
      <c r="H6860">
        <v>44896</v>
      </c>
      <c r="I6860">
        <v>8000001.1844000006</v>
      </c>
      <c r="J6860" t="s">
        <v>215</v>
      </c>
      <c r="K6860">
        <v>8000.0011844000019</v>
      </c>
    </row>
    <row r="6861" spans="1:11" x14ac:dyDescent="0.2">
      <c r="A6861" t="s">
        <v>258</v>
      </c>
      <c r="B6861" t="s">
        <v>198</v>
      </c>
      <c r="C6861" t="s">
        <v>226</v>
      </c>
      <c r="D6861" t="s">
        <v>190</v>
      </c>
      <c r="E6861">
        <v>126323</v>
      </c>
      <c r="F6861">
        <v>56.205100000000002</v>
      </c>
      <c r="G6861">
        <v>44897</v>
      </c>
      <c r="H6861">
        <v>44896</v>
      </c>
      <c r="I6861">
        <v>7099996.8473000005</v>
      </c>
      <c r="J6861" t="s">
        <v>188</v>
      </c>
      <c r="K6861">
        <v>5679.997477840001</v>
      </c>
    </row>
    <row r="6862" spans="1:11" x14ac:dyDescent="0.2">
      <c r="A6862" t="s">
        <v>258</v>
      </c>
      <c r="B6862" t="s">
        <v>198</v>
      </c>
      <c r="C6862" t="s">
        <v>236</v>
      </c>
      <c r="D6862" t="s">
        <v>190</v>
      </c>
      <c r="E6862">
        <v>593234</v>
      </c>
      <c r="F6862">
        <v>6.7427000000000001</v>
      </c>
      <c r="G6862">
        <v>44899</v>
      </c>
      <c r="H6862">
        <v>44896</v>
      </c>
      <c r="I6862">
        <v>3999998.8917999999</v>
      </c>
      <c r="J6862" t="s">
        <v>215</v>
      </c>
      <c r="K6862">
        <v>3999.9988917999999</v>
      </c>
    </row>
    <row r="6863" spans="1:11" x14ac:dyDescent="0.2">
      <c r="A6863" t="s">
        <v>258</v>
      </c>
      <c r="B6863" t="s">
        <v>185</v>
      </c>
      <c r="C6863" t="s">
        <v>243</v>
      </c>
      <c r="D6863" t="s">
        <v>200</v>
      </c>
      <c r="E6863">
        <v>778259</v>
      </c>
      <c r="F6863">
        <v>6.4245999999999999</v>
      </c>
      <c r="G6863">
        <v>44900</v>
      </c>
      <c r="H6863">
        <v>44896</v>
      </c>
      <c r="I6863">
        <v>5000002.7714</v>
      </c>
      <c r="J6863" t="s">
        <v>215</v>
      </c>
      <c r="K6863">
        <v>5000.0027714000007</v>
      </c>
    </row>
    <row r="6864" spans="1:11" x14ac:dyDescent="0.2">
      <c r="A6864" t="s">
        <v>258</v>
      </c>
      <c r="B6864" t="s">
        <v>185</v>
      </c>
      <c r="C6864" t="s">
        <v>203</v>
      </c>
      <c r="D6864" t="s">
        <v>212</v>
      </c>
      <c r="E6864">
        <v>80984</v>
      </c>
      <c r="F6864">
        <v>112.3672</v>
      </c>
      <c r="G6864">
        <v>44903</v>
      </c>
      <c r="H6864">
        <v>44896</v>
      </c>
      <c r="I6864">
        <v>9099945.3247999996</v>
      </c>
      <c r="J6864" t="s">
        <v>204</v>
      </c>
      <c r="K6864">
        <v>7279.9562598399998</v>
      </c>
    </row>
    <row r="6865" spans="1:11" x14ac:dyDescent="0.2">
      <c r="A6865" t="s">
        <v>258</v>
      </c>
      <c r="B6865" t="s">
        <v>198</v>
      </c>
      <c r="C6865" t="s">
        <v>114</v>
      </c>
      <c r="D6865" t="s">
        <v>190</v>
      </c>
      <c r="E6865">
        <v>263193</v>
      </c>
      <c r="F6865">
        <v>13.6782</v>
      </c>
      <c r="G6865">
        <v>44903</v>
      </c>
      <c r="H6865">
        <v>44896</v>
      </c>
      <c r="I6865">
        <v>3600006.4926</v>
      </c>
      <c r="J6865" t="s">
        <v>215</v>
      </c>
      <c r="K6865">
        <v>3600.0064926</v>
      </c>
    </row>
    <row r="6866" spans="1:11" x14ac:dyDescent="0.2">
      <c r="A6866" t="s">
        <v>258</v>
      </c>
      <c r="B6866" t="s">
        <v>185</v>
      </c>
      <c r="C6866" t="s">
        <v>202</v>
      </c>
      <c r="D6866" t="s">
        <v>200</v>
      </c>
      <c r="E6866">
        <v>2142914</v>
      </c>
      <c r="F6866">
        <v>3.7799</v>
      </c>
      <c r="G6866">
        <v>44903</v>
      </c>
      <c r="H6866">
        <v>44896</v>
      </c>
      <c r="I6866">
        <v>8100000.6286000004</v>
      </c>
      <c r="J6866" t="s">
        <v>193</v>
      </c>
      <c r="K6866">
        <v>7290.0005657399997</v>
      </c>
    </row>
    <row r="6867" spans="1:11" x14ac:dyDescent="0.2">
      <c r="A6867" t="s">
        <v>258</v>
      </c>
      <c r="B6867" t="s">
        <v>185</v>
      </c>
      <c r="C6867" t="s">
        <v>114</v>
      </c>
      <c r="D6867" t="s">
        <v>190</v>
      </c>
      <c r="E6867">
        <v>441811</v>
      </c>
      <c r="F6867">
        <v>14.938499999999999</v>
      </c>
      <c r="G6867">
        <v>44904</v>
      </c>
      <c r="H6867">
        <v>44896</v>
      </c>
      <c r="I6867">
        <v>6599993.6234999998</v>
      </c>
      <c r="J6867" t="s">
        <v>215</v>
      </c>
      <c r="K6867">
        <v>6599.9936235000005</v>
      </c>
    </row>
    <row r="6868" spans="1:11" x14ac:dyDescent="0.2">
      <c r="A6868" t="s">
        <v>258</v>
      </c>
      <c r="B6868" t="s">
        <v>198</v>
      </c>
      <c r="C6868" t="s">
        <v>225</v>
      </c>
      <c r="D6868" t="s">
        <v>200</v>
      </c>
      <c r="E6868">
        <v>49940</v>
      </c>
      <c r="F6868">
        <v>92.1113</v>
      </c>
      <c r="G6868">
        <v>44904</v>
      </c>
      <c r="H6868">
        <v>44896</v>
      </c>
      <c r="I6868">
        <v>4600038.3219999997</v>
      </c>
      <c r="J6868" t="s">
        <v>188</v>
      </c>
      <c r="K6868">
        <v>3680.0306575999998</v>
      </c>
    </row>
    <row r="6869" spans="1:11" x14ac:dyDescent="0.2">
      <c r="A6869" t="s">
        <v>258</v>
      </c>
      <c r="B6869" t="s">
        <v>185</v>
      </c>
      <c r="C6869" t="s">
        <v>186</v>
      </c>
      <c r="D6869" t="s">
        <v>212</v>
      </c>
      <c r="E6869">
        <v>58649</v>
      </c>
      <c r="F6869">
        <v>22.165900000000001</v>
      </c>
      <c r="G6869">
        <v>44906</v>
      </c>
      <c r="H6869">
        <v>44896</v>
      </c>
      <c r="I6869">
        <v>1300007.8691</v>
      </c>
      <c r="J6869" t="s">
        <v>188</v>
      </c>
      <c r="K6869">
        <v>1040.0062952800001</v>
      </c>
    </row>
    <row r="6870" spans="1:11" x14ac:dyDescent="0.2">
      <c r="A6870" t="s">
        <v>258</v>
      </c>
      <c r="B6870" t="s">
        <v>198</v>
      </c>
      <c r="C6870" t="s">
        <v>201</v>
      </c>
      <c r="D6870" t="s">
        <v>190</v>
      </c>
      <c r="E6870">
        <v>31051</v>
      </c>
      <c r="F6870">
        <v>38.645699999999998</v>
      </c>
      <c r="G6870">
        <v>44907</v>
      </c>
      <c r="H6870">
        <v>44896</v>
      </c>
      <c r="I6870">
        <v>1199987.6306999999</v>
      </c>
      <c r="J6870" t="s">
        <v>188</v>
      </c>
      <c r="K6870">
        <v>959.99010455999996</v>
      </c>
    </row>
    <row r="6871" spans="1:11" x14ac:dyDescent="0.2">
      <c r="A6871" t="s">
        <v>258</v>
      </c>
      <c r="B6871" t="s">
        <v>185</v>
      </c>
      <c r="C6871" t="s">
        <v>238</v>
      </c>
      <c r="D6871" t="s">
        <v>190</v>
      </c>
      <c r="E6871">
        <v>10703</v>
      </c>
      <c r="F6871">
        <v>233.5729</v>
      </c>
      <c r="G6871">
        <v>44907</v>
      </c>
      <c r="H6871">
        <v>44896</v>
      </c>
      <c r="I6871">
        <v>2499930.7486999999</v>
      </c>
      <c r="J6871" t="s">
        <v>204</v>
      </c>
      <c r="K6871">
        <v>1999.9445989599999</v>
      </c>
    </row>
    <row r="6872" spans="1:11" x14ac:dyDescent="0.2">
      <c r="A6872" t="s">
        <v>258</v>
      </c>
      <c r="B6872" t="s">
        <v>185</v>
      </c>
      <c r="C6872" t="s">
        <v>224</v>
      </c>
      <c r="D6872" t="s">
        <v>200</v>
      </c>
      <c r="E6872">
        <v>32456</v>
      </c>
      <c r="F6872">
        <v>187.9486</v>
      </c>
      <c r="G6872">
        <v>44910</v>
      </c>
      <c r="H6872">
        <v>44896</v>
      </c>
      <c r="I6872">
        <v>6100059.7615999999</v>
      </c>
      <c r="J6872" t="s">
        <v>204</v>
      </c>
      <c r="K6872">
        <v>4880.0478092800004</v>
      </c>
    </row>
    <row r="6873" spans="1:11" x14ac:dyDescent="0.2">
      <c r="A6873" t="s">
        <v>258</v>
      </c>
      <c r="B6873" t="s">
        <v>185</v>
      </c>
      <c r="C6873" t="s">
        <v>236</v>
      </c>
      <c r="D6873" t="s">
        <v>190</v>
      </c>
      <c r="E6873">
        <v>818233</v>
      </c>
      <c r="F6873">
        <v>6.7218</v>
      </c>
      <c r="G6873">
        <v>44910</v>
      </c>
      <c r="H6873">
        <v>44896</v>
      </c>
      <c r="I6873">
        <v>5499998.5794000002</v>
      </c>
      <c r="J6873" t="s">
        <v>215</v>
      </c>
      <c r="K6873">
        <v>5499.9985794000004</v>
      </c>
    </row>
    <row r="6874" spans="1:11" x14ac:dyDescent="0.2">
      <c r="A6874" t="s">
        <v>258</v>
      </c>
      <c r="B6874" t="s">
        <v>185</v>
      </c>
      <c r="C6874" t="s">
        <v>114</v>
      </c>
      <c r="D6874" t="s">
        <v>190</v>
      </c>
      <c r="E6874">
        <v>96574</v>
      </c>
      <c r="F6874">
        <v>14.496700000000001</v>
      </c>
      <c r="G6874">
        <v>44910</v>
      </c>
      <c r="H6874">
        <v>44896</v>
      </c>
      <c r="I6874">
        <v>1400004.3058</v>
      </c>
      <c r="J6874" t="s">
        <v>215</v>
      </c>
      <c r="K6874">
        <v>1400.0043058000001</v>
      </c>
    </row>
    <row r="6875" spans="1:11" x14ac:dyDescent="0.2">
      <c r="A6875" t="s">
        <v>258</v>
      </c>
      <c r="B6875" t="s">
        <v>185</v>
      </c>
      <c r="C6875" t="s">
        <v>191</v>
      </c>
      <c r="D6875" t="s">
        <v>190</v>
      </c>
      <c r="E6875">
        <v>192935</v>
      </c>
      <c r="F6875">
        <v>6.2196999999999996</v>
      </c>
      <c r="G6875">
        <v>44910</v>
      </c>
      <c r="H6875">
        <v>44896</v>
      </c>
      <c r="I6875">
        <v>1199997.8195</v>
      </c>
      <c r="J6875" t="s">
        <v>193</v>
      </c>
      <c r="K6875">
        <v>1079.9980375499999</v>
      </c>
    </row>
    <row r="6876" spans="1:11" x14ac:dyDescent="0.2">
      <c r="A6876" t="s">
        <v>258</v>
      </c>
      <c r="B6876" t="s">
        <v>198</v>
      </c>
      <c r="C6876" t="s">
        <v>243</v>
      </c>
      <c r="D6876" t="s">
        <v>187</v>
      </c>
      <c r="E6876">
        <v>158685</v>
      </c>
      <c r="F6876">
        <v>5.6715999999999998</v>
      </c>
      <c r="G6876">
        <v>44910</v>
      </c>
      <c r="H6876">
        <v>44896</v>
      </c>
      <c r="I6876">
        <v>899997.8459999999</v>
      </c>
      <c r="J6876" t="s">
        <v>215</v>
      </c>
      <c r="K6876">
        <v>899.99784599999998</v>
      </c>
    </row>
    <row r="6877" spans="1:11" x14ac:dyDescent="0.2">
      <c r="A6877" t="s">
        <v>258</v>
      </c>
      <c r="B6877" t="s">
        <v>185</v>
      </c>
      <c r="C6877" t="s">
        <v>220</v>
      </c>
      <c r="D6877" t="s">
        <v>192</v>
      </c>
      <c r="E6877">
        <v>48400</v>
      </c>
      <c r="F6877">
        <v>171.48859999999999</v>
      </c>
      <c r="G6877">
        <v>44911</v>
      </c>
      <c r="H6877">
        <v>44896</v>
      </c>
      <c r="I6877">
        <v>8300048.2399999993</v>
      </c>
      <c r="J6877" t="s">
        <v>188</v>
      </c>
      <c r="K6877">
        <v>6640.0385919999999</v>
      </c>
    </row>
    <row r="6878" spans="1:11" x14ac:dyDescent="0.2">
      <c r="A6878" t="s">
        <v>258</v>
      </c>
      <c r="B6878" t="s">
        <v>185</v>
      </c>
      <c r="C6878" t="s">
        <v>218</v>
      </c>
      <c r="D6878" t="s">
        <v>187</v>
      </c>
      <c r="E6878">
        <v>23737</v>
      </c>
      <c r="F6878">
        <v>63.191899999999997</v>
      </c>
      <c r="G6878">
        <v>44912</v>
      </c>
      <c r="H6878">
        <v>44896</v>
      </c>
      <c r="I6878">
        <v>1499986.1302999998</v>
      </c>
      <c r="J6878" t="s">
        <v>204</v>
      </c>
      <c r="K6878">
        <v>1199.98890424</v>
      </c>
    </row>
    <row r="6879" spans="1:11" x14ac:dyDescent="0.2">
      <c r="A6879" t="s">
        <v>258</v>
      </c>
      <c r="B6879" t="s">
        <v>185</v>
      </c>
      <c r="C6879" t="s">
        <v>234</v>
      </c>
      <c r="D6879" t="s">
        <v>190</v>
      </c>
      <c r="E6879">
        <v>70613</v>
      </c>
      <c r="F6879">
        <v>99.131200000000007</v>
      </c>
      <c r="G6879">
        <v>44912</v>
      </c>
      <c r="H6879">
        <v>44896</v>
      </c>
      <c r="I6879">
        <v>6999951.4256000007</v>
      </c>
      <c r="J6879" t="s">
        <v>204</v>
      </c>
      <c r="K6879">
        <v>5599.9611404800007</v>
      </c>
    </row>
    <row r="6880" spans="1:11" x14ac:dyDescent="0.2">
      <c r="A6880" t="s">
        <v>258</v>
      </c>
      <c r="B6880" t="s">
        <v>198</v>
      </c>
      <c r="C6880" t="s">
        <v>197</v>
      </c>
      <c r="D6880" t="s">
        <v>190</v>
      </c>
      <c r="E6880">
        <v>11501</v>
      </c>
      <c r="F6880">
        <v>156.50640000000001</v>
      </c>
      <c r="G6880">
        <v>44912</v>
      </c>
      <c r="H6880">
        <v>44896</v>
      </c>
      <c r="I6880">
        <v>1799980.1064000002</v>
      </c>
      <c r="J6880" t="s">
        <v>188</v>
      </c>
      <c r="K6880">
        <v>1439.9840851200001</v>
      </c>
    </row>
    <row r="6881" spans="1:11" x14ac:dyDescent="0.2">
      <c r="A6881" t="s">
        <v>258</v>
      </c>
      <c r="B6881" t="s">
        <v>185</v>
      </c>
      <c r="C6881" t="s">
        <v>213</v>
      </c>
      <c r="D6881" t="s">
        <v>192</v>
      </c>
      <c r="E6881">
        <v>94183</v>
      </c>
      <c r="F6881">
        <v>71.137799999999999</v>
      </c>
      <c r="G6881">
        <v>44912</v>
      </c>
      <c r="H6881">
        <v>44896</v>
      </c>
      <c r="I6881">
        <v>6699971.4173999997</v>
      </c>
      <c r="J6881" t="s">
        <v>188</v>
      </c>
      <c r="K6881">
        <v>5359.9771339199997</v>
      </c>
    </row>
    <row r="6882" spans="1:11" x14ac:dyDescent="0.2">
      <c r="A6882" t="s">
        <v>258</v>
      </c>
      <c r="B6882" t="s">
        <v>185</v>
      </c>
      <c r="C6882" t="s">
        <v>229</v>
      </c>
      <c r="D6882" t="s">
        <v>190</v>
      </c>
      <c r="E6882">
        <v>24195</v>
      </c>
      <c r="F6882">
        <v>111.59439999999999</v>
      </c>
      <c r="G6882">
        <v>44917</v>
      </c>
      <c r="H6882">
        <v>44896</v>
      </c>
      <c r="I6882">
        <v>2700026.5079999999</v>
      </c>
      <c r="J6882" t="s">
        <v>188</v>
      </c>
      <c r="K6882">
        <v>2160.0212064000002</v>
      </c>
    </row>
    <row r="6883" spans="1:11" x14ac:dyDescent="0.2">
      <c r="A6883" t="s">
        <v>258</v>
      </c>
      <c r="B6883" t="s">
        <v>185</v>
      </c>
      <c r="C6883" t="s">
        <v>201</v>
      </c>
      <c r="D6883" t="s">
        <v>200</v>
      </c>
      <c r="E6883">
        <v>160060</v>
      </c>
      <c r="F6883">
        <v>38.110599999999998</v>
      </c>
      <c r="G6883">
        <v>44917</v>
      </c>
      <c r="H6883">
        <v>44896</v>
      </c>
      <c r="I6883">
        <v>6099982.6359999999</v>
      </c>
      <c r="J6883" t="s">
        <v>188</v>
      </c>
      <c r="K6883">
        <v>4879.9861087999998</v>
      </c>
    </row>
    <row r="6884" spans="1:11" x14ac:dyDescent="0.2">
      <c r="A6884" t="s">
        <v>258</v>
      </c>
      <c r="B6884" t="s">
        <v>185</v>
      </c>
      <c r="C6884" t="s">
        <v>216</v>
      </c>
      <c r="D6884" t="s">
        <v>187</v>
      </c>
      <c r="E6884">
        <v>575846</v>
      </c>
      <c r="F6884">
        <v>17.1921</v>
      </c>
      <c r="G6884">
        <v>44917</v>
      </c>
      <c r="H6884">
        <v>44896</v>
      </c>
      <c r="I6884">
        <v>9900002.0165999997</v>
      </c>
      <c r="J6884" t="s">
        <v>215</v>
      </c>
      <c r="K6884">
        <v>9900.0020165999995</v>
      </c>
    </row>
    <row r="6885" spans="1:11" x14ac:dyDescent="0.2">
      <c r="A6885" t="s">
        <v>258</v>
      </c>
      <c r="B6885" t="s">
        <v>198</v>
      </c>
      <c r="C6885" t="s">
        <v>201</v>
      </c>
      <c r="D6885" t="s">
        <v>200</v>
      </c>
      <c r="E6885">
        <v>215442</v>
      </c>
      <c r="F6885">
        <v>42.238700000000001</v>
      </c>
      <c r="G6885">
        <v>44917</v>
      </c>
      <c r="H6885">
        <v>44896</v>
      </c>
      <c r="I6885">
        <v>9099990.0054000001</v>
      </c>
      <c r="J6885" t="s">
        <v>188</v>
      </c>
      <c r="K6885">
        <v>7279.9920043200009</v>
      </c>
    </row>
    <row r="6886" spans="1:11" x14ac:dyDescent="0.2">
      <c r="A6886" t="s">
        <v>258</v>
      </c>
      <c r="B6886" t="s">
        <v>185</v>
      </c>
      <c r="C6886" t="s">
        <v>228</v>
      </c>
      <c r="D6886" t="s">
        <v>192</v>
      </c>
      <c r="E6886">
        <v>77055</v>
      </c>
      <c r="F6886">
        <v>32.444499999999998</v>
      </c>
      <c r="G6886">
        <v>44918</v>
      </c>
      <c r="H6886">
        <v>44896</v>
      </c>
      <c r="I6886">
        <v>2500010.9474999998</v>
      </c>
      <c r="J6886" t="s">
        <v>204</v>
      </c>
      <c r="K6886">
        <v>2000.0087579999999</v>
      </c>
    </row>
    <row r="6887" spans="1:11" x14ac:dyDescent="0.2">
      <c r="A6887" t="s">
        <v>258</v>
      </c>
      <c r="B6887" t="s">
        <v>185</v>
      </c>
      <c r="C6887" t="s">
        <v>197</v>
      </c>
      <c r="D6887" t="s">
        <v>187</v>
      </c>
      <c r="E6887">
        <v>10320</v>
      </c>
      <c r="F6887">
        <v>174.4188</v>
      </c>
      <c r="G6887">
        <v>44918</v>
      </c>
      <c r="H6887">
        <v>44896</v>
      </c>
      <c r="I6887">
        <v>1800002.0160000001</v>
      </c>
      <c r="J6887" t="s">
        <v>188</v>
      </c>
      <c r="K6887">
        <v>1440.0016128000002</v>
      </c>
    </row>
    <row r="6888" spans="1:11" x14ac:dyDescent="0.2">
      <c r="A6888" t="s">
        <v>258</v>
      </c>
      <c r="B6888" t="s">
        <v>185</v>
      </c>
      <c r="C6888" t="s">
        <v>189</v>
      </c>
      <c r="D6888" t="s">
        <v>192</v>
      </c>
      <c r="E6888">
        <v>188513</v>
      </c>
      <c r="F6888">
        <v>31.297499999999999</v>
      </c>
      <c r="G6888">
        <v>44920</v>
      </c>
      <c r="H6888">
        <v>44896</v>
      </c>
      <c r="I6888">
        <v>5899985.6174999997</v>
      </c>
      <c r="J6888" t="s">
        <v>188</v>
      </c>
      <c r="K6888">
        <v>4719.9884940000002</v>
      </c>
    </row>
    <row r="6889" spans="1:11" x14ac:dyDescent="0.2">
      <c r="A6889" t="s">
        <v>258</v>
      </c>
      <c r="B6889" t="s">
        <v>198</v>
      </c>
      <c r="C6889" t="s">
        <v>210</v>
      </c>
      <c r="D6889" t="s">
        <v>190</v>
      </c>
      <c r="E6889">
        <v>215208</v>
      </c>
      <c r="F6889">
        <v>30.203399999999998</v>
      </c>
      <c r="G6889">
        <v>44920</v>
      </c>
      <c r="H6889">
        <v>44896</v>
      </c>
      <c r="I6889">
        <v>6500013.3071999997</v>
      </c>
      <c r="J6889" t="s">
        <v>204</v>
      </c>
      <c r="K6889">
        <v>5200.0106457600004</v>
      </c>
    </row>
    <row r="6890" spans="1:11" x14ac:dyDescent="0.2">
      <c r="A6890" t="s">
        <v>258</v>
      </c>
      <c r="B6890" t="s">
        <v>198</v>
      </c>
      <c r="C6890" t="s">
        <v>245</v>
      </c>
      <c r="D6890" t="s">
        <v>190</v>
      </c>
      <c r="E6890">
        <v>180642</v>
      </c>
      <c r="F6890">
        <v>54.804400000000001</v>
      </c>
      <c r="G6890">
        <v>44921</v>
      </c>
      <c r="H6890">
        <v>44896</v>
      </c>
      <c r="I6890">
        <v>9899976.4248000011</v>
      </c>
      <c r="J6890" t="s">
        <v>188</v>
      </c>
      <c r="K6890">
        <v>7919.9811398400016</v>
      </c>
    </row>
    <row r="6891" spans="1:11" x14ac:dyDescent="0.2">
      <c r="A6891" t="s">
        <v>258</v>
      </c>
      <c r="B6891" t="s">
        <v>198</v>
      </c>
      <c r="C6891" t="s">
        <v>202</v>
      </c>
      <c r="D6891" t="s">
        <v>200</v>
      </c>
      <c r="E6891">
        <v>1999396</v>
      </c>
      <c r="F6891">
        <v>4.3013000000000003</v>
      </c>
      <c r="G6891">
        <v>44921</v>
      </c>
      <c r="H6891">
        <v>44896</v>
      </c>
      <c r="I6891">
        <v>8600002.0148000009</v>
      </c>
      <c r="J6891" t="s">
        <v>193</v>
      </c>
      <c r="K6891">
        <v>7740.001813320001</v>
      </c>
    </row>
    <row r="6892" spans="1:11" x14ac:dyDescent="0.2">
      <c r="A6892" t="s">
        <v>258</v>
      </c>
      <c r="B6892" t="s">
        <v>185</v>
      </c>
      <c r="C6892" t="s">
        <v>223</v>
      </c>
      <c r="D6892" t="s">
        <v>192</v>
      </c>
      <c r="E6892">
        <v>53875</v>
      </c>
      <c r="F6892">
        <v>77.958600000000004</v>
      </c>
      <c r="G6892">
        <v>44924</v>
      </c>
      <c r="H6892">
        <v>44896</v>
      </c>
      <c r="I6892">
        <v>4200019.5750000002</v>
      </c>
      <c r="J6892" t="s">
        <v>204</v>
      </c>
      <c r="K6892">
        <v>3360.0156600000005</v>
      </c>
    </row>
    <row r="6893" spans="1:11" x14ac:dyDescent="0.2">
      <c r="A6893" t="s">
        <v>258</v>
      </c>
      <c r="B6893" t="s">
        <v>185</v>
      </c>
      <c r="C6893" t="s">
        <v>220</v>
      </c>
      <c r="D6893" t="s">
        <v>190</v>
      </c>
      <c r="E6893">
        <v>18112</v>
      </c>
      <c r="F6893">
        <v>165.63730000000001</v>
      </c>
      <c r="G6893">
        <v>44924</v>
      </c>
      <c r="H6893">
        <v>44896</v>
      </c>
      <c r="I6893">
        <v>3000022.7776000001</v>
      </c>
      <c r="J6893" t="s">
        <v>188</v>
      </c>
      <c r="K6893">
        <v>2400.0182220800002</v>
      </c>
    </row>
    <row r="6894" spans="1:11" x14ac:dyDescent="0.2">
      <c r="A6894" t="s">
        <v>258</v>
      </c>
      <c r="B6894" t="s">
        <v>185</v>
      </c>
      <c r="C6894" t="s">
        <v>112</v>
      </c>
      <c r="D6894" t="s">
        <v>190</v>
      </c>
      <c r="E6894">
        <v>169937</v>
      </c>
      <c r="F6894">
        <v>38.249400000000001</v>
      </c>
      <c r="G6894">
        <v>44924</v>
      </c>
      <c r="H6894">
        <v>44896</v>
      </c>
      <c r="I6894">
        <v>6499988.2878</v>
      </c>
      <c r="J6894" t="s">
        <v>188</v>
      </c>
      <c r="K6894">
        <v>5199.9906302400004</v>
      </c>
    </row>
    <row r="6895" spans="1:11" x14ac:dyDescent="0.2">
      <c r="A6895" t="s">
        <v>258</v>
      </c>
      <c r="B6895" t="s">
        <v>198</v>
      </c>
      <c r="C6895" t="s">
        <v>225</v>
      </c>
      <c r="D6895" t="s">
        <v>190</v>
      </c>
      <c r="E6895">
        <v>101341</v>
      </c>
      <c r="F6895">
        <v>89.796000000000006</v>
      </c>
      <c r="G6895">
        <v>44924</v>
      </c>
      <c r="H6895">
        <v>44896</v>
      </c>
      <c r="I6895">
        <v>9100016.4360000007</v>
      </c>
      <c r="J6895" t="s">
        <v>188</v>
      </c>
      <c r="K6895">
        <v>7280.0131488000006</v>
      </c>
    </row>
    <row r="6896" spans="1:11" x14ac:dyDescent="0.2">
      <c r="A6896" t="s">
        <v>258</v>
      </c>
      <c r="B6896" t="s">
        <v>198</v>
      </c>
      <c r="C6896" t="s">
        <v>216</v>
      </c>
      <c r="D6896" t="s">
        <v>200</v>
      </c>
      <c r="E6896">
        <v>428279</v>
      </c>
      <c r="F6896">
        <v>15.8775</v>
      </c>
      <c r="G6896">
        <v>44924</v>
      </c>
      <c r="H6896">
        <v>44896</v>
      </c>
      <c r="I6896">
        <v>6799999.8224999998</v>
      </c>
      <c r="J6896" t="s">
        <v>215</v>
      </c>
      <c r="K6896">
        <v>6799.9998224999999</v>
      </c>
    </row>
    <row r="6897" spans="1:11" x14ac:dyDescent="0.2">
      <c r="A6897" t="s">
        <v>258</v>
      </c>
      <c r="B6897" t="s">
        <v>185</v>
      </c>
      <c r="C6897" t="s">
        <v>197</v>
      </c>
      <c r="D6897" t="s">
        <v>187</v>
      </c>
      <c r="E6897">
        <v>10858</v>
      </c>
      <c r="F6897">
        <v>174.98660000000001</v>
      </c>
      <c r="G6897">
        <v>44924</v>
      </c>
      <c r="H6897">
        <v>44896</v>
      </c>
      <c r="I6897">
        <v>1900004.5028000001</v>
      </c>
      <c r="J6897" t="s">
        <v>188</v>
      </c>
      <c r="K6897">
        <v>1520.0036022400002</v>
      </c>
    </row>
    <row r="6898" spans="1:11" x14ac:dyDescent="0.2">
      <c r="A6898" t="s">
        <v>258</v>
      </c>
      <c r="B6898" t="s">
        <v>185</v>
      </c>
      <c r="C6898" t="s">
        <v>114</v>
      </c>
      <c r="D6898" t="s">
        <v>192</v>
      </c>
      <c r="E6898">
        <v>193343</v>
      </c>
      <c r="F6898">
        <v>13.4476</v>
      </c>
      <c r="G6898">
        <v>44925</v>
      </c>
      <c r="H6898">
        <v>44896</v>
      </c>
      <c r="I6898">
        <v>2599999.3267999999</v>
      </c>
      <c r="J6898" t="s">
        <v>215</v>
      </c>
      <c r="K6898">
        <v>2599.9993267999998</v>
      </c>
    </row>
    <row r="6899" spans="1:11" x14ac:dyDescent="0.2">
      <c r="A6899" t="s">
        <v>258</v>
      </c>
      <c r="B6899" t="s">
        <v>198</v>
      </c>
      <c r="C6899" t="s">
        <v>239</v>
      </c>
      <c r="D6899" t="s">
        <v>200</v>
      </c>
      <c r="E6899">
        <v>248908</v>
      </c>
      <c r="F6899">
        <v>16.0702</v>
      </c>
      <c r="G6899">
        <v>44925</v>
      </c>
      <c r="H6899">
        <v>44896</v>
      </c>
      <c r="I6899">
        <v>4000001.3415999999</v>
      </c>
      <c r="J6899" t="s">
        <v>188</v>
      </c>
      <c r="K6899">
        <v>3200.0010732800001</v>
      </c>
    </row>
    <row r="6900" spans="1:11" x14ac:dyDescent="0.2">
      <c r="A6900" t="s">
        <v>258</v>
      </c>
      <c r="B6900" t="s">
        <v>185</v>
      </c>
      <c r="C6900" t="s">
        <v>195</v>
      </c>
      <c r="D6900" t="s">
        <v>190</v>
      </c>
      <c r="E6900">
        <v>40544</v>
      </c>
      <c r="F6900">
        <v>103.5921</v>
      </c>
      <c r="G6900">
        <v>44926</v>
      </c>
      <c r="H6900">
        <v>44896</v>
      </c>
      <c r="I6900">
        <v>4200038.1024000002</v>
      </c>
      <c r="J6900" t="s">
        <v>196</v>
      </c>
      <c r="K6900">
        <v>4200.0381024000008</v>
      </c>
    </row>
    <row r="6901" spans="1:11" x14ac:dyDescent="0.2">
      <c r="A6901" t="s">
        <v>258</v>
      </c>
      <c r="B6901" t="s">
        <v>185</v>
      </c>
      <c r="C6901" t="s">
        <v>238</v>
      </c>
      <c r="D6901" t="s">
        <v>190</v>
      </c>
      <c r="E6901">
        <v>3716</v>
      </c>
      <c r="F6901">
        <v>215.28489999999999</v>
      </c>
      <c r="G6901">
        <v>44926</v>
      </c>
      <c r="H6901">
        <v>44896</v>
      </c>
      <c r="I6901">
        <v>799998.68839999998</v>
      </c>
      <c r="J6901" t="s">
        <v>204</v>
      </c>
      <c r="K6901">
        <v>639.99895072000004</v>
      </c>
    </row>
    <row r="6902" spans="1:11" x14ac:dyDescent="0.2">
      <c r="A6902" t="s">
        <v>258</v>
      </c>
      <c r="B6902" t="s">
        <v>185</v>
      </c>
      <c r="C6902" t="s">
        <v>206</v>
      </c>
      <c r="D6902" t="s">
        <v>190</v>
      </c>
      <c r="E6902">
        <v>37629</v>
      </c>
      <c r="F6902">
        <v>100.9864</v>
      </c>
      <c r="G6902">
        <v>44927</v>
      </c>
      <c r="H6902">
        <v>44927</v>
      </c>
      <c r="I6902">
        <v>3800017.2456</v>
      </c>
      <c r="J6902" t="s">
        <v>207</v>
      </c>
      <c r="K6902">
        <v>3040.0137964800001</v>
      </c>
    </row>
    <row r="6903" spans="1:11" x14ac:dyDescent="0.2">
      <c r="A6903" t="s">
        <v>258</v>
      </c>
      <c r="B6903" t="s">
        <v>198</v>
      </c>
      <c r="C6903" t="s">
        <v>112</v>
      </c>
      <c r="D6903" t="s">
        <v>192</v>
      </c>
      <c r="E6903">
        <v>110522</v>
      </c>
      <c r="F6903">
        <v>43.430300000000003</v>
      </c>
      <c r="G6903">
        <v>44927</v>
      </c>
      <c r="H6903">
        <v>44927</v>
      </c>
      <c r="I6903">
        <v>4800003.6166000003</v>
      </c>
      <c r="J6903" t="s">
        <v>188</v>
      </c>
      <c r="K6903">
        <v>3840.0028932800005</v>
      </c>
    </row>
    <row r="6904" spans="1:11" x14ac:dyDescent="0.2">
      <c r="A6904" t="s">
        <v>258</v>
      </c>
      <c r="B6904" t="s">
        <v>185</v>
      </c>
      <c r="C6904" t="s">
        <v>246</v>
      </c>
      <c r="D6904" t="s">
        <v>212</v>
      </c>
      <c r="E6904">
        <v>18640</v>
      </c>
      <c r="F6904">
        <v>134.1232</v>
      </c>
      <c r="G6904">
        <v>44928</v>
      </c>
      <c r="H6904">
        <v>44927</v>
      </c>
      <c r="I6904">
        <v>2500056.4479999999</v>
      </c>
      <c r="J6904" t="s">
        <v>204</v>
      </c>
      <c r="K6904">
        <v>2000.0451584</v>
      </c>
    </row>
    <row r="6905" spans="1:11" x14ac:dyDescent="0.2">
      <c r="A6905" t="s">
        <v>258</v>
      </c>
      <c r="B6905" t="s">
        <v>198</v>
      </c>
      <c r="C6905" t="s">
        <v>225</v>
      </c>
      <c r="D6905" t="s">
        <v>190</v>
      </c>
      <c r="E6905">
        <v>19751</v>
      </c>
      <c r="F6905">
        <v>81.008499999999998</v>
      </c>
      <c r="G6905">
        <v>44928</v>
      </c>
      <c r="H6905">
        <v>44927</v>
      </c>
      <c r="I6905">
        <v>1599998.8835</v>
      </c>
      <c r="J6905" t="s">
        <v>188</v>
      </c>
      <c r="K6905">
        <v>1279.9991068000002</v>
      </c>
    </row>
    <row r="6906" spans="1:11" x14ac:dyDescent="0.2">
      <c r="A6906" t="s">
        <v>258</v>
      </c>
      <c r="B6906" t="s">
        <v>198</v>
      </c>
      <c r="C6906" t="s">
        <v>218</v>
      </c>
      <c r="D6906" t="s">
        <v>187</v>
      </c>
      <c r="E6906">
        <v>130023</v>
      </c>
      <c r="F6906">
        <v>59.220399999999998</v>
      </c>
      <c r="G6906">
        <v>44928</v>
      </c>
      <c r="H6906">
        <v>44927</v>
      </c>
      <c r="I6906">
        <v>7700014.0691999998</v>
      </c>
      <c r="J6906" t="s">
        <v>204</v>
      </c>
      <c r="K6906">
        <v>6160.0112553600002</v>
      </c>
    </row>
    <row r="6907" spans="1:11" x14ac:dyDescent="0.2">
      <c r="A6907" t="s">
        <v>258</v>
      </c>
      <c r="B6907" t="s">
        <v>198</v>
      </c>
      <c r="C6907" t="s">
        <v>238</v>
      </c>
      <c r="D6907" t="s">
        <v>190</v>
      </c>
      <c r="E6907">
        <v>45869</v>
      </c>
      <c r="F6907">
        <v>211.47389999999999</v>
      </c>
      <c r="G6907">
        <v>44931</v>
      </c>
      <c r="H6907">
        <v>44927</v>
      </c>
      <c r="I6907">
        <v>9700096.3191</v>
      </c>
      <c r="J6907" t="s">
        <v>204</v>
      </c>
      <c r="K6907">
        <v>7760.0770552800004</v>
      </c>
    </row>
    <row r="6908" spans="1:11" x14ac:dyDescent="0.2">
      <c r="A6908" t="s">
        <v>258</v>
      </c>
      <c r="B6908" t="s">
        <v>185</v>
      </c>
      <c r="C6908" t="s">
        <v>236</v>
      </c>
      <c r="D6908" t="s">
        <v>200</v>
      </c>
      <c r="E6908">
        <v>162383</v>
      </c>
      <c r="F6908">
        <v>6.7740999999999998</v>
      </c>
      <c r="G6908">
        <v>44931</v>
      </c>
      <c r="H6908">
        <v>44927</v>
      </c>
      <c r="I6908">
        <v>1099998.6802999999</v>
      </c>
      <c r="J6908" t="s">
        <v>215</v>
      </c>
      <c r="K6908">
        <v>1099.9986802999999</v>
      </c>
    </row>
    <row r="6909" spans="1:11" x14ac:dyDescent="0.2">
      <c r="A6909" t="s">
        <v>258</v>
      </c>
      <c r="B6909" t="s">
        <v>185</v>
      </c>
      <c r="C6909" t="s">
        <v>217</v>
      </c>
      <c r="D6909" t="s">
        <v>190</v>
      </c>
      <c r="E6909">
        <v>873164</v>
      </c>
      <c r="F6909">
        <v>8.3604000000000003</v>
      </c>
      <c r="G6909">
        <v>44931</v>
      </c>
      <c r="H6909">
        <v>44927</v>
      </c>
      <c r="I6909">
        <v>7300000.3056000005</v>
      </c>
      <c r="J6909" t="s">
        <v>215</v>
      </c>
      <c r="K6909">
        <v>7300.0003056000014</v>
      </c>
    </row>
    <row r="6910" spans="1:11" x14ac:dyDescent="0.2">
      <c r="A6910" t="s">
        <v>258</v>
      </c>
      <c r="B6910" t="s">
        <v>198</v>
      </c>
      <c r="C6910" t="s">
        <v>233</v>
      </c>
      <c r="D6910" t="s">
        <v>190</v>
      </c>
      <c r="E6910">
        <v>58025</v>
      </c>
      <c r="F6910">
        <v>80.999300000000005</v>
      </c>
      <c r="G6910">
        <v>44931</v>
      </c>
      <c r="H6910">
        <v>44927</v>
      </c>
      <c r="I6910">
        <v>4699984.3825000003</v>
      </c>
      <c r="J6910" t="s">
        <v>204</v>
      </c>
      <c r="K6910">
        <v>3759.9875060000004</v>
      </c>
    </row>
    <row r="6911" spans="1:11" x14ac:dyDescent="0.2">
      <c r="A6911" t="s">
        <v>258</v>
      </c>
      <c r="B6911" t="s">
        <v>198</v>
      </c>
      <c r="C6911" t="s">
        <v>210</v>
      </c>
      <c r="D6911" t="s">
        <v>192</v>
      </c>
      <c r="E6911">
        <v>67290</v>
      </c>
      <c r="F6911">
        <v>31.207999999999998</v>
      </c>
      <c r="G6911">
        <v>44931</v>
      </c>
      <c r="H6911">
        <v>44927</v>
      </c>
      <c r="I6911">
        <v>2099986.3199999998</v>
      </c>
      <c r="J6911" t="s">
        <v>204</v>
      </c>
      <c r="K6911">
        <v>1679.9890559999999</v>
      </c>
    </row>
    <row r="6912" spans="1:11" x14ac:dyDescent="0.2">
      <c r="A6912" t="s">
        <v>258</v>
      </c>
      <c r="B6912" t="s">
        <v>198</v>
      </c>
      <c r="C6912" t="s">
        <v>194</v>
      </c>
      <c r="D6912" t="s">
        <v>192</v>
      </c>
      <c r="E6912">
        <v>39720</v>
      </c>
      <c r="F6912">
        <v>47.834600000000002</v>
      </c>
      <c r="G6912">
        <v>44933</v>
      </c>
      <c r="H6912">
        <v>44927</v>
      </c>
      <c r="I6912">
        <v>1899990.3120000002</v>
      </c>
      <c r="J6912" t="s">
        <v>188</v>
      </c>
      <c r="K6912">
        <v>1519.9922496000002</v>
      </c>
    </row>
    <row r="6913" spans="1:11" x14ac:dyDescent="0.2">
      <c r="A6913" t="s">
        <v>258</v>
      </c>
      <c r="B6913" t="s">
        <v>185</v>
      </c>
      <c r="C6913" t="s">
        <v>189</v>
      </c>
      <c r="D6913" t="s">
        <v>200</v>
      </c>
      <c r="E6913">
        <v>280445</v>
      </c>
      <c r="F6913">
        <v>28.169499999999999</v>
      </c>
      <c r="G6913">
        <v>44933</v>
      </c>
      <c r="H6913">
        <v>44927</v>
      </c>
      <c r="I6913">
        <v>7899995.4275000002</v>
      </c>
      <c r="J6913" t="s">
        <v>188</v>
      </c>
      <c r="K6913">
        <v>6319.9963420000004</v>
      </c>
    </row>
    <row r="6914" spans="1:11" x14ac:dyDescent="0.2">
      <c r="A6914" t="s">
        <v>258</v>
      </c>
      <c r="B6914" t="s">
        <v>185</v>
      </c>
      <c r="C6914" t="s">
        <v>214</v>
      </c>
      <c r="D6914" t="s">
        <v>190</v>
      </c>
      <c r="E6914">
        <v>136393</v>
      </c>
      <c r="F6914">
        <v>26.394300000000001</v>
      </c>
      <c r="G6914">
        <v>44934</v>
      </c>
      <c r="H6914">
        <v>44927</v>
      </c>
      <c r="I6914">
        <v>3599997.7598999999</v>
      </c>
      <c r="J6914" t="s">
        <v>215</v>
      </c>
      <c r="K6914">
        <v>3599.9977598999999</v>
      </c>
    </row>
    <row r="6915" spans="1:11" x14ac:dyDescent="0.2">
      <c r="A6915" t="s">
        <v>258</v>
      </c>
      <c r="B6915" t="s">
        <v>198</v>
      </c>
      <c r="C6915" t="s">
        <v>197</v>
      </c>
      <c r="D6915" t="s">
        <v>190</v>
      </c>
      <c r="E6915">
        <v>38724</v>
      </c>
      <c r="F6915">
        <v>162.68809999999999</v>
      </c>
      <c r="G6915">
        <v>44935</v>
      </c>
      <c r="H6915">
        <v>44927</v>
      </c>
      <c r="I6915">
        <v>6299933.9843999995</v>
      </c>
      <c r="J6915" t="s">
        <v>188</v>
      </c>
      <c r="K6915">
        <v>5039.9471875199997</v>
      </c>
    </row>
    <row r="6916" spans="1:11" x14ac:dyDescent="0.2">
      <c r="A6916" t="s">
        <v>258</v>
      </c>
      <c r="B6916" t="s">
        <v>198</v>
      </c>
      <c r="C6916" t="s">
        <v>114</v>
      </c>
      <c r="D6916" t="s">
        <v>187</v>
      </c>
      <c r="E6916">
        <v>393527</v>
      </c>
      <c r="F6916">
        <v>12.7056</v>
      </c>
      <c r="G6916">
        <v>44938</v>
      </c>
      <c r="H6916">
        <v>44927</v>
      </c>
      <c r="I6916">
        <v>4999996.6512000002</v>
      </c>
      <c r="J6916" t="s">
        <v>215</v>
      </c>
      <c r="K6916">
        <v>4999.9966512000001</v>
      </c>
    </row>
    <row r="6917" spans="1:11" x14ac:dyDescent="0.2">
      <c r="A6917" t="s">
        <v>258</v>
      </c>
      <c r="B6917" t="s">
        <v>198</v>
      </c>
      <c r="C6917" t="s">
        <v>243</v>
      </c>
      <c r="D6917" t="s">
        <v>187</v>
      </c>
      <c r="E6917">
        <v>158607</v>
      </c>
      <c r="F6917">
        <v>6.3048999999999999</v>
      </c>
      <c r="G6917">
        <v>44938</v>
      </c>
      <c r="H6917">
        <v>44927</v>
      </c>
      <c r="I6917">
        <v>1000001.2743</v>
      </c>
      <c r="J6917" t="s">
        <v>215</v>
      </c>
      <c r="K6917">
        <v>1000.0012743000001</v>
      </c>
    </row>
    <row r="6918" spans="1:11" x14ac:dyDescent="0.2">
      <c r="A6918" t="s">
        <v>258</v>
      </c>
      <c r="B6918" t="s">
        <v>185</v>
      </c>
      <c r="C6918" t="s">
        <v>211</v>
      </c>
      <c r="D6918" t="s">
        <v>190</v>
      </c>
      <c r="E6918">
        <v>516455</v>
      </c>
      <c r="F6918">
        <v>13.360300000000001</v>
      </c>
      <c r="G6918">
        <v>44938</v>
      </c>
      <c r="H6918">
        <v>44927</v>
      </c>
      <c r="I6918">
        <v>6899993.7365000006</v>
      </c>
      <c r="J6918" t="s">
        <v>207</v>
      </c>
      <c r="K6918">
        <v>5519.9949892000004</v>
      </c>
    </row>
    <row r="6919" spans="1:11" x14ac:dyDescent="0.2">
      <c r="A6919" t="s">
        <v>258</v>
      </c>
      <c r="B6919" t="s">
        <v>185</v>
      </c>
      <c r="C6919" t="s">
        <v>197</v>
      </c>
      <c r="D6919" t="s">
        <v>187</v>
      </c>
      <c r="E6919">
        <v>43932</v>
      </c>
      <c r="F6919">
        <v>163.8887</v>
      </c>
      <c r="G6919">
        <v>44938</v>
      </c>
      <c r="H6919">
        <v>44927</v>
      </c>
      <c r="I6919">
        <v>7199958.3684</v>
      </c>
      <c r="J6919" t="s">
        <v>188</v>
      </c>
      <c r="K6919">
        <v>5759.9666947200003</v>
      </c>
    </row>
    <row r="6920" spans="1:11" x14ac:dyDescent="0.2">
      <c r="A6920" t="s">
        <v>258</v>
      </c>
      <c r="B6920" t="s">
        <v>198</v>
      </c>
      <c r="C6920" t="s">
        <v>232</v>
      </c>
      <c r="D6920" t="s">
        <v>200</v>
      </c>
      <c r="E6920">
        <v>59583</v>
      </c>
      <c r="F6920">
        <v>25.174900000000001</v>
      </c>
      <c r="G6920">
        <v>44938</v>
      </c>
      <c r="H6920">
        <v>44927</v>
      </c>
      <c r="I6920">
        <v>1499996.0667000001</v>
      </c>
      <c r="J6920" t="s">
        <v>204</v>
      </c>
      <c r="K6920">
        <v>1199.9968533600002</v>
      </c>
    </row>
    <row r="6921" spans="1:11" x14ac:dyDescent="0.2">
      <c r="A6921" t="s">
        <v>258</v>
      </c>
      <c r="B6921" t="s">
        <v>198</v>
      </c>
      <c r="C6921" t="s">
        <v>222</v>
      </c>
      <c r="D6921" t="s">
        <v>190</v>
      </c>
      <c r="E6921">
        <v>298521</v>
      </c>
      <c r="F6921">
        <v>17.754200000000001</v>
      </c>
      <c r="G6921">
        <v>44938</v>
      </c>
      <c r="H6921">
        <v>44927</v>
      </c>
      <c r="I6921">
        <v>5300001.5382000003</v>
      </c>
      <c r="J6921" t="s">
        <v>193</v>
      </c>
      <c r="K6921">
        <v>4770.0013843800007</v>
      </c>
    </row>
    <row r="6922" spans="1:11" x14ac:dyDescent="0.2">
      <c r="A6922" t="s">
        <v>258</v>
      </c>
      <c r="B6922" t="s">
        <v>198</v>
      </c>
      <c r="C6922" t="s">
        <v>221</v>
      </c>
      <c r="D6922" t="s">
        <v>192</v>
      </c>
      <c r="E6922">
        <v>215001</v>
      </c>
      <c r="F6922">
        <v>38.604399999999998</v>
      </c>
      <c r="G6922">
        <v>44939</v>
      </c>
      <c r="H6922">
        <v>44927</v>
      </c>
      <c r="I6922">
        <v>8299984.6043999996</v>
      </c>
      <c r="J6922" t="s">
        <v>207</v>
      </c>
      <c r="K6922">
        <v>6639.9876835200002</v>
      </c>
    </row>
    <row r="6923" spans="1:11" x14ac:dyDescent="0.2">
      <c r="A6923" t="s">
        <v>258</v>
      </c>
      <c r="B6923" t="s">
        <v>185</v>
      </c>
      <c r="C6923" t="s">
        <v>205</v>
      </c>
      <c r="D6923" t="s">
        <v>212</v>
      </c>
      <c r="E6923">
        <v>111164</v>
      </c>
      <c r="F6923">
        <v>17.991499999999998</v>
      </c>
      <c r="G6923">
        <v>44939</v>
      </c>
      <c r="H6923">
        <v>44927</v>
      </c>
      <c r="I6923">
        <v>2000007.1059999999</v>
      </c>
      <c r="J6923" t="s">
        <v>193</v>
      </c>
      <c r="K6923">
        <v>1800.0063954</v>
      </c>
    </row>
    <row r="6924" spans="1:11" x14ac:dyDescent="0.2">
      <c r="A6924" t="s">
        <v>258</v>
      </c>
      <c r="B6924" t="s">
        <v>185</v>
      </c>
      <c r="C6924" t="s">
        <v>203</v>
      </c>
      <c r="D6924" t="s">
        <v>192</v>
      </c>
      <c r="E6924">
        <v>19033</v>
      </c>
      <c r="F6924">
        <v>105.0787</v>
      </c>
      <c r="G6924">
        <v>44941</v>
      </c>
      <c r="H6924">
        <v>44927</v>
      </c>
      <c r="I6924">
        <v>1999962.8970999999</v>
      </c>
      <c r="J6924" t="s">
        <v>204</v>
      </c>
      <c r="K6924">
        <v>1599.9703176800001</v>
      </c>
    </row>
    <row r="6925" spans="1:11" x14ac:dyDescent="0.2">
      <c r="A6925" t="s">
        <v>258</v>
      </c>
      <c r="B6925" t="s">
        <v>185</v>
      </c>
      <c r="C6925" t="s">
        <v>236</v>
      </c>
      <c r="D6925" t="s">
        <v>212</v>
      </c>
      <c r="E6925">
        <v>687113</v>
      </c>
      <c r="F6925">
        <v>6.4036</v>
      </c>
      <c r="G6925">
        <v>44945</v>
      </c>
      <c r="H6925">
        <v>44927</v>
      </c>
      <c r="I6925">
        <v>4399996.8068000004</v>
      </c>
      <c r="J6925" t="s">
        <v>215</v>
      </c>
      <c r="K6925">
        <v>4399.9968068000007</v>
      </c>
    </row>
    <row r="6926" spans="1:11" x14ac:dyDescent="0.2">
      <c r="A6926" t="s">
        <v>258</v>
      </c>
      <c r="B6926" t="s">
        <v>185</v>
      </c>
      <c r="C6926" t="s">
        <v>214</v>
      </c>
      <c r="D6926" t="s">
        <v>192</v>
      </c>
      <c r="E6926">
        <v>129190</v>
      </c>
      <c r="F6926">
        <v>27.8659</v>
      </c>
      <c r="G6926">
        <v>44945</v>
      </c>
      <c r="H6926">
        <v>44927</v>
      </c>
      <c r="I6926">
        <v>3599995.6209999998</v>
      </c>
      <c r="J6926" t="s">
        <v>215</v>
      </c>
      <c r="K6926">
        <v>3599.9956210000005</v>
      </c>
    </row>
    <row r="6927" spans="1:11" x14ac:dyDescent="0.2">
      <c r="A6927" t="s">
        <v>258</v>
      </c>
      <c r="B6927" t="s">
        <v>198</v>
      </c>
      <c r="C6927" t="s">
        <v>213</v>
      </c>
      <c r="D6927" t="s">
        <v>187</v>
      </c>
      <c r="E6927">
        <v>131235</v>
      </c>
      <c r="F6927">
        <v>71.627300000000005</v>
      </c>
      <c r="G6927">
        <v>44946</v>
      </c>
      <c r="H6927">
        <v>44927</v>
      </c>
      <c r="I6927">
        <v>9400008.7155000009</v>
      </c>
      <c r="J6927" t="s">
        <v>188</v>
      </c>
      <c r="K6927">
        <v>7520.0069724000014</v>
      </c>
    </row>
    <row r="6928" spans="1:11" x14ac:dyDescent="0.2">
      <c r="A6928" t="s">
        <v>258</v>
      </c>
      <c r="B6928" t="s">
        <v>185</v>
      </c>
      <c r="C6928" t="s">
        <v>221</v>
      </c>
      <c r="D6928" t="s">
        <v>192</v>
      </c>
      <c r="E6928">
        <v>109835</v>
      </c>
      <c r="F6928">
        <v>35.507899999999999</v>
      </c>
      <c r="G6928">
        <v>44946</v>
      </c>
      <c r="H6928">
        <v>44927</v>
      </c>
      <c r="I6928">
        <v>3900010.1965000001</v>
      </c>
      <c r="J6928" t="s">
        <v>207</v>
      </c>
      <c r="K6928">
        <v>3120.0081572000004</v>
      </c>
    </row>
    <row r="6929" spans="1:11" x14ac:dyDescent="0.2">
      <c r="A6929" t="s">
        <v>258</v>
      </c>
      <c r="B6929" t="s">
        <v>185</v>
      </c>
      <c r="C6929" t="s">
        <v>114</v>
      </c>
      <c r="D6929" t="s">
        <v>192</v>
      </c>
      <c r="E6929">
        <v>224288</v>
      </c>
      <c r="F6929">
        <v>14.2674</v>
      </c>
      <c r="G6929">
        <v>44946</v>
      </c>
      <c r="H6929">
        <v>44927</v>
      </c>
      <c r="I6929">
        <v>3200006.6112000002</v>
      </c>
      <c r="J6929" t="s">
        <v>215</v>
      </c>
      <c r="K6929">
        <v>3200.0066112000004</v>
      </c>
    </row>
    <row r="6930" spans="1:11" x14ac:dyDescent="0.2">
      <c r="A6930" t="s">
        <v>258</v>
      </c>
      <c r="B6930" t="s">
        <v>198</v>
      </c>
      <c r="C6930" t="s">
        <v>218</v>
      </c>
      <c r="D6930" t="s">
        <v>190</v>
      </c>
      <c r="E6930">
        <v>144520</v>
      </c>
      <c r="F6930">
        <v>67.810599999999994</v>
      </c>
      <c r="G6930">
        <v>44947</v>
      </c>
      <c r="H6930">
        <v>44927</v>
      </c>
      <c r="I6930">
        <v>9799987.9119999986</v>
      </c>
      <c r="J6930" t="s">
        <v>204</v>
      </c>
      <c r="K6930">
        <v>7839.9903295999993</v>
      </c>
    </row>
    <row r="6931" spans="1:11" x14ac:dyDescent="0.2">
      <c r="A6931" t="s">
        <v>258</v>
      </c>
      <c r="B6931" t="s">
        <v>185</v>
      </c>
      <c r="C6931" t="s">
        <v>244</v>
      </c>
      <c r="D6931" t="s">
        <v>190</v>
      </c>
      <c r="E6931">
        <v>162144</v>
      </c>
      <c r="F6931">
        <v>28.986599999999999</v>
      </c>
      <c r="G6931">
        <v>44947</v>
      </c>
      <c r="H6931">
        <v>44927</v>
      </c>
      <c r="I6931">
        <v>4700003.2703999998</v>
      </c>
      <c r="J6931" t="s">
        <v>207</v>
      </c>
      <c r="K6931">
        <v>3760.00261632</v>
      </c>
    </row>
    <row r="6932" spans="1:11" x14ac:dyDescent="0.2">
      <c r="A6932" t="s">
        <v>258</v>
      </c>
      <c r="B6932" t="s">
        <v>185</v>
      </c>
      <c r="C6932" t="s">
        <v>217</v>
      </c>
      <c r="D6932" t="s">
        <v>190</v>
      </c>
      <c r="E6932">
        <v>396538</v>
      </c>
      <c r="F6932">
        <v>8.8263999999999996</v>
      </c>
      <c r="G6932">
        <v>44947</v>
      </c>
      <c r="H6932">
        <v>44927</v>
      </c>
      <c r="I6932">
        <v>3500003.0031999997</v>
      </c>
      <c r="J6932" t="s">
        <v>215</v>
      </c>
      <c r="K6932">
        <v>3500.0030032</v>
      </c>
    </row>
    <row r="6933" spans="1:11" x14ac:dyDescent="0.2">
      <c r="A6933" t="s">
        <v>258</v>
      </c>
      <c r="B6933" t="s">
        <v>185</v>
      </c>
      <c r="C6933" t="s">
        <v>225</v>
      </c>
      <c r="D6933" t="s">
        <v>212</v>
      </c>
      <c r="E6933">
        <v>109958</v>
      </c>
      <c r="F6933">
        <v>84.5779</v>
      </c>
      <c r="G6933">
        <v>44948</v>
      </c>
      <c r="H6933">
        <v>44927</v>
      </c>
      <c r="I6933">
        <v>9300016.7281999998</v>
      </c>
      <c r="J6933" t="s">
        <v>188</v>
      </c>
      <c r="K6933">
        <v>7440.0133825600005</v>
      </c>
    </row>
    <row r="6934" spans="1:11" x14ac:dyDescent="0.2">
      <c r="A6934" t="s">
        <v>258</v>
      </c>
      <c r="B6934" t="s">
        <v>185</v>
      </c>
      <c r="C6934" t="s">
        <v>114</v>
      </c>
      <c r="D6934" t="s">
        <v>190</v>
      </c>
      <c r="E6934">
        <v>485645</v>
      </c>
      <c r="F6934">
        <v>14.002000000000001</v>
      </c>
      <c r="G6934">
        <v>44948</v>
      </c>
      <c r="H6934">
        <v>44927</v>
      </c>
      <c r="I6934">
        <v>6800001.29</v>
      </c>
      <c r="J6934" t="s">
        <v>215</v>
      </c>
      <c r="K6934">
        <v>6800.0012900000011</v>
      </c>
    </row>
    <row r="6935" spans="1:11" x14ac:dyDescent="0.2">
      <c r="A6935" t="s">
        <v>258</v>
      </c>
      <c r="B6935" t="s">
        <v>198</v>
      </c>
      <c r="C6935" t="s">
        <v>208</v>
      </c>
      <c r="D6935" t="s">
        <v>200</v>
      </c>
      <c r="E6935">
        <v>149880</v>
      </c>
      <c r="F6935">
        <v>61.382599999999996</v>
      </c>
      <c r="G6935">
        <v>44952</v>
      </c>
      <c r="H6935">
        <v>44927</v>
      </c>
      <c r="I6935">
        <v>9200024.0879999995</v>
      </c>
      <c r="J6935" t="s">
        <v>188</v>
      </c>
      <c r="K6935">
        <v>7360.0192704000001</v>
      </c>
    </row>
    <row r="6936" spans="1:11" x14ac:dyDescent="0.2">
      <c r="A6936" t="s">
        <v>258</v>
      </c>
      <c r="B6936" t="s">
        <v>185</v>
      </c>
      <c r="C6936" t="s">
        <v>233</v>
      </c>
      <c r="D6936" t="s">
        <v>187</v>
      </c>
      <c r="E6936">
        <v>110013</v>
      </c>
      <c r="F6936">
        <v>88.171000000000006</v>
      </c>
      <c r="G6936">
        <v>44952</v>
      </c>
      <c r="H6936">
        <v>44927</v>
      </c>
      <c r="I6936">
        <v>9699956.2230000012</v>
      </c>
      <c r="J6936" t="s">
        <v>204</v>
      </c>
      <c r="K6936">
        <v>7759.9649784000012</v>
      </c>
    </row>
    <row r="6937" spans="1:11" x14ac:dyDescent="0.2">
      <c r="A6937" t="s">
        <v>258</v>
      </c>
      <c r="B6937" t="s">
        <v>185</v>
      </c>
      <c r="C6937" t="s">
        <v>216</v>
      </c>
      <c r="D6937" t="s">
        <v>190</v>
      </c>
      <c r="E6937">
        <v>213201</v>
      </c>
      <c r="F6937">
        <v>17.354500000000002</v>
      </c>
      <c r="G6937">
        <v>44953</v>
      </c>
      <c r="H6937">
        <v>44927</v>
      </c>
      <c r="I6937">
        <v>3699996.7545000003</v>
      </c>
      <c r="J6937" t="s">
        <v>215</v>
      </c>
      <c r="K6937">
        <v>3699.9967545000004</v>
      </c>
    </row>
    <row r="6938" spans="1:11" x14ac:dyDescent="0.2">
      <c r="A6938" t="s">
        <v>258</v>
      </c>
      <c r="B6938" t="s">
        <v>185</v>
      </c>
      <c r="C6938" t="s">
        <v>233</v>
      </c>
      <c r="D6938" t="s">
        <v>190</v>
      </c>
      <c r="E6938">
        <v>40095</v>
      </c>
      <c r="F6938">
        <v>92.280199999999994</v>
      </c>
      <c r="G6938">
        <v>44953</v>
      </c>
      <c r="H6938">
        <v>44927</v>
      </c>
      <c r="I6938">
        <v>3699974.6189999999</v>
      </c>
      <c r="J6938" t="s">
        <v>204</v>
      </c>
      <c r="K6938">
        <v>2959.9796952000002</v>
      </c>
    </row>
    <row r="6939" spans="1:11" x14ac:dyDescent="0.2">
      <c r="A6939" t="s">
        <v>258</v>
      </c>
      <c r="B6939" t="s">
        <v>185</v>
      </c>
      <c r="C6939" t="s">
        <v>210</v>
      </c>
      <c r="D6939" t="s">
        <v>190</v>
      </c>
      <c r="E6939">
        <v>243367</v>
      </c>
      <c r="F6939">
        <v>31.2286</v>
      </c>
      <c r="G6939">
        <v>44954</v>
      </c>
      <c r="H6939">
        <v>44927</v>
      </c>
      <c r="I6939">
        <v>7600010.6962000001</v>
      </c>
      <c r="J6939" t="s">
        <v>204</v>
      </c>
      <c r="K6939">
        <v>6080.0085569600005</v>
      </c>
    </row>
    <row r="6940" spans="1:11" x14ac:dyDescent="0.2">
      <c r="A6940" t="s">
        <v>258</v>
      </c>
      <c r="B6940" t="s">
        <v>185</v>
      </c>
      <c r="C6940" t="s">
        <v>194</v>
      </c>
      <c r="D6940" t="s">
        <v>187</v>
      </c>
      <c r="E6940">
        <v>37150</v>
      </c>
      <c r="F6940">
        <v>48.452100000000002</v>
      </c>
      <c r="G6940">
        <v>44956</v>
      </c>
      <c r="H6940">
        <v>44927</v>
      </c>
      <c r="I6940">
        <v>1799995.5150000001</v>
      </c>
      <c r="J6940" t="s">
        <v>188</v>
      </c>
      <c r="K6940">
        <v>1439.9964120000002</v>
      </c>
    </row>
    <row r="6941" spans="1:11" x14ac:dyDescent="0.2">
      <c r="A6941" t="s">
        <v>258</v>
      </c>
      <c r="B6941" t="s">
        <v>198</v>
      </c>
      <c r="C6941" t="s">
        <v>194</v>
      </c>
      <c r="D6941" t="s">
        <v>190</v>
      </c>
      <c r="E6941">
        <v>73779</v>
      </c>
      <c r="F6941">
        <v>47.439100000000003</v>
      </c>
      <c r="G6941">
        <v>44959</v>
      </c>
      <c r="H6941">
        <v>44958</v>
      </c>
      <c r="I6941">
        <v>3500009.3589000003</v>
      </c>
      <c r="J6941" t="s">
        <v>188</v>
      </c>
      <c r="K6941">
        <v>2800.0074871200004</v>
      </c>
    </row>
    <row r="6942" spans="1:11" x14ac:dyDescent="0.2">
      <c r="A6942" t="s">
        <v>258</v>
      </c>
      <c r="B6942" t="s">
        <v>185</v>
      </c>
      <c r="C6942" t="s">
        <v>219</v>
      </c>
      <c r="D6942" t="s">
        <v>200</v>
      </c>
      <c r="E6942">
        <v>91894</v>
      </c>
      <c r="F6942">
        <v>48.969299999999997</v>
      </c>
      <c r="G6942">
        <v>44959</v>
      </c>
      <c r="H6942">
        <v>44958</v>
      </c>
      <c r="I6942">
        <v>4499984.8541999999</v>
      </c>
      <c r="J6942" t="s">
        <v>188</v>
      </c>
      <c r="K6942">
        <v>3599.9878833600001</v>
      </c>
    </row>
    <row r="6943" spans="1:11" x14ac:dyDescent="0.2">
      <c r="A6943" t="s">
        <v>258</v>
      </c>
      <c r="B6943" t="s">
        <v>198</v>
      </c>
      <c r="C6943" t="s">
        <v>208</v>
      </c>
      <c r="D6943" t="s">
        <v>190</v>
      </c>
      <c r="E6943">
        <v>163814</v>
      </c>
      <c r="F6943">
        <v>59.213500000000003</v>
      </c>
      <c r="G6943">
        <v>44966</v>
      </c>
      <c r="H6943">
        <v>44958</v>
      </c>
      <c r="I6943">
        <v>9700000.2890000008</v>
      </c>
      <c r="J6943" t="s">
        <v>188</v>
      </c>
      <c r="K6943">
        <v>7760.0002312000006</v>
      </c>
    </row>
    <row r="6944" spans="1:11" x14ac:dyDescent="0.2">
      <c r="A6944" t="s">
        <v>258</v>
      </c>
      <c r="B6944" t="s">
        <v>185</v>
      </c>
      <c r="C6944" t="s">
        <v>230</v>
      </c>
      <c r="D6944" t="s">
        <v>187</v>
      </c>
      <c r="E6944">
        <v>78838</v>
      </c>
      <c r="F6944">
        <v>123.03660000000001</v>
      </c>
      <c r="G6944">
        <v>44966</v>
      </c>
      <c r="H6944">
        <v>44958</v>
      </c>
      <c r="I6944">
        <v>9699959.4708000012</v>
      </c>
      <c r="J6944" t="s">
        <v>188</v>
      </c>
      <c r="K6944">
        <v>7759.9675766400014</v>
      </c>
    </row>
    <row r="6945" spans="1:11" x14ac:dyDescent="0.2">
      <c r="A6945" t="s">
        <v>258</v>
      </c>
      <c r="B6945" t="s">
        <v>198</v>
      </c>
      <c r="C6945" t="s">
        <v>221</v>
      </c>
      <c r="D6945" t="s">
        <v>190</v>
      </c>
      <c r="E6945">
        <v>120202</v>
      </c>
      <c r="F6945">
        <v>36.604900000000001</v>
      </c>
      <c r="G6945">
        <v>44966</v>
      </c>
      <c r="H6945">
        <v>44958</v>
      </c>
      <c r="I6945">
        <v>4399982.1897999998</v>
      </c>
      <c r="J6945" t="s">
        <v>207</v>
      </c>
      <c r="K6945">
        <v>3519.9857518399999</v>
      </c>
    </row>
    <row r="6946" spans="1:11" x14ac:dyDescent="0.2">
      <c r="A6946" t="s">
        <v>258</v>
      </c>
      <c r="B6946" t="s">
        <v>198</v>
      </c>
      <c r="C6946" t="s">
        <v>197</v>
      </c>
      <c r="D6946" t="s">
        <v>192</v>
      </c>
      <c r="E6946">
        <v>50509</v>
      </c>
      <c r="F6946">
        <v>162.34739999999999</v>
      </c>
      <c r="G6946">
        <v>44966</v>
      </c>
      <c r="H6946">
        <v>44958</v>
      </c>
      <c r="I6946">
        <v>8200004.8265999993</v>
      </c>
      <c r="J6946" t="s">
        <v>188</v>
      </c>
      <c r="K6946">
        <v>6560.0038612799999</v>
      </c>
    </row>
    <row r="6947" spans="1:11" x14ac:dyDescent="0.2">
      <c r="A6947" t="s">
        <v>258</v>
      </c>
      <c r="B6947" t="s">
        <v>185</v>
      </c>
      <c r="C6947" t="s">
        <v>208</v>
      </c>
      <c r="D6947" t="s">
        <v>192</v>
      </c>
      <c r="E6947">
        <v>126220</v>
      </c>
      <c r="F6947">
        <v>58.627600000000001</v>
      </c>
      <c r="G6947">
        <v>44966</v>
      </c>
      <c r="H6947">
        <v>44958</v>
      </c>
      <c r="I6947">
        <v>7399975.6720000003</v>
      </c>
      <c r="J6947" t="s">
        <v>188</v>
      </c>
      <c r="K6947">
        <v>5919.9805376000004</v>
      </c>
    </row>
    <row r="6948" spans="1:11" x14ac:dyDescent="0.2">
      <c r="A6948" t="s">
        <v>258</v>
      </c>
      <c r="B6948" t="s">
        <v>185</v>
      </c>
      <c r="C6948" t="s">
        <v>114</v>
      </c>
      <c r="D6948" t="s">
        <v>192</v>
      </c>
      <c r="E6948">
        <v>317850</v>
      </c>
      <c r="F6948">
        <v>14.1576</v>
      </c>
      <c r="G6948">
        <v>44967</v>
      </c>
      <c r="H6948">
        <v>44958</v>
      </c>
      <c r="I6948">
        <v>4499993.16</v>
      </c>
      <c r="J6948" t="s">
        <v>215</v>
      </c>
      <c r="K6948">
        <v>4499.99316</v>
      </c>
    </row>
    <row r="6949" spans="1:11" x14ac:dyDescent="0.2">
      <c r="A6949" t="s">
        <v>258</v>
      </c>
      <c r="B6949" t="s">
        <v>198</v>
      </c>
      <c r="C6949" t="s">
        <v>220</v>
      </c>
      <c r="D6949" t="s">
        <v>187</v>
      </c>
      <c r="E6949">
        <v>34341</v>
      </c>
      <c r="F6949">
        <v>157.2457</v>
      </c>
      <c r="G6949">
        <v>44967</v>
      </c>
      <c r="H6949">
        <v>44958</v>
      </c>
      <c r="I6949">
        <v>5399974.5837000003</v>
      </c>
      <c r="J6949" t="s">
        <v>188</v>
      </c>
      <c r="K6949">
        <v>4319.97966696</v>
      </c>
    </row>
    <row r="6950" spans="1:11" x14ac:dyDescent="0.2">
      <c r="A6950" t="s">
        <v>258</v>
      </c>
      <c r="B6950" t="s">
        <v>185</v>
      </c>
      <c r="C6950" t="s">
        <v>114</v>
      </c>
      <c r="D6950" t="s">
        <v>192</v>
      </c>
      <c r="E6950">
        <v>427410</v>
      </c>
      <c r="F6950">
        <v>12.8682</v>
      </c>
      <c r="G6950">
        <v>44968</v>
      </c>
      <c r="H6950">
        <v>44958</v>
      </c>
      <c r="I6950">
        <v>5499997.3619999997</v>
      </c>
      <c r="J6950" t="s">
        <v>215</v>
      </c>
      <c r="K6950">
        <v>5499.9973620000001</v>
      </c>
    </row>
    <row r="6951" spans="1:11" x14ac:dyDescent="0.2">
      <c r="A6951" t="s">
        <v>258</v>
      </c>
      <c r="B6951" t="s">
        <v>185</v>
      </c>
      <c r="C6951" t="s">
        <v>228</v>
      </c>
      <c r="D6951" t="s">
        <v>190</v>
      </c>
      <c r="E6951">
        <v>201142</v>
      </c>
      <c r="F6951">
        <v>32.8127</v>
      </c>
      <c r="G6951">
        <v>44969</v>
      </c>
      <c r="H6951">
        <v>44958</v>
      </c>
      <c r="I6951">
        <v>6600012.1034000004</v>
      </c>
      <c r="J6951" t="s">
        <v>204</v>
      </c>
      <c r="K6951">
        <v>5280.0096827200005</v>
      </c>
    </row>
    <row r="6952" spans="1:11" x14ac:dyDescent="0.2">
      <c r="A6952" t="s">
        <v>258</v>
      </c>
      <c r="B6952" t="s">
        <v>198</v>
      </c>
      <c r="C6952" t="s">
        <v>242</v>
      </c>
      <c r="D6952" t="s">
        <v>200</v>
      </c>
      <c r="E6952">
        <v>5085</v>
      </c>
      <c r="F6952">
        <v>235.98740000000001</v>
      </c>
      <c r="G6952">
        <v>44970</v>
      </c>
      <c r="H6952">
        <v>44958</v>
      </c>
      <c r="I6952">
        <v>1199995.929</v>
      </c>
      <c r="J6952" t="s">
        <v>207</v>
      </c>
      <c r="K6952">
        <v>959.99674320000008</v>
      </c>
    </row>
    <row r="6953" spans="1:11" x14ac:dyDescent="0.2">
      <c r="A6953" t="s">
        <v>258</v>
      </c>
      <c r="B6953" t="s">
        <v>185</v>
      </c>
      <c r="C6953" t="s">
        <v>195</v>
      </c>
      <c r="D6953" t="s">
        <v>200</v>
      </c>
      <c r="E6953">
        <v>87623</v>
      </c>
      <c r="F6953">
        <v>103.8536</v>
      </c>
      <c r="G6953">
        <v>44970</v>
      </c>
      <c r="H6953">
        <v>44958</v>
      </c>
      <c r="I6953">
        <v>9099963.9927999992</v>
      </c>
      <c r="J6953" t="s">
        <v>196</v>
      </c>
      <c r="K6953">
        <v>9099.9639927999997</v>
      </c>
    </row>
    <row r="6954" spans="1:11" x14ac:dyDescent="0.2">
      <c r="A6954" t="s">
        <v>258</v>
      </c>
      <c r="B6954" t="s">
        <v>185</v>
      </c>
      <c r="C6954" t="s">
        <v>239</v>
      </c>
      <c r="D6954" t="s">
        <v>192</v>
      </c>
      <c r="E6954">
        <v>338086</v>
      </c>
      <c r="F6954">
        <v>15.380699999999999</v>
      </c>
      <c r="G6954">
        <v>44970</v>
      </c>
      <c r="H6954">
        <v>44958</v>
      </c>
      <c r="I6954">
        <v>5199999.3401999995</v>
      </c>
      <c r="J6954" t="s">
        <v>188</v>
      </c>
      <c r="K6954">
        <v>4159.9994721599996</v>
      </c>
    </row>
    <row r="6955" spans="1:11" x14ac:dyDescent="0.2">
      <c r="A6955" t="s">
        <v>258</v>
      </c>
      <c r="B6955" t="s">
        <v>198</v>
      </c>
      <c r="C6955" t="s">
        <v>223</v>
      </c>
      <c r="D6955" t="s">
        <v>190</v>
      </c>
      <c r="E6955">
        <v>107952</v>
      </c>
      <c r="F6955">
        <v>84.296700000000001</v>
      </c>
      <c r="G6955">
        <v>44973</v>
      </c>
      <c r="H6955">
        <v>44958</v>
      </c>
      <c r="I6955">
        <v>9099997.3584000003</v>
      </c>
      <c r="J6955" t="s">
        <v>204</v>
      </c>
      <c r="K6955">
        <v>7279.9978867200007</v>
      </c>
    </row>
    <row r="6956" spans="1:11" x14ac:dyDescent="0.2">
      <c r="A6956" t="s">
        <v>258</v>
      </c>
      <c r="B6956" t="s">
        <v>185</v>
      </c>
      <c r="C6956" t="s">
        <v>209</v>
      </c>
      <c r="D6956" t="s">
        <v>190</v>
      </c>
      <c r="E6956">
        <v>217199</v>
      </c>
      <c r="F6956">
        <v>19.797499999999999</v>
      </c>
      <c r="G6956">
        <v>44973</v>
      </c>
      <c r="H6956">
        <v>44958</v>
      </c>
      <c r="I6956">
        <v>4299997.2024999997</v>
      </c>
      <c r="J6956" t="s">
        <v>188</v>
      </c>
      <c r="K6956">
        <v>3439.997762</v>
      </c>
    </row>
    <row r="6957" spans="1:11" x14ac:dyDescent="0.2">
      <c r="A6957" t="s">
        <v>258</v>
      </c>
      <c r="B6957" t="s">
        <v>198</v>
      </c>
      <c r="C6957" t="s">
        <v>211</v>
      </c>
      <c r="D6957" t="s">
        <v>190</v>
      </c>
      <c r="E6957">
        <v>78571</v>
      </c>
      <c r="F6957">
        <v>12.7273</v>
      </c>
      <c r="G6957">
        <v>44973</v>
      </c>
      <c r="H6957">
        <v>44958</v>
      </c>
      <c r="I6957">
        <v>999996.68829999992</v>
      </c>
      <c r="J6957" t="s">
        <v>207</v>
      </c>
      <c r="K6957">
        <v>799.99735063999992</v>
      </c>
    </row>
    <row r="6958" spans="1:11" x14ac:dyDescent="0.2">
      <c r="A6958" t="s">
        <v>258</v>
      </c>
      <c r="B6958" t="s">
        <v>185</v>
      </c>
      <c r="C6958" t="s">
        <v>234</v>
      </c>
      <c r="D6958" t="s">
        <v>190</v>
      </c>
      <c r="E6958">
        <v>7041</v>
      </c>
      <c r="F6958">
        <v>99.420699999999997</v>
      </c>
      <c r="G6958">
        <v>44973</v>
      </c>
      <c r="H6958">
        <v>44958</v>
      </c>
      <c r="I6958">
        <v>700021.14870000002</v>
      </c>
      <c r="J6958" t="s">
        <v>204</v>
      </c>
      <c r="K6958">
        <v>560.01691896</v>
      </c>
    </row>
    <row r="6959" spans="1:11" x14ac:dyDescent="0.2">
      <c r="A6959" t="s">
        <v>258</v>
      </c>
      <c r="B6959" t="s">
        <v>198</v>
      </c>
      <c r="C6959" t="s">
        <v>222</v>
      </c>
      <c r="D6959" t="s">
        <v>192</v>
      </c>
      <c r="E6959">
        <v>592911</v>
      </c>
      <c r="F6959">
        <v>16.191299999999998</v>
      </c>
      <c r="G6959">
        <v>44973</v>
      </c>
      <c r="H6959">
        <v>44958</v>
      </c>
      <c r="I6959">
        <v>9599999.8742999993</v>
      </c>
      <c r="J6959" t="s">
        <v>193</v>
      </c>
      <c r="K6959">
        <v>8639.9998868700004</v>
      </c>
    </row>
    <row r="6960" spans="1:11" x14ac:dyDescent="0.2">
      <c r="A6960" t="s">
        <v>258</v>
      </c>
      <c r="B6960" t="s">
        <v>185</v>
      </c>
      <c r="C6960" t="s">
        <v>222</v>
      </c>
      <c r="D6960" t="s">
        <v>190</v>
      </c>
      <c r="E6960">
        <v>404446</v>
      </c>
      <c r="F6960">
        <v>18.049399999999999</v>
      </c>
      <c r="G6960">
        <v>44973</v>
      </c>
      <c r="H6960">
        <v>44958</v>
      </c>
      <c r="I6960">
        <v>7300007.6323999995</v>
      </c>
      <c r="J6960" t="s">
        <v>193</v>
      </c>
      <c r="K6960">
        <v>6570.00686916</v>
      </c>
    </row>
    <row r="6961" spans="1:11" x14ac:dyDescent="0.2">
      <c r="A6961" t="s">
        <v>258</v>
      </c>
      <c r="B6961" t="s">
        <v>185</v>
      </c>
      <c r="C6961" t="s">
        <v>245</v>
      </c>
      <c r="D6961" t="s">
        <v>192</v>
      </c>
      <c r="E6961">
        <v>29668</v>
      </c>
      <c r="F6961">
        <v>53.930199999999999</v>
      </c>
      <c r="G6961">
        <v>44974</v>
      </c>
      <c r="H6961">
        <v>44958</v>
      </c>
      <c r="I6961">
        <v>1600001.1735999999</v>
      </c>
      <c r="J6961" t="s">
        <v>188</v>
      </c>
      <c r="K6961">
        <v>1280.0009388799999</v>
      </c>
    </row>
    <row r="6962" spans="1:11" x14ac:dyDescent="0.2">
      <c r="A6962" t="s">
        <v>258</v>
      </c>
      <c r="B6962" t="s">
        <v>198</v>
      </c>
      <c r="C6962" t="s">
        <v>244</v>
      </c>
      <c r="D6962" t="s">
        <v>192</v>
      </c>
      <c r="E6962">
        <v>168846</v>
      </c>
      <c r="F6962">
        <v>27.2438</v>
      </c>
      <c r="G6962">
        <v>44974</v>
      </c>
      <c r="H6962">
        <v>44958</v>
      </c>
      <c r="I6962">
        <v>4600006.6547999997</v>
      </c>
      <c r="J6962" t="s">
        <v>207</v>
      </c>
      <c r="K6962">
        <v>3680.0053238400001</v>
      </c>
    </row>
    <row r="6963" spans="1:11" x14ac:dyDescent="0.2">
      <c r="A6963" t="s">
        <v>258</v>
      </c>
      <c r="B6963" t="s">
        <v>185</v>
      </c>
      <c r="C6963" t="s">
        <v>213</v>
      </c>
      <c r="D6963" t="s">
        <v>190</v>
      </c>
      <c r="E6963">
        <v>106340</v>
      </c>
      <c r="F6963">
        <v>71.468900000000005</v>
      </c>
      <c r="G6963">
        <v>44975</v>
      </c>
      <c r="H6963">
        <v>44958</v>
      </c>
      <c r="I6963">
        <v>7600002.8260000004</v>
      </c>
      <c r="J6963" t="s">
        <v>188</v>
      </c>
      <c r="K6963">
        <v>6080.0022608000008</v>
      </c>
    </row>
    <row r="6964" spans="1:11" x14ac:dyDescent="0.2">
      <c r="A6964" t="s">
        <v>258</v>
      </c>
      <c r="B6964" t="s">
        <v>185</v>
      </c>
      <c r="C6964" t="s">
        <v>230</v>
      </c>
      <c r="D6964" t="s">
        <v>190</v>
      </c>
      <c r="E6964">
        <v>34452</v>
      </c>
      <c r="F6964">
        <v>127.7133</v>
      </c>
      <c r="G6964">
        <v>44976</v>
      </c>
      <c r="H6964">
        <v>44958</v>
      </c>
      <c r="I6964">
        <v>4399978.6116000004</v>
      </c>
      <c r="J6964" t="s">
        <v>188</v>
      </c>
      <c r="K6964">
        <v>3519.9828892800006</v>
      </c>
    </row>
    <row r="6965" spans="1:11" x14ac:dyDescent="0.2">
      <c r="A6965" t="s">
        <v>258</v>
      </c>
      <c r="B6965" t="s">
        <v>185</v>
      </c>
      <c r="C6965" t="s">
        <v>230</v>
      </c>
      <c r="D6965" t="s">
        <v>190</v>
      </c>
      <c r="E6965">
        <v>28930</v>
      </c>
      <c r="F6965">
        <v>120.9816</v>
      </c>
      <c r="G6965">
        <v>44980</v>
      </c>
      <c r="H6965">
        <v>44958</v>
      </c>
      <c r="I6965">
        <v>3499997.6880000001</v>
      </c>
      <c r="J6965" t="s">
        <v>188</v>
      </c>
      <c r="K6965">
        <v>2799.9981504000002</v>
      </c>
    </row>
    <row r="6966" spans="1:11" x14ac:dyDescent="0.2">
      <c r="A6966" t="s">
        <v>258</v>
      </c>
      <c r="B6966" t="s">
        <v>185</v>
      </c>
      <c r="C6966" t="s">
        <v>230</v>
      </c>
      <c r="D6966" t="s">
        <v>190</v>
      </c>
      <c r="E6966">
        <v>47220</v>
      </c>
      <c r="F6966">
        <v>127.0638</v>
      </c>
      <c r="G6966">
        <v>44980</v>
      </c>
      <c r="H6966">
        <v>44958</v>
      </c>
      <c r="I6966">
        <v>5999952.6359999999</v>
      </c>
      <c r="J6966" t="s">
        <v>188</v>
      </c>
      <c r="K6966">
        <v>4799.9621088000004</v>
      </c>
    </row>
    <row r="6967" spans="1:11" x14ac:dyDescent="0.2">
      <c r="A6967" t="s">
        <v>258</v>
      </c>
      <c r="B6967" t="s">
        <v>185</v>
      </c>
      <c r="C6967" t="s">
        <v>221</v>
      </c>
      <c r="D6967" t="s">
        <v>190</v>
      </c>
      <c r="E6967">
        <v>134451</v>
      </c>
      <c r="F6967">
        <v>37.188400000000001</v>
      </c>
      <c r="G6967">
        <v>44980</v>
      </c>
      <c r="H6967">
        <v>44958</v>
      </c>
      <c r="I6967">
        <v>5000017.5684000002</v>
      </c>
      <c r="J6967" t="s">
        <v>207</v>
      </c>
      <c r="K6967">
        <v>4000.0140547200003</v>
      </c>
    </row>
    <row r="6968" spans="1:11" x14ac:dyDescent="0.2">
      <c r="A6968" t="s">
        <v>258</v>
      </c>
      <c r="B6968" t="s">
        <v>185</v>
      </c>
      <c r="C6968" t="s">
        <v>222</v>
      </c>
      <c r="D6968" t="s">
        <v>190</v>
      </c>
      <c r="E6968">
        <v>417442</v>
      </c>
      <c r="F6968">
        <v>16.2897</v>
      </c>
      <c r="G6968">
        <v>44980</v>
      </c>
      <c r="H6968">
        <v>44958</v>
      </c>
      <c r="I6968">
        <v>6800004.9473999999</v>
      </c>
      <c r="J6968" t="s">
        <v>193</v>
      </c>
      <c r="K6968">
        <v>6120.0044526600004</v>
      </c>
    </row>
    <row r="6969" spans="1:11" x14ac:dyDescent="0.2">
      <c r="A6969" t="s">
        <v>258</v>
      </c>
      <c r="B6969" t="s">
        <v>198</v>
      </c>
      <c r="C6969" t="s">
        <v>235</v>
      </c>
      <c r="D6969" t="s">
        <v>212</v>
      </c>
      <c r="E6969">
        <v>390567</v>
      </c>
      <c r="F6969">
        <v>15.362299999999999</v>
      </c>
      <c r="G6969">
        <v>44980</v>
      </c>
      <c r="H6969">
        <v>44958</v>
      </c>
      <c r="I6969">
        <v>6000007.4240999995</v>
      </c>
      <c r="J6969" t="s">
        <v>204</v>
      </c>
      <c r="K6969">
        <v>4800.0059392799994</v>
      </c>
    </row>
    <row r="6970" spans="1:11" x14ac:dyDescent="0.2">
      <c r="A6970" t="s">
        <v>258</v>
      </c>
      <c r="B6970" t="s">
        <v>198</v>
      </c>
      <c r="C6970" t="s">
        <v>194</v>
      </c>
      <c r="D6970" t="s">
        <v>190</v>
      </c>
      <c r="E6970">
        <v>127384</v>
      </c>
      <c r="F6970">
        <v>47.101500000000001</v>
      </c>
      <c r="G6970">
        <v>44980</v>
      </c>
      <c r="H6970">
        <v>44958</v>
      </c>
      <c r="I6970">
        <v>5999977.4759999998</v>
      </c>
      <c r="J6970" t="s">
        <v>188</v>
      </c>
      <c r="K6970">
        <v>4799.9819808000002</v>
      </c>
    </row>
    <row r="6971" spans="1:11" x14ac:dyDescent="0.2">
      <c r="A6971" t="s">
        <v>258</v>
      </c>
      <c r="B6971" t="s">
        <v>185</v>
      </c>
      <c r="C6971" t="s">
        <v>226</v>
      </c>
      <c r="D6971" t="s">
        <v>190</v>
      </c>
      <c r="E6971">
        <v>165067</v>
      </c>
      <c r="F6971">
        <v>50.282499999999999</v>
      </c>
      <c r="G6971">
        <v>44983</v>
      </c>
      <c r="H6971">
        <v>44958</v>
      </c>
      <c r="I6971">
        <v>8299981.4275000002</v>
      </c>
      <c r="J6971" t="s">
        <v>188</v>
      </c>
      <c r="K6971">
        <v>6639.9851420000005</v>
      </c>
    </row>
    <row r="6972" spans="1:11" x14ac:dyDescent="0.2">
      <c r="A6972" t="s">
        <v>258</v>
      </c>
      <c r="B6972" t="s">
        <v>198</v>
      </c>
      <c r="C6972" t="s">
        <v>242</v>
      </c>
      <c r="D6972" t="s">
        <v>190</v>
      </c>
      <c r="E6972">
        <v>27545</v>
      </c>
      <c r="F6972">
        <v>272.28320000000002</v>
      </c>
      <c r="G6972">
        <v>44983</v>
      </c>
      <c r="H6972">
        <v>44958</v>
      </c>
      <c r="I6972">
        <v>7500040.7440000009</v>
      </c>
      <c r="J6972" t="s">
        <v>207</v>
      </c>
      <c r="K6972">
        <v>6000.0325952000012</v>
      </c>
    </row>
    <row r="6973" spans="1:11" x14ac:dyDescent="0.2">
      <c r="A6973" t="s">
        <v>258</v>
      </c>
      <c r="B6973" t="s">
        <v>185</v>
      </c>
      <c r="C6973" t="s">
        <v>229</v>
      </c>
      <c r="D6973" t="s">
        <v>190</v>
      </c>
      <c r="E6973">
        <v>22306</v>
      </c>
      <c r="F6973">
        <v>107.5939</v>
      </c>
      <c r="G6973">
        <v>44984</v>
      </c>
      <c r="H6973">
        <v>44958</v>
      </c>
      <c r="I6973">
        <v>2399989.5334000001</v>
      </c>
      <c r="J6973" t="s">
        <v>188</v>
      </c>
      <c r="K6973">
        <v>1919.9916267200001</v>
      </c>
    </row>
    <row r="6974" spans="1:11" x14ac:dyDescent="0.2">
      <c r="A6974" t="s">
        <v>258</v>
      </c>
      <c r="B6974" t="s">
        <v>198</v>
      </c>
      <c r="C6974" t="s">
        <v>199</v>
      </c>
      <c r="D6974" t="s">
        <v>200</v>
      </c>
      <c r="E6974">
        <v>2472846</v>
      </c>
      <c r="F6974">
        <v>3.1947000000000001</v>
      </c>
      <c r="G6974">
        <v>44984</v>
      </c>
      <c r="H6974">
        <v>44958</v>
      </c>
      <c r="I6974">
        <v>7900001.1162</v>
      </c>
      <c r="J6974" t="s">
        <v>193</v>
      </c>
      <c r="K6974">
        <v>7110.00100458</v>
      </c>
    </row>
    <row r="6975" spans="1:11" x14ac:dyDescent="0.2">
      <c r="A6975" t="s">
        <v>258</v>
      </c>
      <c r="B6975" t="s">
        <v>185</v>
      </c>
      <c r="C6975" t="s">
        <v>236</v>
      </c>
      <c r="D6975" t="s">
        <v>190</v>
      </c>
      <c r="E6975">
        <v>1103304</v>
      </c>
      <c r="F6975">
        <v>6.8883999999999999</v>
      </c>
      <c r="G6975">
        <v>44984</v>
      </c>
      <c r="H6975">
        <v>44958</v>
      </c>
      <c r="I6975">
        <v>7599999.2736</v>
      </c>
      <c r="J6975" t="s">
        <v>215</v>
      </c>
      <c r="K6975">
        <v>7599.9992736000004</v>
      </c>
    </row>
    <row r="6976" spans="1:11" x14ac:dyDescent="0.2">
      <c r="A6976" t="s">
        <v>258</v>
      </c>
      <c r="B6976" t="s">
        <v>185</v>
      </c>
      <c r="C6976" t="s">
        <v>221</v>
      </c>
      <c r="D6976" t="s">
        <v>190</v>
      </c>
      <c r="E6976">
        <v>43355</v>
      </c>
      <c r="F6976">
        <v>36.904400000000003</v>
      </c>
      <c r="G6976">
        <v>44984</v>
      </c>
      <c r="H6976">
        <v>44958</v>
      </c>
      <c r="I6976">
        <v>1599990.2620000001</v>
      </c>
      <c r="J6976" t="s">
        <v>207</v>
      </c>
      <c r="K6976">
        <v>1279.9922096000003</v>
      </c>
    </row>
    <row r="6977" spans="1:11" x14ac:dyDescent="0.2">
      <c r="A6977" t="s">
        <v>258</v>
      </c>
      <c r="B6977" t="s">
        <v>198</v>
      </c>
      <c r="C6977" t="s">
        <v>222</v>
      </c>
      <c r="D6977" t="s">
        <v>190</v>
      </c>
      <c r="E6977">
        <v>164791</v>
      </c>
      <c r="F6977">
        <v>15.7776</v>
      </c>
      <c r="G6977">
        <v>44984</v>
      </c>
      <c r="H6977">
        <v>44958</v>
      </c>
      <c r="I6977">
        <v>2600006.4816000001</v>
      </c>
      <c r="J6977" t="s">
        <v>193</v>
      </c>
      <c r="K6977">
        <v>2340.0058334400005</v>
      </c>
    </row>
    <row r="6978" spans="1:11" x14ac:dyDescent="0.2">
      <c r="A6978" t="s">
        <v>259</v>
      </c>
      <c r="B6978" t="s">
        <v>185</v>
      </c>
      <c r="C6978" t="s">
        <v>210</v>
      </c>
      <c r="D6978" t="s">
        <v>190</v>
      </c>
      <c r="E6978">
        <v>147545</v>
      </c>
      <c r="F6978">
        <v>29.8215</v>
      </c>
      <c r="G6978">
        <v>44623</v>
      </c>
      <c r="H6978">
        <v>44621</v>
      </c>
      <c r="I6978">
        <v>4400013.2175000003</v>
      </c>
      <c r="J6978" t="s">
        <v>204</v>
      </c>
      <c r="K6978">
        <v>2200.0066087500004</v>
      </c>
    </row>
    <row r="6979" spans="1:11" x14ac:dyDescent="0.2">
      <c r="A6979" t="s">
        <v>259</v>
      </c>
      <c r="B6979" t="s">
        <v>198</v>
      </c>
      <c r="C6979" t="s">
        <v>211</v>
      </c>
      <c r="D6979" t="s">
        <v>192</v>
      </c>
      <c r="E6979">
        <v>682655</v>
      </c>
      <c r="F6979">
        <v>14.5022</v>
      </c>
      <c r="G6979">
        <v>44623</v>
      </c>
      <c r="H6979">
        <v>44621</v>
      </c>
      <c r="I6979">
        <v>9899999.341</v>
      </c>
      <c r="J6979" t="s">
        <v>207</v>
      </c>
      <c r="K6979">
        <v>4949.9996705000003</v>
      </c>
    </row>
    <row r="6980" spans="1:11" x14ac:dyDescent="0.2">
      <c r="A6980" t="s">
        <v>259</v>
      </c>
      <c r="B6980" t="s">
        <v>185</v>
      </c>
      <c r="C6980" t="s">
        <v>237</v>
      </c>
      <c r="D6980" t="s">
        <v>190</v>
      </c>
      <c r="E6980">
        <v>388865</v>
      </c>
      <c r="F6980">
        <v>17.486799999999999</v>
      </c>
      <c r="G6980">
        <v>44624</v>
      </c>
      <c r="H6980">
        <v>44621</v>
      </c>
      <c r="I6980">
        <v>6800004.4819999998</v>
      </c>
      <c r="J6980" t="s">
        <v>204</v>
      </c>
      <c r="K6980">
        <v>3400.0022409999997</v>
      </c>
    </row>
    <row r="6981" spans="1:11" x14ac:dyDescent="0.2">
      <c r="A6981" t="s">
        <v>259</v>
      </c>
      <c r="B6981" t="s">
        <v>185</v>
      </c>
      <c r="C6981" t="s">
        <v>189</v>
      </c>
      <c r="D6981" t="s">
        <v>200</v>
      </c>
      <c r="E6981">
        <v>16315</v>
      </c>
      <c r="F6981">
        <v>30.647099999999998</v>
      </c>
      <c r="G6981">
        <v>44627</v>
      </c>
      <c r="H6981">
        <v>44621</v>
      </c>
      <c r="I6981">
        <v>500007.43649999995</v>
      </c>
      <c r="J6981" t="s">
        <v>188</v>
      </c>
      <c r="K6981">
        <v>250.00371824999996</v>
      </c>
    </row>
    <row r="6982" spans="1:11" x14ac:dyDescent="0.2">
      <c r="A6982" t="s">
        <v>259</v>
      </c>
      <c r="B6982" t="s">
        <v>198</v>
      </c>
      <c r="C6982" t="s">
        <v>202</v>
      </c>
      <c r="D6982" t="s">
        <v>190</v>
      </c>
      <c r="E6982">
        <v>565398</v>
      </c>
      <c r="F6982">
        <v>4.2447999999999997</v>
      </c>
      <c r="G6982">
        <v>44627</v>
      </c>
      <c r="H6982">
        <v>44621</v>
      </c>
      <c r="I6982">
        <v>2400001.4304</v>
      </c>
      <c r="J6982" t="s">
        <v>193</v>
      </c>
      <c r="K6982">
        <v>1440.0008582400001</v>
      </c>
    </row>
    <row r="6983" spans="1:11" x14ac:dyDescent="0.2">
      <c r="A6983" t="s">
        <v>259</v>
      </c>
      <c r="B6983" t="s">
        <v>185</v>
      </c>
      <c r="C6983" t="s">
        <v>244</v>
      </c>
      <c r="D6983" t="s">
        <v>200</v>
      </c>
      <c r="E6983">
        <v>106263</v>
      </c>
      <c r="F6983">
        <v>26.349699999999999</v>
      </c>
      <c r="G6983">
        <v>44630</v>
      </c>
      <c r="H6983">
        <v>44621</v>
      </c>
      <c r="I6983">
        <v>2799998.1710999999</v>
      </c>
      <c r="J6983" t="s">
        <v>207</v>
      </c>
      <c r="K6983">
        <v>1399.99908555</v>
      </c>
    </row>
    <row r="6984" spans="1:11" x14ac:dyDescent="0.2">
      <c r="A6984" t="s">
        <v>259</v>
      </c>
      <c r="B6984" t="s">
        <v>185</v>
      </c>
      <c r="C6984" t="s">
        <v>219</v>
      </c>
      <c r="D6984" t="s">
        <v>190</v>
      </c>
      <c r="E6984">
        <v>139042</v>
      </c>
      <c r="F6984">
        <v>53.221499999999999</v>
      </c>
      <c r="G6984">
        <v>44630</v>
      </c>
      <c r="H6984">
        <v>44621</v>
      </c>
      <c r="I6984">
        <v>7400023.8030000003</v>
      </c>
      <c r="J6984" t="s">
        <v>188</v>
      </c>
      <c r="K6984">
        <v>3700.0119015</v>
      </c>
    </row>
    <row r="6985" spans="1:11" x14ac:dyDescent="0.2">
      <c r="A6985" t="s">
        <v>259</v>
      </c>
      <c r="B6985" t="s">
        <v>198</v>
      </c>
      <c r="C6985" t="s">
        <v>195</v>
      </c>
      <c r="D6985" t="s">
        <v>200</v>
      </c>
      <c r="E6985">
        <v>68812</v>
      </c>
      <c r="F6985">
        <v>108.9928</v>
      </c>
      <c r="G6985">
        <v>44630</v>
      </c>
      <c r="H6985">
        <v>44621</v>
      </c>
      <c r="I6985">
        <v>7500012.5536000002</v>
      </c>
      <c r="J6985" t="s">
        <v>196</v>
      </c>
      <c r="K6985">
        <v>5250.0087875200006</v>
      </c>
    </row>
    <row r="6986" spans="1:11" x14ac:dyDescent="0.2">
      <c r="A6986" t="s">
        <v>259</v>
      </c>
      <c r="B6986" t="s">
        <v>198</v>
      </c>
      <c r="C6986" t="s">
        <v>236</v>
      </c>
      <c r="D6986" t="s">
        <v>192</v>
      </c>
      <c r="E6986">
        <v>1350743</v>
      </c>
      <c r="F6986">
        <v>6.6630000000000003</v>
      </c>
      <c r="G6986">
        <v>44630</v>
      </c>
      <c r="H6986">
        <v>44621</v>
      </c>
      <c r="I6986">
        <v>9000000.6090000011</v>
      </c>
      <c r="J6986" t="s">
        <v>215</v>
      </c>
      <c r="K6986">
        <v>6300.0004263000019</v>
      </c>
    </row>
    <row r="6987" spans="1:11" x14ac:dyDescent="0.2">
      <c r="A6987" t="s">
        <v>259</v>
      </c>
      <c r="B6987" t="s">
        <v>198</v>
      </c>
      <c r="C6987" t="s">
        <v>195</v>
      </c>
      <c r="D6987" t="s">
        <v>200</v>
      </c>
      <c r="E6987">
        <v>14515</v>
      </c>
      <c r="F6987">
        <v>117.1224</v>
      </c>
      <c r="G6987">
        <v>44630</v>
      </c>
      <c r="H6987">
        <v>44621</v>
      </c>
      <c r="I6987">
        <v>1700031.6359999999</v>
      </c>
      <c r="J6987" t="s">
        <v>196</v>
      </c>
      <c r="K6987">
        <v>1190.0221452000001</v>
      </c>
    </row>
    <row r="6988" spans="1:11" x14ac:dyDescent="0.2">
      <c r="A6988" t="s">
        <v>259</v>
      </c>
      <c r="B6988" t="s">
        <v>185</v>
      </c>
      <c r="C6988" t="s">
        <v>206</v>
      </c>
      <c r="D6988" t="s">
        <v>190</v>
      </c>
      <c r="E6988">
        <v>26563</v>
      </c>
      <c r="F6988">
        <v>101.6434</v>
      </c>
      <c r="G6988">
        <v>44633</v>
      </c>
      <c r="H6988">
        <v>44621</v>
      </c>
      <c r="I6988">
        <v>2699953.6342000002</v>
      </c>
      <c r="J6988" t="s">
        <v>207</v>
      </c>
      <c r="K6988">
        <v>1349.9768171000001</v>
      </c>
    </row>
    <row r="6989" spans="1:11" x14ac:dyDescent="0.2">
      <c r="A6989" t="s">
        <v>259</v>
      </c>
      <c r="B6989" t="s">
        <v>185</v>
      </c>
      <c r="C6989" t="s">
        <v>217</v>
      </c>
      <c r="D6989" t="s">
        <v>212</v>
      </c>
      <c r="E6989">
        <v>723589</v>
      </c>
      <c r="F6989">
        <v>9.3976000000000006</v>
      </c>
      <c r="G6989">
        <v>44634</v>
      </c>
      <c r="H6989">
        <v>44621</v>
      </c>
      <c r="I6989">
        <v>6799999.9864000008</v>
      </c>
      <c r="J6989" t="s">
        <v>215</v>
      </c>
      <c r="K6989">
        <v>4759.9999904800006</v>
      </c>
    </row>
    <row r="6990" spans="1:11" x14ac:dyDescent="0.2">
      <c r="A6990" t="s">
        <v>259</v>
      </c>
      <c r="B6990" t="s">
        <v>198</v>
      </c>
      <c r="C6990" t="s">
        <v>211</v>
      </c>
      <c r="D6990" t="s">
        <v>190</v>
      </c>
      <c r="E6990">
        <v>247653</v>
      </c>
      <c r="F6990">
        <v>13.728899999999999</v>
      </c>
      <c r="G6990">
        <v>44637</v>
      </c>
      <c r="H6990">
        <v>44621</v>
      </c>
      <c r="I6990">
        <v>3400003.2716999999</v>
      </c>
      <c r="J6990" t="s">
        <v>207</v>
      </c>
      <c r="K6990">
        <v>1700.0016358500002</v>
      </c>
    </row>
    <row r="6991" spans="1:11" x14ac:dyDescent="0.2">
      <c r="A6991" t="s">
        <v>259</v>
      </c>
      <c r="B6991" t="s">
        <v>198</v>
      </c>
      <c r="C6991" t="s">
        <v>227</v>
      </c>
      <c r="D6991" t="s">
        <v>190</v>
      </c>
      <c r="E6991">
        <v>63989</v>
      </c>
      <c r="F6991">
        <v>148.46299999999999</v>
      </c>
      <c r="G6991">
        <v>44637</v>
      </c>
      <c r="H6991">
        <v>44621</v>
      </c>
      <c r="I6991">
        <v>9499998.9069999997</v>
      </c>
      <c r="J6991" t="s">
        <v>204</v>
      </c>
      <c r="K6991">
        <v>4749.9994534999996</v>
      </c>
    </row>
    <row r="6992" spans="1:11" x14ac:dyDescent="0.2">
      <c r="A6992" t="s">
        <v>259</v>
      </c>
      <c r="B6992" t="s">
        <v>185</v>
      </c>
      <c r="C6992" t="s">
        <v>244</v>
      </c>
      <c r="D6992" t="s">
        <v>190</v>
      </c>
      <c r="E6992">
        <v>209273</v>
      </c>
      <c r="F6992">
        <v>24.847899999999999</v>
      </c>
      <c r="G6992">
        <v>44637</v>
      </c>
      <c r="H6992">
        <v>44621</v>
      </c>
      <c r="I6992">
        <v>5199994.5767000001</v>
      </c>
      <c r="J6992" t="s">
        <v>207</v>
      </c>
      <c r="K6992">
        <v>2599.9972883500004</v>
      </c>
    </row>
    <row r="6993" spans="1:11" x14ac:dyDescent="0.2">
      <c r="A6993" t="s">
        <v>259</v>
      </c>
      <c r="B6993" t="s">
        <v>198</v>
      </c>
      <c r="C6993" t="s">
        <v>223</v>
      </c>
      <c r="D6993" t="s">
        <v>192</v>
      </c>
      <c r="E6993">
        <v>43403</v>
      </c>
      <c r="F6993">
        <v>92.159400000000005</v>
      </c>
      <c r="G6993">
        <v>44637</v>
      </c>
      <c r="H6993">
        <v>44621</v>
      </c>
      <c r="I6993">
        <v>3999994.4382000002</v>
      </c>
      <c r="J6993" t="s">
        <v>204</v>
      </c>
      <c r="K6993">
        <v>1999.9972191000002</v>
      </c>
    </row>
    <row r="6994" spans="1:11" x14ac:dyDescent="0.2">
      <c r="A6994" t="s">
        <v>259</v>
      </c>
      <c r="B6994" t="s">
        <v>198</v>
      </c>
      <c r="C6994" t="s">
        <v>235</v>
      </c>
      <c r="D6994" t="s">
        <v>212</v>
      </c>
      <c r="E6994">
        <v>415726</v>
      </c>
      <c r="F6994">
        <v>15.154199999999999</v>
      </c>
      <c r="G6994">
        <v>44638</v>
      </c>
      <c r="H6994">
        <v>44621</v>
      </c>
      <c r="I6994">
        <v>6299994.9491999997</v>
      </c>
      <c r="J6994" t="s">
        <v>204</v>
      </c>
      <c r="K6994">
        <v>3149.9974746000003</v>
      </c>
    </row>
    <row r="6995" spans="1:11" x14ac:dyDescent="0.2">
      <c r="A6995" t="s">
        <v>259</v>
      </c>
      <c r="B6995" t="s">
        <v>198</v>
      </c>
      <c r="C6995" t="s">
        <v>242</v>
      </c>
      <c r="D6995" t="s">
        <v>190</v>
      </c>
      <c r="E6995">
        <v>15191</v>
      </c>
      <c r="F6995">
        <v>263.31869999999998</v>
      </c>
      <c r="G6995">
        <v>44639</v>
      </c>
      <c r="H6995">
        <v>44621</v>
      </c>
      <c r="I6995">
        <v>4000074.3716999996</v>
      </c>
      <c r="J6995" t="s">
        <v>207</v>
      </c>
      <c r="K6995">
        <v>2000.0371858499998</v>
      </c>
    </row>
    <row r="6996" spans="1:11" x14ac:dyDescent="0.2">
      <c r="A6996" t="s">
        <v>259</v>
      </c>
      <c r="B6996" t="s">
        <v>198</v>
      </c>
      <c r="C6996" t="s">
        <v>238</v>
      </c>
      <c r="D6996" t="s">
        <v>192</v>
      </c>
      <c r="E6996">
        <v>29861</v>
      </c>
      <c r="F6996">
        <v>210.9778</v>
      </c>
      <c r="G6996">
        <v>44640</v>
      </c>
      <c r="H6996">
        <v>44621</v>
      </c>
      <c r="I6996">
        <v>6300008.0858000005</v>
      </c>
      <c r="J6996" t="s">
        <v>204</v>
      </c>
      <c r="K6996">
        <v>3150.0040429000005</v>
      </c>
    </row>
    <row r="6997" spans="1:11" x14ac:dyDescent="0.2">
      <c r="A6997" t="s">
        <v>259</v>
      </c>
      <c r="B6997" t="s">
        <v>185</v>
      </c>
      <c r="C6997" t="s">
        <v>205</v>
      </c>
      <c r="D6997" t="s">
        <v>190</v>
      </c>
      <c r="E6997">
        <v>389629</v>
      </c>
      <c r="F6997">
        <v>18.479099999999999</v>
      </c>
      <c r="G6997">
        <v>44640</v>
      </c>
      <c r="H6997">
        <v>44621</v>
      </c>
      <c r="I6997">
        <v>7199993.2538999999</v>
      </c>
      <c r="J6997" t="s">
        <v>193</v>
      </c>
      <c r="K6997">
        <v>4319.9959523400003</v>
      </c>
    </row>
    <row r="6998" spans="1:11" x14ac:dyDescent="0.2">
      <c r="A6998" t="s">
        <v>259</v>
      </c>
      <c r="B6998" t="s">
        <v>185</v>
      </c>
      <c r="C6998" t="s">
        <v>226</v>
      </c>
      <c r="D6998" t="s">
        <v>190</v>
      </c>
      <c r="E6998">
        <v>40859</v>
      </c>
      <c r="F6998">
        <v>48.948999999999998</v>
      </c>
      <c r="G6998">
        <v>44640</v>
      </c>
      <c r="H6998">
        <v>44621</v>
      </c>
      <c r="I6998">
        <v>2000007.1909999999</v>
      </c>
      <c r="J6998" t="s">
        <v>188</v>
      </c>
      <c r="K6998">
        <v>1000.0035955000001</v>
      </c>
    </row>
    <row r="6999" spans="1:11" x14ac:dyDescent="0.2">
      <c r="A6999" t="s">
        <v>259</v>
      </c>
      <c r="B6999" t="s">
        <v>198</v>
      </c>
      <c r="C6999" t="s">
        <v>226</v>
      </c>
      <c r="D6999" t="s">
        <v>200</v>
      </c>
      <c r="E6999">
        <v>143716</v>
      </c>
      <c r="F6999">
        <v>48.011400000000002</v>
      </c>
      <c r="G6999">
        <v>44641</v>
      </c>
      <c r="H6999">
        <v>44621</v>
      </c>
      <c r="I6999">
        <v>6900006.3624</v>
      </c>
      <c r="J6999" t="s">
        <v>188</v>
      </c>
      <c r="K6999">
        <v>3450.0031812000002</v>
      </c>
    </row>
    <row r="7000" spans="1:11" x14ac:dyDescent="0.2">
      <c r="A7000" t="s">
        <v>259</v>
      </c>
      <c r="B7000" t="s">
        <v>185</v>
      </c>
      <c r="C7000" t="s">
        <v>201</v>
      </c>
      <c r="D7000" t="s">
        <v>192</v>
      </c>
      <c r="E7000">
        <v>226845</v>
      </c>
      <c r="F7000">
        <v>41.438000000000002</v>
      </c>
      <c r="G7000">
        <v>44644</v>
      </c>
      <c r="H7000">
        <v>44621</v>
      </c>
      <c r="I7000">
        <v>9400003.1100000013</v>
      </c>
      <c r="J7000" t="s">
        <v>188</v>
      </c>
      <c r="K7000">
        <v>4700.0015550000007</v>
      </c>
    </row>
    <row r="7001" spans="1:11" x14ac:dyDescent="0.2">
      <c r="A7001" t="s">
        <v>259</v>
      </c>
      <c r="B7001" t="s">
        <v>185</v>
      </c>
      <c r="C7001" t="s">
        <v>239</v>
      </c>
      <c r="D7001" t="s">
        <v>190</v>
      </c>
      <c r="E7001">
        <v>123062</v>
      </c>
      <c r="F7001">
        <v>15.439399999999999</v>
      </c>
      <c r="G7001">
        <v>44644</v>
      </c>
      <c r="H7001">
        <v>44621</v>
      </c>
      <c r="I7001">
        <v>1900003.4427999998</v>
      </c>
      <c r="J7001" t="s">
        <v>188</v>
      </c>
      <c r="K7001">
        <v>950.00172140000006</v>
      </c>
    </row>
    <row r="7002" spans="1:11" x14ac:dyDescent="0.2">
      <c r="A7002" t="s">
        <v>259</v>
      </c>
      <c r="B7002" t="s">
        <v>185</v>
      </c>
      <c r="C7002" t="s">
        <v>199</v>
      </c>
      <c r="D7002" t="s">
        <v>190</v>
      </c>
      <c r="E7002">
        <v>437172</v>
      </c>
      <c r="F7002">
        <v>3.2023999999999999</v>
      </c>
      <c r="G7002">
        <v>44644</v>
      </c>
      <c r="H7002">
        <v>44621</v>
      </c>
      <c r="I7002">
        <v>1399999.6128</v>
      </c>
      <c r="J7002" t="s">
        <v>193</v>
      </c>
      <c r="K7002">
        <v>839.99976767999999</v>
      </c>
    </row>
    <row r="7003" spans="1:11" x14ac:dyDescent="0.2">
      <c r="A7003" t="s">
        <v>259</v>
      </c>
      <c r="B7003" t="s">
        <v>198</v>
      </c>
      <c r="C7003" t="s">
        <v>220</v>
      </c>
      <c r="D7003" t="s">
        <v>190</v>
      </c>
      <c r="E7003">
        <v>32758</v>
      </c>
      <c r="F7003">
        <v>155.68860000000001</v>
      </c>
      <c r="G7003">
        <v>44645</v>
      </c>
      <c r="H7003">
        <v>44621</v>
      </c>
      <c r="I7003">
        <v>5100047.1588000003</v>
      </c>
      <c r="J7003" t="s">
        <v>188</v>
      </c>
      <c r="K7003">
        <v>2550.0235794</v>
      </c>
    </row>
    <row r="7004" spans="1:11" x14ac:dyDescent="0.2">
      <c r="A7004" t="s">
        <v>259</v>
      </c>
      <c r="B7004" t="s">
        <v>185</v>
      </c>
      <c r="C7004" t="s">
        <v>245</v>
      </c>
      <c r="D7004" t="s">
        <v>200</v>
      </c>
      <c r="E7004">
        <v>109275</v>
      </c>
      <c r="F7004">
        <v>55.822400000000002</v>
      </c>
      <c r="G7004">
        <v>44645</v>
      </c>
      <c r="H7004">
        <v>44621</v>
      </c>
      <c r="I7004">
        <v>6099992.7599999998</v>
      </c>
      <c r="J7004" t="s">
        <v>188</v>
      </c>
      <c r="K7004">
        <v>3049.99638</v>
      </c>
    </row>
    <row r="7005" spans="1:11" x14ac:dyDescent="0.2">
      <c r="A7005" t="s">
        <v>259</v>
      </c>
      <c r="B7005" t="s">
        <v>185</v>
      </c>
      <c r="C7005" t="s">
        <v>243</v>
      </c>
      <c r="D7005" t="s">
        <v>187</v>
      </c>
      <c r="E7005">
        <v>1379354</v>
      </c>
      <c r="F7005">
        <v>6.3072999999999997</v>
      </c>
      <c r="G7005">
        <v>44646</v>
      </c>
      <c r="H7005">
        <v>44621</v>
      </c>
      <c r="I7005">
        <v>8699999.4841999989</v>
      </c>
      <c r="J7005" t="s">
        <v>215</v>
      </c>
      <c r="K7005">
        <v>6089.9996389399994</v>
      </c>
    </row>
    <row r="7006" spans="1:11" x14ac:dyDescent="0.2">
      <c r="A7006" t="s">
        <v>259</v>
      </c>
      <c r="B7006" t="s">
        <v>185</v>
      </c>
      <c r="C7006" t="s">
        <v>221</v>
      </c>
      <c r="D7006" t="s">
        <v>187</v>
      </c>
      <c r="E7006">
        <v>261189</v>
      </c>
      <c r="F7006">
        <v>37.137799999999999</v>
      </c>
      <c r="G7006">
        <v>44647</v>
      </c>
      <c r="H7006">
        <v>44621</v>
      </c>
      <c r="I7006">
        <v>9699984.8442000002</v>
      </c>
      <c r="J7006" t="s">
        <v>207</v>
      </c>
      <c r="K7006">
        <v>4849.9924221000001</v>
      </c>
    </row>
    <row r="7007" spans="1:11" x14ac:dyDescent="0.2">
      <c r="A7007" t="s">
        <v>259</v>
      </c>
      <c r="B7007" t="s">
        <v>185</v>
      </c>
      <c r="C7007" t="s">
        <v>194</v>
      </c>
      <c r="D7007" t="s">
        <v>192</v>
      </c>
      <c r="E7007">
        <v>134013</v>
      </c>
      <c r="F7007">
        <v>52.233699999999999</v>
      </c>
      <c r="G7007">
        <v>44651</v>
      </c>
      <c r="H7007">
        <v>44621</v>
      </c>
      <c r="I7007">
        <v>6999994.8381000003</v>
      </c>
      <c r="J7007" t="s">
        <v>188</v>
      </c>
      <c r="K7007">
        <v>3499.9974190500002</v>
      </c>
    </row>
    <row r="7008" spans="1:11" x14ac:dyDescent="0.2">
      <c r="A7008" t="s">
        <v>259</v>
      </c>
      <c r="B7008" t="s">
        <v>198</v>
      </c>
      <c r="C7008" t="s">
        <v>223</v>
      </c>
      <c r="D7008" t="s">
        <v>190</v>
      </c>
      <c r="E7008">
        <v>21659</v>
      </c>
      <c r="F7008">
        <v>87.722700000000003</v>
      </c>
      <c r="G7008">
        <v>44651</v>
      </c>
      <c r="H7008">
        <v>44621</v>
      </c>
      <c r="I7008">
        <v>1899985.9593</v>
      </c>
      <c r="J7008" t="s">
        <v>204</v>
      </c>
      <c r="K7008">
        <v>949.99297964999994</v>
      </c>
    </row>
    <row r="7009" spans="1:11" x14ac:dyDescent="0.2">
      <c r="A7009" t="s">
        <v>259</v>
      </c>
      <c r="B7009" t="s">
        <v>198</v>
      </c>
      <c r="C7009" t="s">
        <v>112</v>
      </c>
      <c r="D7009" t="s">
        <v>190</v>
      </c>
      <c r="E7009">
        <v>86352</v>
      </c>
      <c r="F7009">
        <v>42.847799999999999</v>
      </c>
      <c r="G7009">
        <v>44651</v>
      </c>
      <c r="H7009">
        <v>44621</v>
      </c>
      <c r="I7009">
        <v>3699993.2256</v>
      </c>
      <c r="J7009" t="s">
        <v>188</v>
      </c>
      <c r="K7009">
        <v>1849.9966127999999</v>
      </c>
    </row>
    <row r="7010" spans="1:11" x14ac:dyDescent="0.2">
      <c r="A7010" t="s">
        <v>259</v>
      </c>
      <c r="B7010" t="s">
        <v>185</v>
      </c>
      <c r="C7010" t="s">
        <v>235</v>
      </c>
      <c r="D7010" t="s">
        <v>192</v>
      </c>
      <c r="E7010">
        <v>258314</v>
      </c>
      <c r="F7010">
        <v>14.710800000000001</v>
      </c>
      <c r="G7010">
        <v>44651</v>
      </c>
      <c r="H7010">
        <v>44621</v>
      </c>
      <c r="I7010">
        <v>3800005.5912000001</v>
      </c>
      <c r="J7010" t="s">
        <v>204</v>
      </c>
      <c r="K7010">
        <v>1900.0027956000001</v>
      </c>
    </row>
    <row r="7011" spans="1:11" x14ac:dyDescent="0.2">
      <c r="A7011" t="s">
        <v>259</v>
      </c>
      <c r="B7011" t="s">
        <v>185</v>
      </c>
      <c r="C7011" t="s">
        <v>242</v>
      </c>
      <c r="D7011" t="s">
        <v>200</v>
      </c>
      <c r="E7011">
        <v>20103</v>
      </c>
      <c r="F7011">
        <v>273.59699999999998</v>
      </c>
      <c r="G7011">
        <v>44651</v>
      </c>
      <c r="H7011">
        <v>44621</v>
      </c>
      <c r="I7011">
        <v>5500120.4909999995</v>
      </c>
      <c r="J7011" t="s">
        <v>207</v>
      </c>
      <c r="K7011">
        <v>2750.0602454999998</v>
      </c>
    </row>
    <row r="7012" spans="1:11" x14ac:dyDescent="0.2">
      <c r="A7012" t="s">
        <v>259</v>
      </c>
      <c r="B7012" t="s">
        <v>185</v>
      </c>
      <c r="C7012" t="s">
        <v>195</v>
      </c>
      <c r="D7012" t="s">
        <v>192</v>
      </c>
      <c r="E7012">
        <v>55121</v>
      </c>
      <c r="F7012">
        <v>123.36450000000001</v>
      </c>
      <c r="G7012">
        <v>44651</v>
      </c>
      <c r="H7012">
        <v>44621</v>
      </c>
      <c r="I7012">
        <v>6799974.6045000004</v>
      </c>
      <c r="J7012" t="s">
        <v>196</v>
      </c>
      <c r="K7012">
        <v>4759.9822231500002</v>
      </c>
    </row>
    <row r="7013" spans="1:11" x14ac:dyDescent="0.2">
      <c r="A7013" t="s">
        <v>259</v>
      </c>
      <c r="B7013" t="s">
        <v>198</v>
      </c>
      <c r="C7013" t="s">
        <v>232</v>
      </c>
      <c r="D7013" t="s">
        <v>190</v>
      </c>
      <c r="E7013">
        <v>297591</v>
      </c>
      <c r="F7013">
        <v>25.202400000000001</v>
      </c>
      <c r="G7013">
        <v>44651</v>
      </c>
      <c r="H7013">
        <v>44621</v>
      </c>
      <c r="I7013">
        <v>7500007.4183999998</v>
      </c>
      <c r="J7013" t="s">
        <v>204</v>
      </c>
      <c r="K7013">
        <v>3750.0037092000002</v>
      </c>
    </row>
    <row r="7014" spans="1:11" x14ac:dyDescent="0.2">
      <c r="A7014" t="s">
        <v>259</v>
      </c>
      <c r="B7014" t="s">
        <v>198</v>
      </c>
      <c r="C7014" t="s">
        <v>232</v>
      </c>
      <c r="D7014" t="s">
        <v>200</v>
      </c>
      <c r="E7014">
        <v>122262</v>
      </c>
      <c r="F7014">
        <v>26.991299999999999</v>
      </c>
      <c r="G7014">
        <v>44652</v>
      </c>
      <c r="H7014">
        <v>44652</v>
      </c>
      <c r="I7014">
        <v>3300010.3205999997</v>
      </c>
      <c r="J7014" t="s">
        <v>204</v>
      </c>
      <c r="K7014">
        <v>1650.0051602999999</v>
      </c>
    </row>
    <row r="7015" spans="1:11" x14ac:dyDescent="0.2">
      <c r="A7015" t="s">
        <v>259</v>
      </c>
      <c r="B7015" t="s">
        <v>198</v>
      </c>
      <c r="C7015" t="s">
        <v>205</v>
      </c>
      <c r="D7015" t="s">
        <v>190</v>
      </c>
      <c r="E7015">
        <v>197828</v>
      </c>
      <c r="F7015">
        <v>18.197600000000001</v>
      </c>
      <c r="G7015">
        <v>44652</v>
      </c>
      <c r="H7015">
        <v>44652</v>
      </c>
      <c r="I7015">
        <v>3599994.8128000004</v>
      </c>
      <c r="J7015" t="s">
        <v>193</v>
      </c>
      <c r="K7015">
        <v>2159.9968876800003</v>
      </c>
    </row>
    <row r="7016" spans="1:11" x14ac:dyDescent="0.2">
      <c r="A7016" t="s">
        <v>259</v>
      </c>
      <c r="B7016" t="s">
        <v>185</v>
      </c>
      <c r="C7016" t="s">
        <v>246</v>
      </c>
      <c r="D7016" t="s">
        <v>200</v>
      </c>
      <c r="E7016">
        <v>60408</v>
      </c>
      <c r="F7016">
        <v>132.43289999999999</v>
      </c>
      <c r="G7016">
        <v>44653</v>
      </c>
      <c r="H7016">
        <v>44652</v>
      </c>
      <c r="I7016">
        <v>8000006.6231999993</v>
      </c>
      <c r="J7016" t="s">
        <v>204</v>
      </c>
      <c r="K7016">
        <v>4000.0033116</v>
      </c>
    </row>
    <row r="7017" spans="1:11" x14ac:dyDescent="0.2">
      <c r="A7017" t="s">
        <v>259</v>
      </c>
      <c r="B7017" t="s">
        <v>185</v>
      </c>
      <c r="C7017" t="s">
        <v>240</v>
      </c>
      <c r="D7017" t="s">
        <v>187</v>
      </c>
      <c r="E7017">
        <v>1421245</v>
      </c>
      <c r="F7017">
        <v>6.8250000000000002</v>
      </c>
      <c r="G7017">
        <v>44655</v>
      </c>
      <c r="H7017">
        <v>44652</v>
      </c>
      <c r="I7017">
        <v>9699997.125</v>
      </c>
      <c r="J7017" t="s">
        <v>241</v>
      </c>
      <c r="K7017">
        <v>6789.9979874999999</v>
      </c>
    </row>
    <row r="7018" spans="1:11" x14ac:dyDescent="0.2">
      <c r="A7018" t="s">
        <v>259</v>
      </c>
      <c r="B7018" t="s">
        <v>185</v>
      </c>
      <c r="C7018" t="s">
        <v>220</v>
      </c>
      <c r="D7018" t="s">
        <v>190</v>
      </c>
      <c r="E7018">
        <v>10294</v>
      </c>
      <c r="F7018">
        <v>155.4264</v>
      </c>
      <c r="G7018">
        <v>44655</v>
      </c>
      <c r="H7018">
        <v>44652</v>
      </c>
      <c r="I7018">
        <v>1599959.3615999999</v>
      </c>
      <c r="J7018" t="s">
        <v>188</v>
      </c>
      <c r="K7018">
        <v>799.9796808000001</v>
      </c>
    </row>
    <row r="7019" spans="1:11" x14ac:dyDescent="0.2">
      <c r="A7019" t="s">
        <v>259</v>
      </c>
      <c r="B7019" t="s">
        <v>185</v>
      </c>
      <c r="C7019" t="s">
        <v>216</v>
      </c>
      <c r="D7019" t="s">
        <v>200</v>
      </c>
      <c r="E7019">
        <v>177832</v>
      </c>
      <c r="F7019">
        <v>18.556799999999999</v>
      </c>
      <c r="G7019">
        <v>44658</v>
      </c>
      <c r="H7019">
        <v>44652</v>
      </c>
      <c r="I7019">
        <v>3299992.8575999998</v>
      </c>
      <c r="J7019" t="s">
        <v>215</v>
      </c>
      <c r="K7019">
        <v>2309.9950003200001</v>
      </c>
    </row>
    <row r="7020" spans="1:11" x14ac:dyDescent="0.2">
      <c r="A7020" t="s">
        <v>259</v>
      </c>
      <c r="B7020" t="s">
        <v>185</v>
      </c>
      <c r="C7020" t="s">
        <v>234</v>
      </c>
      <c r="D7020" t="s">
        <v>190</v>
      </c>
      <c r="E7020">
        <v>39917</v>
      </c>
      <c r="F7020">
        <v>92.692899999999995</v>
      </c>
      <c r="G7020">
        <v>44659</v>
      </c>
      <c r="H7020">
        <v>44652</v>
      </c>
      <c r="I7020">
        <v>3700022.4892999995</v>
      </c>
      <c r="J7020" t="s">
        <v>204</v>
      </c>
      <c r="K7020">
        <v>1850.0112446499998</v>
      </c>
    </row>
    <row r="7021" spans="1:11" x14ac:dyDescent="0.2">
      <c r="A7021" t="s">
        <v>259</v>
      </c>
      <c r="B7021" t="s">
        <v>198</v>
      </c>
      <c r="C7021" t="s">
        <v>213</v>
      </c>
      <c r="D7021" t="s">
        <v>200</v>
      </c>
      <c r="E7021">
        <v>60081</v>
      </c>
      <c r="F7021">
        <v>71.569699999999997</v>
      </c>
      <c r="G7021">
        <v>44660</v>
      </c>
      <c r="H7021">
        <v>44652</v>
      </c>
      <c r="I7021">
        <v>4299979.1457000002</v>
      </c>
      <c r="J7021" t="s">
        <v>188</v>
      </c>
      <c r="K7021">
        <v>2149.9895728500001</v>
      </c>
    </row>
    <row r="7022" spans="1:11" x14ac:dyDescent="0.2">
      <c r="A7022" t="s">
        <v>259</v>
      </c>
      <c r="B7022" t="s">
        <v>198</v>
      </c>
      <c r="C7022" t="s">
        <v>220</v>
      </c>
      <c r="D7022" t="s">
        <v>200</v>
      </c>
      <c r="E7022">
        <v>21877</v>
      </c>
      <c r="F7022">
        <v>169.1284</v>
      </c>
      <c r="G7022">
        <v>44660</v>
      </c>
      <c r="H7022">
        <v>44652</v>
      </c>
      <c r="I7022">
        <v>3700022.0068000001</v>
      </c>
      <c r="J7022" t="s">
        <v>188</v>
      </c>
      <c r="K7022">
        <v>1850.0110034000002</v>
      </c>
    </row>
    <row r="7023" spans="1:11" x14ac:dyDescent="0.2">
      <c r="A7023" t="s">
        <v>259</v>
      </c>
      <c r="B7023" t="s">
        <v>198</v>
      </c>
      <c r="C7023" t="s">
        <v>114</v>
      </c>
      <c r="D7023" t="s">
        <v>190</v>
      </c>
      <c r="E7023">
        <v>214874</v>
      </c>
      <c r="F7023">
        <v>13.9617</v>
      </c>
      <c r="G7023">
        <v>44660</v>
      </c>
      <c r="H7023">
        <v>44652</v>
      </c>
      <c r="I7023">
        <v>3000006.3258000002</v>
      </c>
      <c r="J7023" t="s">
        <v>215</v>
      </c>
      <c r="K7023">
        <v>2100.00442806</v>
      </c>
    </row>
    <row r="7024" spans="1:11" x14ac:dyDescent="0.2">
      <c r="A7024" t="s">
        <v>259</v>
      </c>
      <c r="B7024" t="s">
        <v>185</v>
      </c>
      <c r="C7024" t="s">
        <v>226</v>
      </c>
      <c r="D7024" t="s">
        <v>187</v>
      </c>
      <c r="E7024">
        <v>73229</v>
      </c>
      <c r="F7024">
        <v>51.892099999999999</v>
      </c>
      <c r="G7024">
        <v>44661</v>
      </c>
      <c r="H7024">
        <v>44652</v>
      </c>
      <c r="I7024">
        <v>3800006.5908999997</v>
      </c>
      <c r="J7024" t="s">
        <v>188</v>
      </c>
      <c r="K7024">
        <v>1900.0032954499998</v>
      </c>
    </row>
    <row r="7025" spans="1:11" x14ac:dyDescent="0.2">
      <c r="A7025" t="s">
        <v>259</v>
      </c>
      <c r="B7025" t="s">
        <v>198</v>
      </c>
      <c r="C7025" t="s">
        <v>231</v>
      </c>
      <c r="D7025" t="s">
        <v>190</v>
      </c>
      <c r="E7025">
        <v>352326</v>
      </c>
      <c r="F7025">
        <v>21.287099999999999</v>
      </c>
      <c r="G7025">
        <v>44662</v>
      </c>
      <c r="H7025">
        <v>44652</v>
      </c>
      <c r="I7025">
        <v>7499998.7945999997</v>
      </c>
      <c r="J7025" t="s">
        <v>188</v>
      </c>
      <c r="K7025">
        <v>3749.9993973000001</v>
      </c>
    </row>
    <row r="7026" spans="1:11" x14ac:dyDescent="0.2">
      <c r="A7026" t="s">
        <v>259</v>
      </c>
      <c r="B7026" t="s">
        <v>198</v>
      </c>
      <c r="C7026" t="s">
        <v>220</v>
      </c>
      <c r="D7026" t="s">
        <v>200</v>
      </c>
      <c r="E7026">
        <v>28488</v>
      </c>
      <c r="F7026">
        <v>161.4743</v>
      </c>
      <c r="G7026">
        <v>44662</v>
      </c>
      <c r="H7026">
        <v>44652</v>
      </c>
      <c r="I7026">
        <v>4600079.8584000003</v>
      </c>
      <c r="J7026" t="s">
        <v>188</v>
      </c>
      <c r="K7026">
        <v>2300.0399292000006</v>
      </c>
    </row>
    <row r="7027" spans="1:11" x14ac:dyDescent="0.2">
      <c r="A7027" t="s">
        <v>259</v>
      </c>
      <c r="B7027" t="s">
        <v>198</v>
      </c>
      <c r="C7027" t="s">
        <v>201</v>
      </c>
      <c r="D7027" t="s">
        <v>212</v>
      </c>
      <c r="E7027">
        <v>170756</v>
      </c>
      <c r="F7027">
        <v>39.237200000000001</v>
      </c>
      <c r="G7027">
        <v>44665</v>
      </c>
      <c r="H7027">
        <v>44652</v>
      </c>
      <c r="I7027">
        <v>6699987.3232000005</v>
      </c>
      <c r="J7027" t="s">
        <v>188</v>
      </c>
      <c r="K7027">
        <v>3349.9936616000005</v>
      </c>
    </row>
    <row r="7028" spans="1:11" x14ac:dyDescent="0.2">
      <c r="A7028" t="s">
        <v>259</v>
      </c>
      <c r="B7028" t="s">
        <v>185</v>
      </c>
      <c r="C7028" t="s">
        <v>231</v>
      </c>
      <c r="D7028" t="s">
        <v>190</v>
      </c>
      <c r="E7028">
        <v>190377</v>
      </c>
      <c r="F7028">
        <v>22.061499999999999</v>
      </c>
      <c r="G7028">
        <v>44665</v>
      </c>
      <c r="H7028">
        <v>44652</v>
      </c>
      <c r="I7028">
        <v>4200002.1854999997</v>
      </c>
      <c r="J7028" t="s">
        <v>188</v>
      </c>
      <c r="K7028">
        <v>2100.0010927499998</v>
      </c>
    </row>
    <row r="7029" spans="1:11" x14ac:dyDescent="0.2">
      <c r="A7029" t="s">
        <v>259</v>
      </c>
      <c r="B7029" t="s">
        <v>185</v>
      </c>
      <c r="C7029" t="s">
        <v>189</v>
      </c>
      <c r="D7029" t="s">
        <v>200</v>
      </c>
      <c r="E7029">
        <v>213571</v>
      </c>
      <c r="F7029">
        <v>27.625499999999999</v>
      </c>
      <c r="G7029">
        <v>44665</v>
      </c>
      <c r="H7029">
        <v>44652</v>
      </c>
      <c r="I7029">
        <v>5900005.6604999993</v>
      </c>
      <c r="J7029" t="s">
        <v>188</v>
      </c>
      <c r="K7029">
        <v>2950.0028302499995</v>
      </c>
    </row>
    <row r="7030" spans="1:11" x14ac:dyDescent="0.2">
      <c r="A7030" t="s">
        <v>259</v>
      </c>
      <c r="B7030" t="s">
        <v>185</v>
      </c>
      <c r="C7030" t="s">
        <v>231</v>
      </c>
      <c r="D7030" t="s">
        <v>190</v>
      </c>
      <c r="E7030">
        <v>470763</v>
      </c>
      <c r="F7030">
        <v>21.029699999999998</v>
      </c>
      <c r="G7030">
        <v>44666</v>
      </c>
      <c r="H7030">
        <v>44652</v>
      </c>
      <c r="I7030">
        <v>9900004.6610999983</v>
      </c>
      <c r="J7030" t="s">
        <v>188</v>
      </c>
      <c r="K7030">
        <v>4950.0023305499999</v>
      </c>
    </row>
    <row r="7031" spans="1:11" x14ac:dyDescent="0.2">
      <c r="A7031" t="s">
        <v>259</v>
      </c>
      <c r="B7031" t="s">
        <v>185</v>
      </c>
      <c r="C7031" t="s">
        <v>202</v>
      </c>
      <c r="D7031" t="s">
        <v>190</v>
      </c>
      <c r="E7031">
        <v>1786711</v>
      </c>
      <c r="F7031">
        <v>4.4775</v>
      </c>
      <c r="G7031">
        <v>44668</v>
      </c>
      <c r="H7031">
        <v>44652</v>
      </c>
      <c r="I7031">
        <v>7999998.5025000004</v>
      </c>
      <c r="J7031" t="s">
        <v>193</v>
      </c>
      <c r="K7031">
        <v>4799.9991015000005</v>
      </c>
    </row>
    <row r="7032" spans="1:11" x14ac:dyDescent="0.2">
      <c r="A7032" t="s">
        <v>259</v>
      </c>
      <c r="B7032" t="s">
        <v>185</v>
      </c>
      <c r="C7032" t="s">
        <v>242</v>
      </c>
      <c r="D7032" t="s">
        <v>187</v>
      </c>
      <c r="E7032">
        <v>7542</v>
      </c>
      <c r="F7032">
        <v>238.66640000000001</v>
      </c>
      <c r="G7032">
        <v>44668</v>
      </c>
      <c r="H7032">
        <v>44652</v>
      </c>
      <c r="I7032">
        <v>1800021.9888000002</v>
      </c>
      <c r="J7032" t="s">
        <v>207</v>
      </c>
      <c r="K7032">
        <v>900.01099440000007</v>
      </c>
    </row>
    <row r="7033" spans="1:11" x14ac:dyDescent="0.2">
      <c r="A7033" t="s">
        <v>259</v>
      </c>
      <c r="B7033" t="s">
        <v>185</v>
      </c>
      <c r="C7033" t="s">
        <v>194</v>
      </c>
      <c r="D7033" t="s">
        <v>190</v>
      </c>
      <c r="E7033">
        <v>150745</v>
      </c>
      <c r="F7033">
        <v>45.109400000000001</v>
      </c>
      <c r="G7033">
        <v>44669</v>
      </c>
      <c r="H7033">
        <v>44652</v>
      </c>
      <c r="I7033">
        <v>6800016.5030000005</v>
      </c>
      <c r="J7033" t="s">
        <v>188</v>
      </c>
      <c r="K7033">
        <v>3400.0082515000004</v>
      </c>
    </row>
    <row r="7034" spans="1:11" x14ac:dyDescent="0.2">
      <c r="A7034" t="s">
        <v>259</v>
      </c>
      <c r="B7034" t="s">
        <v>185</v>
      </c>
      <c r="C7034" t="s">
        <v>242</v>
      </c>
      <c r="D7034" t="s">
        <v>190</v>
      </c>
      <c r="E7034">
        <v>37536</v>
      </c>
      <c r="F7034">
        <v>266.40989999999999</v>
      </c>
      <c r="G7034">
        <v>44672</v>
      </c>
      <c r="H7034">
        <v>44652</v>
      </c>
      <c r="I7034">
        <v>9999962.0064000003</v>
      </c>
      <c r="J7034" t="s">
        <v>207</v>
      </c>
      <c r="K7034">
        <v>4999.9810032000005</v>
      </c>
    </row>
    <row r="7035" spans="1:11" x14ac:dyDescent="0.2">
      <c r="A7035" t="s">
        <v>259</v>
      </c>
      <c r="B7035" t="s">
        <v>185</v>
      </c>
      <c r="C7035" t="s">
        <v>114</v>
      </c>
      <c r="D7035" t="s">
        <v>200</v>
      </c>
      <c r="E7035">
        <v>285299</v>
      </c>
      <c r="F7035">
        <v>15.071899999999999</v>
      </c>
      <c r="G7035">
        <v>44672</v>
      </c>
      <c r="H7035">
        <v>44652</v>
      </c>
      <c r="I7035">
        <v>4299997.9980999995</v>
      </c>
      <c r="J7035" t="s">
        <v>215</v>
      </c>
      <c r="K7035">
        <v>3009.9985986699999</v>
      </c>
    </row>
    <row r="7036" spans="1:11" x14ac:dyDescent="0.2">
      <c r="A7036" t="s">
        <v>259</v>
      </c>
      <c r="B7036" t="s">
        <v>185</v>
      </c>
      <c r="C7036" t="s">
        <v>242</v>
      </c>
      <c r="D7036" t="s">
        <v>187</v>
      </c>
      <c r="E7036">
        <v>21338</v>
      </c>
      <c r="F7036">
        <v>257.75459999999998</v>
      </c>
      <c r="G7036">
        <v>44672</v>
      </c>
      <c r="H7036">
        <v>44652</v>
      </c>
      <c r="I7036">
        <v>5499967.6547999997</v>
      </c>
      <c r="J7036" t="s">
        <v>207</v>
      </c>
      <c r="K7036">
        <v>2749.9838273999999</v>
      </c>
    </row>
    <row r="7037" spans="1:11" x14ac:dyDescent="0.2">
      <c r="A7037" t="s">
        <v>259</v>
      </c>
      <c r="B7037" t="s">
        <v>185</v>
      </c>
      <c r="C7037" t="s">
        <v>220</v>
      </c>
      <c r="D7037" t="s">
        <v>187</v>
      </c>
      <c r="E7037">
        <v>16636</v>
      </c>
      <c r="F7037">
        <v>168.30889999999999</v>
      </c>
      <c r="G7037">
        <v>44674</v>
      </c>
      <c r="H7037">
        <v>44652</v>
      </c>
      <c r="I7037">
        <v>2799986.8604000001</v>
      </c>
      <c r="J7037" t="s">
        <v>188</v>
      </c>
      <c r="K7037">
        <v>1399.9934302000001</v>
      </c>
    </row>
    <row r="7038" spans="1:11" x14ac:dyDescent="0.2">
      <c r="A7038" t="s">
        <v>259</v>
      </c>
      <c r="B7038" t="s">
        <v>198</v>
      </c>
      <c r="C7038" t="s">
        <v>227</v>
      </c>
      <c r="D7038" t="s">
        <v>200</v>
      </c>
      <c r="E7038">
        <v>57570</v>
      </c>
      <c r="F7038">
        <v>156.33199999999999</v>
      </c>
      <c r="G7038">
        <v>44675</v>
      </c>
      <c r="H7038">
        <v>44652</v>
      </c>
      <c r="I7038">
        <v>9000033.2400000002</v>
      </c>
      <c r="J7038" t="s">
        <v>204</v>
      </c>
      <c r="K7038">
        <v>4500.0166200000003</v>
      </c>
    </row>
    <row r="7039" spans="1:11" x14ac:dyDescent="0.2">
      <c r="A7039" t="s">
        <v>259</v>
      </c>
      <c r="B7039" t="s">
        <v>198</v>
      </c>
      <c r="C7039" t="s">
        <v>224</v>
      </c>
      <c r="D7039" t="s">
        <v>212</v>
      </c>
      <c r="E7039">
        <v>35876</v>
      </c>
      <c r="F7039">
        <v>181.17789999999999</v>
      </c>
      <c r="G7039">
        <v>44676</v>
      </c>
      <c r="H7039">
        <v>44652</v>
      </c>
      <c r="I7039">
        <v>6499938.3404000001</v>
      </c>
      <c r="J7039" t="s">
        <v>204</v>
      </c>
      <c r="K7039">
        <v>3249.9691702</v>
      </c>
    </row>
    <row r="7040" spans="1:11" x14ac:dyDescent="0.2">
      <c r="A7040" t="s">
        <v>259</v>
      </c>
      <c r="B7040" t="s">
        <v>198</v>
      </c>
      <c r="C7040" t="s">
        <v>227</v>
      </c>
      <c r="D7040" t="s">
        <v>192</v>
      </c>
      <c r="E7040">
        <v>26687</v>
      </c>
      <c r="F7040">
        <v>142.38929999999999</v>
      </c>
      <c r="G7040">
        <v>44679</v>
      </c>
      <c r="H7040">
        <v>44652</v>
      </c>
      <c r="I7040">
        <v>3799943.2490999997</v>
      </c>
      <c r="J7040" t="s">
        <v>204</v>
      </c>
      <c r="K7040">
        <v>1899.9716245499999</v>
      </c>
    </row>
    <row r="7041" spans="1:11" x14ac:dyDescent="0.2">
      <c r="A7041" t="s">
        <v>259</v>
      </c>
      <c r="B7041" t="s">
        <v>198</v>
      </c>
      <c r="C7041" t="s">
        <v>243</v>
      </c>
      <c r="D7041" t="s">
        <v>187</v>
      </c>
      <c r="E7041">
        <v>324069</v>
      </c>
      <c r="F7041">
        <v>6.4801000000000002</v>
      </c>
      <c r="G7041">
        <v>44679</v>
      </c>
      <c r="H7041">
        <v>44652</v>
      </c>
      <c r="I7041">
        <v>2099999.5268999999</v>
      </c>
      <c r="J7041" t="s">
        <v>215</v>
      </c>
      <c r="K7041">
        <v>1469.99966883</v>
      </c>
    </row>
    <row r="7042" spans="1:11" x14ac:dyDescent="0.2">
      <c r="A7042" t="s">
        <v>259</v>
      </c>
      <c r="B7042" t="s">
        <v>185</v>
      </c>
      <c r="C7042" t="s">
        <v>222</v>
      </c>
      <c r="D7042" t="s">
        <v>190</v>
      </c>
      <c r="E7042">
        <v>35104</v>
      </c>
      <c r="F7042">
        <v>17.091999999999999</v>
      </c>
      <c r="G7042">
        <v>44679</v>
      </c>
      <c r="H7042">
        <v>44652</v>
      </c>
      <c r="I7042">
        <v>599997.56799999997</v>
      </c>
      <c r="J7042" t="s">
        <v>193</v>
      </c>
      <c r="K7042">
        <v>359.9985408</v>
      </c>
    </row>
    <row r="7043" spans="1:11" x14ac:dyDescent="0.2">
      <c r="A7043" t="s">
        <v>259</v>
      </c>
      <c r="B7043" t="s">
        <v>185</v>
      </c>
      <c r="C7043" t="s">
        <v>195</v>
      </c>
      <c r="D7043" t="s">
        <v>192</v>
      </c>
      <c r="E7043">
        <v>29839</v>
      </c>
      <c r="F7043">
        <v>107.2418</v>
      </c>
      <c r="G7043">
        <v>44679</v>
      </c>
      <c r="H7043">
        <v>44652</v>
      </c>
      <c r="I7043">
        <v>3199988.0702</v>
      </c>
      <c r="J7043" t="s">
        <v>196</v>
      </c>
      <c r="K7043">
        <v>2239.9916491399999</v>
      </c>
    </row>
    <row r="7044" spans="1:11" x14ac:dyDescent="0.2">
      <c r="A7044" t="s">
        <v>259</v>
      </c>
      <c r="B7044" t="s">
        <v>198</v>
      </c>
      <c r="C7044" t="s">
        <v>210</v>
      </c>
      <c r="D7044" t="s">
        <v>200</v>
      </c>
      <c r="E7044">
        <v>292027</v>
      </c>
      <c r="F7044">
        <v>28.079599999999999</v>
      </c>
      <c r="G7044">
        <v>44679</v>
      </c>
      <c r="H7044">
        <v>44652</v>
      </c>
      <c r="I7044">
        <v>8200001.3492000001</v>
      </c>
      <c r="J7044" t="s">
        <v>204</v>
      </c>
      <c r="K7044">
        <v>4100.0006745999999</v>
      </c>
    </row>
    <row r="7045" spans="1:11" x14ac:dyDescent="0.2">
      <c r="A7045" t="s">
        <v>259</v>
      </c>
      <c r="B7045" t="s">
        <v>198</v>
      </c>
      <c r="C7045" t="s">
        <v>231</v>
      </c>
      <c r="D7045" t="s">
        <v>192</v>
      </c>
      <c r="E7045">
        <v>185279</v>
      </c>
      <c r="F7045">
        <v>21.049299999999999</v>
      </c>
      <c r="G7045">
        <v>44679</v>
      </c>
      <c r="H7045">
        <v>44652</v>
      </c>
      <c r="I7045">
        <v>3899993.2546999999</v>
      </c>
      <c r="J7045" t="s">
        <v>188</v>
      </c>
      <c r="K7045">
        <v>1949.9966273499999</v>
      </c>
    </row>
    <row r="7046" spans="1:11" x14ac:dyDescent="0.2">
      <c r="A7046" t="s">
        <v>259</v>
      </c>
      <c r="B7046" t="s">
        <v>198</v>
      </c>
      <c r="C7046" t="s">
        <v>197</v>
      </c>
      <c r="D7046" t="s">
        <v>200</v>
      </c>
      <c r="E7046">
        <v>18932</v>
      </c>
      <c r="F7046">
        <v>153.18020000000001</v>
      </c>
      <c r="G7046">
        <v>44679</v>
      </c>
      <c r="H7046">
        <v>44652</v>
      </c>
      <c r="I7046">
        <v>2900007.5464000003</v>
      </c>
      <c r="J7046" t="s">
        <v>188</v>
      </c>
      <c r="K7046">
        <v>1450.0037732000001</v>
      </c>
    </row>
    <row r="7047" spans="1:11" x14ac:dyDescent="0.2">
      <c r="A7047" t="s">
        <v>259</v>
      </c>
      <c r="B7047" t="s">
        <v>198</v>
      </c>
      <c r="C7047" t="s">
        <v>239</v>
      </c>
      <c r="D7047" t="s">
        <v>192</v>
      </c>
      <c r="E7047">
        <v>527990</v>
      </c>
      <c r="F7047">
        <v>15.5306</v>
      </c>
      <c r="G7047">
        <v>44679</v>
      </c>
      <c r="H7047">
        <v>44652</v>
      </c>
      <c r="I7047">
        <v>8200001.4939999999</v>
      </c>
      <c r="J7047" t="s">
        <v>188</v>
      </c>
      <c r="K7047">
        <v>4100.000747</v>
      </c>
    </row>
    <row r="7048" spans="1:11" x14ac:dyDescent="0.2">
      <c r="A7048" t="s">
        <v>259</v>
      </c>
      <c r="B7048" t="s">
        <v>185</v>
      </c>
      <c r="C7048" t="s">
        <v>205</v>
      </c>
      <c r="D7048" t="s">
        <v>187</v>
      </c>
      <c r="E7048">
        <v>275716</v>
      </c>
      <c r="F7048">
        <v>18.86</v>
      </c>
      <c r="G7048">
        <v>44681</v>
      </c>
      <c r="H7048">
        <v>44652</v>
      </c>
      <c r="I7048">
        <v>5200003.76</v>
      </c>
      <c r="J7048" t="s">
        <v>193</v>
      </c>
      <c r="K7048">
        <v>3120.0022560000002</v>
      </c>
    </row>
    <row r="7049" spans="1:11" x14ac:dyDescent="0.2">
      <c r="A7049" t="s">
        <v>259</v>
      </c>
      <c r="B7049" t="s">
        <v>185</v>
      </c>
      <c r="C7049" t="s">
        <v>203</v>
      </c>
      <c r="D7049" t="s">
        <v>190</v>
      </c>
      <c r="E7049">
        <v>41990</v>
      </c>
      <c r="F7049">
        <v>107.1692</v>
      </c>
      <c r="G7049">
        <v>44682</v>
      </c>
      <c r="H7049">
        <v>44682</v>
      </c>
      <c r="I7049">
        <v>4500034.7080000006</v>
      </c>
      <c r="J7049" t="s">
        <v>204</v>
      </c>
      <c r="K7049">
        <v>2250.0173540000005</v>
      </c>
    </row>
    <row r="7050" spans="1:11" x14ac:dyDescent="0.2">
      <c r="A7050" t="s">
        <v>259</v>
      </c>
      <c r="B7050" t="s">
        <v>185</v>
      </c>
      <c r="C7050" t="s">
        <v>197</v>
      </c>
      <c r="D7050" t="s">
        <v>212</v>
      </c>
      <c r="E7050">
        <v>49971</v>
      </c>
      <c r="F7050">
        <v>172.0986</v>
      </c>
      <c r="G7050">
        <v>44682</v>
      </c>
      <c r="H7050">
        <v>44682</v>
      </c>
      <c r="I7050">
        <v>8599939.1405999996</v>
      </c>
      <c r="J7050" t="s">
        <v>188</v>
      </c>
      <c r="K7050">
        <v>4299.9695702999998</v>
      </c>
    </row>
    <row r="7051" spans="1:11" x14ac:dyDescent="0.2">
      <c r="A7051" t="s">
        <v>259</v>
      </c>
      <c r="B7051" t="s">
        <v>185</v>
      </c>
      <c r="C7051" t="s">
        <v>239</v>
      </c>
      <c r="D7051" t="s">
        <v>190</v>
      </c>
      <c r="E7051">
        <v>549062</v>
      </c>
      <c r="F7051">
        <v>15.8452</v>
      </c>
      <c r="G7051">
        <v>44682</v>
      </c>
      <c r="H7051">
        <v>44682</v>
      </c>
      <c r="I7051">
        <v>8699997.2024000008</v>
      </c>
      <c r="J7051" t="s">
        <v>188</v>
      </c>
      <c r="K7051">
        <v>4349.9986012000008</v>
      </c>
    </row>
    <row r="7052" spans="1:11" x14ac:dyDescent="0.2">
      <c r="A7052" t="s">
        <v>259</v>
      </c>
      <c r="B7052" t="s">
        <v>185</v>
      </c>
      <c r="C7052" t="s">
        <v>189</v>
      </c>
      <c r="D7052" t="s">
        <v>192</v>
      </c>
      <c r="E7052">
        <v>233812</v>
      </c>
      <c r="F7052">
        <v>31.6493</v>
      </c>
      <c r="G7052">
        <v>44683</v>
      </c>
      <c r="H7052">
        <v>44682</v>
      </c>
      <c r="I7052">
        <v>7399986.1316</v>
      </c>
      <c r="J7052" t="s">
        <v>188</v>
      </c>
      <c r="K7052">
        <v>3699.9930658000003</v>
      </c>
    </row>
    <row r="7053" spans="1:11" x14ac:dyDescent="0.2">
      <c r="A7053" t="s">
        <v>259</v>
      </c>
      <c r="B7053" t="s">
        <v>185</v>
      </c>
      <c r="C7053" t="s">
        <v>209</v>
      </c>
      <c r="D7053" t="s">
        <v>190</v>
      </c>
      <c r="E7053">
        <v>203683</v>
      </c>
      <c r="F7053">
        <v>20.6203</v>
      </c>
      <c r="G7053">
        <v>44686</v>
      </c>
      <c r="H7053">
        <v>44682</v>
      </c>
      <c r="I7053">
        <v>4200004.5648999996</v>
      </c>
      <c r="J7053" t="s">
        <v>188</v>
      </c>
      <c r="K7053">
        <v>2100.0022824499997</v>
      </c>
    </row>
    <row r="7054" spans="1:11" x14ac:dyDescent="0.2">
      <c r="A7054" t="s">
        <v>259</v>
      </c>
      <c r="B7054" t="s">
        <v>185</v>
      </c>
      <c r="C7054" t="s">
        <v>214</v>
      </c>
      <c r="D7054" t="s">
        <v>187</v>
      </c>
      <c r="E7054">
        <v>267822</v>
      </c>
      <c r="F7054">
        <v>28.377099999999999</v>
      </c>
      <c r="G7054">
        <v>44686</v>
      </c>
      <c r="H7054">
        <v>44682</v>
      </c>
      <c r="I7054">
        <v>7600011.6761999996</v>
      </c>
      <c r="J7054" t="s">
        <v>215</v>
      </c>
      <c r="K7054">
        <v>5320.0081733399993</v>
      </c>
    </row>
    <row r="7055" spans="1:11" x14ac:dyDescent="0.2">
      <c r="A7055" t="s">
        <v>259</v>
      </c>
      <c r="B7055" t="s">
        <v>185</v>
      </c>
      <c r="C7055" t="s">
        <v>242</v>
      </c>
      <c r="D7055" t="s">
        <v>200</v>
      </c>
      <c r="E7055">
        <v>4345</v>
      </c>
      <c r="F7055">
        <v>253.14349999999999</v>
      </c>
      <c r="G7055">
        <v>44686</v>
      </c>
      <c r="H7055">
        <v>44682</v>
      </c>
      <c r="I7055">
        <v>1099908.5075000001</v>
      </c>
      <c r="J7055" t="s">
        <v>207</v>
      </c>
      <c r="K7055">
        <v>549.95425375000013</v>
      </c>
    </row>
    <row r="7056" spans="1:11" x14ac:dyDescent="0.2">
      <c r="A7056" t="s">
        <v>259</v>
      </c>
      <c r="B7056" t="s">
        <v>198</v>
      </c>
      <c r="C7056" t="s">
        <v>209</v>
      </c>
      <c r="D7056" t="s">
        <v>190</v>
      </c>
      <c r="E7056">
        <v>135833</v>
      </c>
      <c r="F7056">
        <v>21.349699999999999</v>
      </c>
      <c r="G7056">
        <v>44686</v>
      </c>
      <c r="H7056">
        <v>44682</v>
      </c>
      <c r="I7056">
        <v>2899993.8000999996</v>
      </c>
      <c r="J7056" t="s">
        <v>188</v>
      </c>
      <c r="K7056">
        <v>1449.9969000499998</v>
      </c>
    </row>
    <row r="7057" spans="1:11" x14ac:dyDescent="0.2">
      <c r="A7057" t="s">
        <v>259</v>
      </c>
      <c r="B7057" t="s">
        <v>185</v>
      </c>
      <c r="C7057" t="s">
        <v>209</v>
      </c>
      <c r="D7057" t="s">
        <v>190</v>
      </c>
      <c r="E7057">
        <v>268952</v>
      </c>
      <c r="F7057">
        <v>19.706099999999999</v>
      </c>
      <c r="G7057">
        <v>44687</v>
      </c>
      <c r="H7057">
        <v>44682</v>
      </c>
      <c r="I7057">
        <v>5299995.0071999999</v>
      </c>
      <c r="J7057" t="s">
        <v>188</v>
      </c>
      <c r="K7057">
        <v>2649.9975036000001</v>
      </c>
    </row>
    <row r="7058" spans="1:11" x14ac:dyDescent="0.2">
      <c r="A7058" t="s">
        <v>259</v>
      </c>
      <c r="B7058" t="s">
        <v>185</v>
      </c>
      <c r="C7058" t="s">
        <v>195</v>
      </c>
      <c r="D7058" t="s">
        <v>190</v>
      </c>
      <c r="E7058">
        <v>15034</v>
      </c>
      <c r="F7058">
        <v>106.42319999999999</v>
      </c>
      <c r="G7058">
        <v>44688</v>
      </c>
      <c r="H7058">
        <v>44682</v>
      </c>
      <c r="I7058">
        <v>1599966.3887999998</v>
      </c>
      <c r="J7058" t="s">
        <v>196</v>
      </c>
      <c r="K7058">
        <v>1119.97647216</v>
      </c>
    </row>
    <row r="7059" spans="1:11" x14ac:dyDescent="0.2">
      <c r="A7059" t="s">
        <v>259</v>
      </c>
      <c r="B7059" t="s">
        <v>198</v>
      </c>
      <c r="C7059" t="s">
        <v>228</v>
      </c>
      <c r="D7059" t="s">
        <v>187</v>
      </c>
      <c r="E7059">
        <v>217272</v>
      </c>
      <c r="F7059">
        <v>29.456199999999999</v>
      </c>
      <c r="G7059">
        <v>44688</v>
      </c>
      <c r="H7059">
        <v>44682</v>
      </c>
      <c r="I7059">
        <v>6400007.4863999998</v>
      </c>
      <c r="J7059" t="s">
        <v>204</v>
      </c>
      <c r="K7059">
        <v>3200.0037432000004</v>
      </c>
    </row>
    <row r="7060" spans="1:11" x14ac:dyDescent="0.2">
      <c r="A7060" t="s">
        <v>259</v>
      </c>
      <c r="B7060" t="s">
        <v>185</v>
      </c>
      <c r="C7060" t="s">
        <v>221</v>
      </c>
      <c r="D7060" t="s">
        <v>190</v>
      </c>
      <c r="E7060">
        <v>87262</v>
      </c>
      <c r="F7060">
        <v>42.401000000000003</v>
      </c>
      <c r="G7060">
        <v>44689</v>
      </c>
      <c r="H7060">
        <v>44682</v>
      </c>
      <c r="I7060">
        <v>3699996.0620000004</v>
      </c>
      <c r="J7060" t="s">
        <v>207</v>
      </c>
      <c r="K7060">
        <v>1849.9980310000003</v>
      </c>
    </row>
    <row r="7061" spans="1:11" x14ac:dyDescent="0.2">
      <c r="A7061" t="s">
        <v>259</v>
      </c>
      <c r="B7061" t="s">
        <v>185</v>
      </c>
      <c r="C7061" t="s">
        <v>229</v>
      </c>
      <c r="D7061" t="s">
        <v>190</v>
      </c>
      <c r="E7061">
        <v>34016</v>
      </c>
      <c r="F7061">
        <v>97.013199999999998</v>
      </c>
      <c r="G7061">
        <v>44693</v>
      </c>
      <c r="H7061">
        <v>44682</v>
      </c>
      <c r="I7061">
        <v>3300001.0112000001</v>
      </c>
      <c r="J7061" t="s">
        <v>188</v>
      </c>
      <c r="K7061">
        <v>1650.0005056</v>
      </c>
    </row>
    <row r="7062" spans="1:11" x14ac:dyDescent="0.2">
      <c r="A7062" t="s">
        <v>259</v>
      </c>
      <c r="B7062" t="s">
        <v>185</v>
      </c>
      <c r="C7062" t="s">
        <v>211</v>
      </c>
      <c r="D7062" t="s">
        <v>200</v>
      </c>
      <c r="E7062">
        <v>283574</v>
      </c>
      <c r="F7062">
        <v>13.753</v>
      </c>
      <c r="G7062">
        <v>44693</v>
      </c>
      <c r="H7062">
        <v>44682</v>
      </c>
      <c r="I7062">
        <v>3899993.2220000001</v>
      </c>
      <c r="J7062" t="s">
        <v>207</v>
      </c>
      <c r="K7062">
        <v>1949.996611</v>
      </c>
    </row>
    <row r="7063" spans="1:11" x14ac:dyDescent="0.2">
      <c r="A7063" t="s">
        <v>259</v>
      </c>
      <c r="B7063" t="s">
        <v>198</v>
      </c>
      <c r="C7063" t="s">
        <v>213</v>
      </c>
      <c r="D7063" t="s">
        <v>190</v>
      </c>
      <c r="E7063">
        <v>126182</v>
      </c>
      <c r="F7063">
        <v>78.458200000000005</v>
      </c>
      <c r="G7063">
        <v>44693</v>
      </c>
      <c r="H7063">
        <v>44682</v>
      </c>
      <c r="I7063">
        <v>9900012.5924000014</v>
      </c>
      <c r="J7063" t="s">
        <v>188</v>
      </c>
      <c r="K7063">
        <v>4950.0062962000011</v>
      </c>
    </row>
    <row r="7064" spans="1:11" x14ac:dyDescent="0.2">
      <c r="A7064" t="s">
        <v>259</v>
      </c>
      <c r="B7064" t="s">
        <v>198</v>
      </c>
      <c r="C7064" t="s">
        <v>205</v>
      </c>
      <c r="D7064" t="s">
        <v>200</v>
      </c>
      <c r="E7064">
        <v>463283</v>
      </c>
      <c r="F7064">
        <v>18.779</v>
      </c>
      <c r="G7064">
        <v>44693</v>
      </c>
      <c r="H7064">
        <v>44682</v>
      </c>
      <c r="I7064">
        <v>8699991.4570000004</v>
      </c>
      <c r="J7064" t="s">
        <v>193</v>
      </c>
      <c r="K7064">
        <v>5219.9948741999997</v>
      </c>
    </row>
    <row r="7065" spans="1:11" x14ac:dyDescent="0.2">
      <c r="A7065" t="s">
        <v>259</v>
      </c>
      <c r="B7065" t="s">
        <v>185</v>
      </c>
      <c r="C7065" t="s">
        <v>217</v>
      </c>
      <c r="D7065" t="s">
        <v>187</v>
      </c>
      <c r="E7065">
        <v>464222</v>
      </c>
      <c r="F7065">
        <v>9.0473999999999997</v>
      </c>
      <c r="G7065">
        <v>44694</v>
      </c>
      <c r="H7065">
        <v>44682</v>
      </c>
      <c r="I7065">
        <v>4200002.1228</v>
      </c>
      <c r="J7065" t="s">
        <v>215</v>
      </c>
      <c r="K7065">
        <v>2940.0014859600001</v>
      </c>
    </row>
    <row r="7066" spans="1:11" x14ac:dyDescent="0.2">
      <c r="A7066" t="s">
        <v>259</v>
      </c>
      <c r="B7066" t="s">
        <v>185</v>
      </c>
      <c r="C7066" t="s">
        <v>238</v>
      </c>
      <c r="D7066" t="s">
        <v>192</v>
      </c>
      <c r="E7066">
        <v>5494</v>
      </c>
      <c r="F7066">
        <v>236.6397</v>
      </c>
      <c r="G7066">
        <v>44695</v>
      </c>
      <c r="H7066">
        <v>44682</v>
      </c>
      <c r="I7066">
        <v>1300098.5118</v>
      </c>
      <c r="J7066" t="s">
        <v>204</v>
      </c>
      <c r="K7066">
        <v>650.04925590000005</v>
      </c>
    </row>
    <row r="7067" spans="1:11" x14ac:dyDescent="0.2">
      <c r="A7067" t="s">
        <v>259</v>
      </c>
      <c r="B7067" t="s">
        <v>185</v>
      </c>
      <c r="C7067" t="s">
        <v>199</v>
      </c>
      <c r="D7067" t="s">
        <v>190</v>
      </c>
      <c r="E7067">
        <v>946778</v>
      </c>
      <c r="F7067">
        <v>2.9573999999999998</v>
      </c>
      <c r="G7067">
        <v>44696</v>
      </c>
      <c r="H7067">
        <v>44682</v>
      </c>
      <c r="I7067">
        <v>2800001.2571999999</v>
      </c>
      <c r="J7067" t="s">
        <v>193</v>
      </c>
      <c r="K7067">
        <v>1680.0007543200002</v>
      </c>
    </row>
    <row r="7068" spans="1:11" x14ac:dyDescent="0.2">
      <c r="A7068" t="s">
        <v>259</v>
      </c>
      <c r="B7068" t="s">
        <v>185</v>
      </c>
      <c r="C7068" t="s">
        <v>240</v>
      </c>
      <c r="D7068" t="s">
        <v>192</v>
      </c>
      <c r="E7068">
        <v>836574</v>
      </c>
      <c r="F7068">
        <v>6.8135000000000003</v>
      </c>
      <c r="G7068">
        <v>44697</v>
      </c>
      <c r="H7068">
        <v>44682</v>
      </c>
      <c r="I7068">
        <v>5699996.949</v>
      </c>
      <c r="J7068" t="s">
        <v>241</v>
      </c>
      <c r="K7068">
        <v>3989.9978642999999</v>
      </c>
    </row>
    <row r="7069" spans="1:11" x14ac:dyDescent="0.2">
      <c r="A7069" t="s">
        <v>259</v>
      </c>
      <c r="B7069" t="s">
        <v>185</v>
      </c>
      <c r="C7069" t="s">
        <v>216</v>
      </c>
      <c r="D7069" t="s">
        <v>187</v>
      </c>
      <c r="E7069">
        <v>188911</v>
      </c>
      <c r="F7069">
        <v>17.468499999999999</v>
      </c>
      <c r="G7069">
        <v>44697</v>
      </c>
      <c r="H7069">
        <v>44682</v>
      </c>
      <c r="I7069">
        <v>3299991.8034999999</v>
      </c>
      <c r="J7069" t="s">
        <v>215</v>
      </c>
      <c r="K7069">
        <v>2309.99426245</v>
      </c>
    </row>
    <row r="7070" spans="1:11" x14ac:dyDescent="0.2">
      <c r="A7070" t="s">
        <v>259</v>
      </c>
      <c r="B7070" t="s">
        <v>185</v>
      </c>
      <c r="C7070" t="s">
        <v>213</v>
      </c>
      <c r="D7070" t="s">
        <v>200</v>
      </c>
      <c r="E7070">
        <v>23405</v>
      </c>
      <c r="F7070">
        <v>72.635000000000005</v>
      </c>
      <c r="G7070">
        <v>44700</v>
      </c>
      <c r="H7070">
        <v>44682</v>
      </c>
      <c r="I7070">
        <v>1700022.175</v>
      </c>
      <c r="J7070" t="s">
        <v>188</v>
      </c>
      <c r="K7070">
        <v>850.01108750000003</v>
      </c>
    </row>
    <row r="7071" spans="1:11" x14ac:dyDescent="0.2">
      <c r="A7071" t="s">
        <v>259</v>
      </c>
      <c r="B7071" t="s">
        <v>198</v>
      </c>
      <c r="C7071" t="s">
        <v>221</v>
      </c>
      <c r="D7071" t="s">
        <v>187</v>
      </c>
      <c r="E7071">
        <v>179004</v>
      </c>
      <c r="F7071">
        <v>40.2226</v>
      </c>
      <c r="G7071">
        <v>44700</v>
      </c>
      <c r="H7071">
        <v>44682</v>
      </c>
      <c r="I7071">
        <v>7200006.2904000003</v>
      </c>
      <c r="J7071" t="s">
        <v>207</v>
      </c>
      <c r="K7071">
        <v>3600.0031452000003</v>
      </c>
    </row>
    <row r="7072" spans="1:11" x14ac:dyDescent="0.2">
      <c r="A7072" t="s">
        <v>259</v>
      </c>
      <c r="B7072" t="s">
        <v>185</v>
      </c>
      <c r="C7072" t="s">
        <v>226</v>
      </c>
      <c r="D7072" t="s">
        <v>200</v>
      </c>
      <c r="E7072">
        <v>30993</v>
      </c>
      <c r="F7072">
        <v>54.8508</v>
      </c>
      <c r="G7072">
        <v>44700</v>
      </c>
      <c r="H7072">
        <v>44682</v>
      </c>
      <c r="I7072">
        <v>1699990.8444000001</v>
      </c>
      <c r="J7072" t="s">
        <v>188</v>
      </c>
      <c r="K7072">
        <v>849.99542220000012</v>
      </c>
    </row>
    <row r="7073" spans="1:11" x14ac:dyDescent="0.2">
      <c r="A7073" t="s">
        <v>259</v>
      </c>
      <c r="B7073" t="s">
        <v>198</v>
      </c>
      <c r="C7073" t="s">
        <v>220</v>
      </c>
      <c r="D7073" t="s">
        <v>187</v>
      </c>
      <c r="E7073">
        <v>19220</v>
      </c>
      <c r="F7073">
        <v>166.4896</v>
      </c>
      <c r="G7073">
        <v>44700</v>
      </c>
      <c r="H7073">
        <v>44682</v>
      </c>
      <c r="I7073">
        <v>3199930.1119999997</v>
      </c>
      <c r="J7073" t="s">
        <v>188</v>
      </c>
      <c r="K7073">
        <v>1599.965056</v>
      </c>
    </row>
    <row r="7074" spans="1:11" x14ac:dyDescent="0.2">
      <c r="A7074" t="s">
        <v>259</v>
      </c>
      <c r="B7074" t="s">
        <v>185</v>
      </c>
      <c r="C7074" t="s">
        <v>223</v>
      </c>
      <c r="D7074" t="s">
        <v>190</v>
      </c>
      <c r="E7074">
        <v>60221</v>
      </c>
      <c r="F7074">
        <v>92.990200000000002</v>
      </c>
      <c r="G7074">
        <v>44700</v>
      </c>
      <c r="H7074">
        <v>44682</v>
      </c>
      <c r="I7074">
        <v>5599962.8342000004</v>
      </c>
      <c r="J7074" t="s">
        <v>204</v>
      </c>
      <c r="K7074">
        <v>2799.9814171000007</v>
      </c>
    </row>
    <row r="7075" spans="1:11" x14ac:dyDescent="0.2">
      <c r="A7075" t="s">
        <v>259</v>
      </c>
      <c r="B7075" t="s">
        <v>185</v>
      </c>
      <c r="C7075" t="s">
        <v>199</v>
      </c>
      <c r="D7075" t="s">
        <v>190</v>
      </c>
      <c r="E7075">
        <v>2944233</v>
      </c>
      <c r="F7075">
        <v>2.887</v>
      </c>
      <c r="G7075">
        <v>44700</v>
      </c>
      <c r="H7075">
        <v>44682</v>
      </c>
      <c r="I7075">
        <v>8500000.6710000001</v>
      </c>
      <c r="J7075" t="s">
        <v>193</v>
      </c>
      <c r="K7075">
        <v>5100.0004026000006</v>
      </c>
    </row>
    <row r="7076" spans="1:11" x14ac:dyDescent="0.2">
      <c r="A7076" t="s">
        <v>259</v>
      </c>
      <c r="B7076" t="s">
        <v>185</v>
      </c>
      <c r="C7076" t="s">
        <v>211</v>
      </c>
      <c r="D7076" t="s">
        <v>212</v>
      </c>
      <c r="E7076">
        <v>170727</v>
      </c>
      <c r="F7076">
        <v>14.057499999999999</v>
      </c>
      <c r="G7076">
        <v>44702</v>
      </c>
      <c r="H7076">
        <v>44682</v>
      </c>
      <c r="I7076">
        <v>2399994.8024999998</v>
      </c>
      <c r="J7076" t="s">
        <v>207</v>
      </c>
      <c r="K7076">
        <v>1199.9974012499999</v>
      </c>
    </row>
    <row r="7077" spans="1:11" x14ac:dyDescent="0.2">
      <c r="A7077" t="s">
        <v>259</v>
      </c>
      <c r="B7077" t="s">
        <v>185</v>
      </c>
      <c r="C7077" t="s">
        <v>226</v>
      </c>
      <c r="D7077" t="s">
        <v>187</v>
      </c>
      <c r="E7077">
        <v>47711</v>
      </c>
      <c r="F7077">
        <v>50.3033</v>
      </c>
      <c r="G7077">
        <v>44702</v>
      </c>
      <c r="H7077">
        <v>44682</v>
      </c>
      <c r="I7077">
        <v>2400020.7463000002</v>
      </c>
      <c r="J7077" t="s">
        <v>188</v>
      </c>
      <c r="K7077">
        <v>1200.0103731500003</v>
      </c>
    </row>
    <row r="7078" spans="1:11" x14ac:dyDescent="0.2">
      <c r="A7078" t="s">
        <v>259</v>
      </c>
      <c r="B7078" t="s">
        <v>198</v>
      </c>
      <c r="C7078" t="s">
        <v>219</v>
      </c>
      <c r="D7078" t="s">
        <v>192</v>
      </c>
      <c r="E7078">
        <v>167779</v>
      </c>
      <c r="F7078">
        <v>48.873800000000003</v>
      </c>
      <c r="G7078">
        <v>44703</v>
      </c>
      <c r="H7078">
        <v>44682</v>
      </c>
      <c r="I7078">
        <v>8199997.2902000006</v>
      </c>
      <c r="J7078" t="s">
        <v>188</v>
      </c>
      <c r="K7078">
        <v>4099.9986451000004</v>
      </c>
    </row>
    <row r="7079" spans="1:11" x14ac:dyDescent="0.2">
      <c r="A7079" t="s">
        <v>259</v>
      </c>
      <c r="B7079" t="s">
        <v>185</v>
      </c>
      <c r="C7079" t="s">
        <v>222</v>
      </c>
      <c r="D7079" t="s">
        <v>187</v>
      </c>
      <c r="E7079">
        <v>524877</v>
      </c>
      <c r="F7079">
        <v>16.384799999999998</v>
      </c>
      <c r="G7079">
        <v>44703</v>
      </c>
      <c r="H7079">
        <v>44682</v>
      </c>
      <c r="I7079">
        <v>8600004.6695999987</v>
      </c>
      <c r="J7079" t="s">
        <v>193</v>
      </c>
      <c r="K7079">
        <v>5160.0028017599998</v>
      </c>
    </row>
    <row r="7080" spans="1:11" x14ac:dyDescent="0.2">
      <c r="A7080" t="s">
        <v>259</v>
      </c>
      <c r="B7080" t="s">
        <v>198</v>
      </c>
      <c r="C7080" t="s">
        <v>201</v>
      </c>
      <c r="D7080" t="s">
        <v>192</v>
      </c>
      <c r="E7080">
        <v>212705</v>
      </c>
      <c r="F7080">
        <v>39.961399999999998</v>
      </c>
      <c r="G7080">
        <v>44703</v>
      </c>
      <c r="H7080">
        <v>44682</v>
      </c>
      <c r="I7080">
        <v>8499989.5869999994</v>
      </c>
      <c r="J7080" t="s">
        <v>188</v>
      </c>
      <c r="K7080">
        <v>4249.9947935</v>
      </c>
    </row>
    <row r="7081" spans="1:11" x14ac:dyDescent="0.2">
      <c r="A7081" t="s">
        <v>259</v>
      </c>
      <c r="B7081" t="s">
        <v>198</v>
      </c>
      <c r="C7081" t="s">
        <v>233</v>
      </c>
      <c r="D7081" t="s">
        <v>200</v>
      </c>
      <c r="E7081">
        <v>30749</v>
      </c>
      <c r="F7081">
        <v>84.554900000000004</v>
      </c>
      <c r="G7081">
        <v>44707</v>
      </c>
      <c r="H7081">
        <v>44682</v>
      </c>
      <c r="I7081">
        <v>2599978.6200999999</v>
      </c>
      <c r="J7081" t="s">
        <v>204</v>
      </c>
      <c r="K7081">
        <v>1299.9893100499999</v>
      </c>
    </row>
    <row r="7082" spans="1:11" x14ac:dyDescent="0.2">
      <c r="A7082" t="s">
        <v>259</v>
      </c>
      <c r="B7082" t="s">
        <v>185</v>
      </c>
      <c r="C7082" t="s">
        <v>237</v>
      </c>
      <c r="D7082" t="s">
        <v>190</v>
      </c>
      <c r="E7082">
        <v>561777</v>
      </c>
      <c r="F7082">
        <v>16.3766</v>
      </c>
      <c r="G7082">
        <v>44707</v>
      </c>
      <c r="H7082">
        <v>44682</v>
      </c>
      <c r="I7082">
        <v>9199997.2182</v>
      </c>
      <c r="J7082" t="s">
        <v>204</v>
      </c>
      <c r="K7082">
        <v>4599.9986091000001</v>
      </c>
    </row>
    <row r="7083" spans="1:11" x14ac:dyDescent="0.2">
      <c r="A7083" t="s">
        <v>259</v>
      </c>
      <c r="B7083" t="s">
        <v>198</v>
      </c>
      <c r="C7083" t="s">
        <v>195</v>
      </c>
      <c r="D7083" t="s">
        <v>187</v>
      </c>
      <c r="E7083">
        <v>66339</v>
      </c>
      <c r="F7083">
        <v>107.0258</v>
      </c>
      <c r="G7083">
        <v>44707</v>
      </c>
      <c r="H7083">
        <v>44682</v>
      </c>
      <c r="I7083">
        <v>7099984.5462000007</v>
      </c>
      <c r="J7083" t="s">
        <v>196</v>
      </c>
      <c r="K7083">
        <v>4969.9891823400012</v>
      </c>
    </row>
    <row r="7084" spans="1:11" x14ac:dyDescent="0.2">
      <c r="A7084" t="s">
        <v>259</v>
      </c>
      <c r="B7084" t="s">
        <v>185</v>
      </c>
      <c r="C7084" t="s">
        <v>232</v>
      </c>
      <c r="D7084" t="s">
        <v>190</v>
      </c>
      <c r="E7084">
        <v>319422</v>
      </c>
      <c r="F7084">
        <v>25.984400000000001</v>
      </c>
      <c r="G7084">
        <v>44707</v>
      </c>
      <c r="H7084">
        <v>44682</v>
      </c>
      <c r="I7084">
        <v>8299989.0168000003</v>
      </c>
      <c r="J7084" t="s">
        <v>204</v>
      </c>
      <c r="K7084">
        <v>4149.9945084000001</v>
      </c>
    </row>
    <row r="7085" spans="1:11" x14ac:dyDescent="0.2">
      <c r="A7085" t="s">
        <v>259</v>
      </c>
      <c r="B7085" t="s">
        <v>185</v>
      </c>
      <c r="C7085" t="s">
        <v>203</v>
      </c>
      <c r="D7085" t="s">
        <v>190</v>
      </c>
      <c r="E7085">
        <v>7062</v>
      </c>
      <c r="F7085">
        <v>113.2825</v>
      </c>
      <c r="G7085">
        <v>44707</v>
      </c>
      <c r="H7085">
        <v>44682</v>
      </c>
      <c r="I7085">
        <v>800001.01500000001</v>
      </c>
      <c r="J7085" t="s">
        <v>204</v>
      </c>
      <c r="K7085">
        <v>400.00050750000003</v>
      </c>
    </row>
    <row r="7086" spans="1:11" x14ac:dyDescent="0.2">
      <c r="A7086" t="s">
        <v>259</v>
      </c>
      <c r="B7086" t="s">
        <v>198</v>
      </c>
      <c r="C7086" t="s">
        <v>236</v>
      </c>
      <c r="D7086" t="s">
        <v>200</v>
      </c>
      <c r="E7086">
        <v>721886</v>
      </c>
      <c r="F7086">
        <v>6.9263000000000003</v>
      </c>
      <c r="G7086">
        <v>44708</v>
      </c>
      <c r="H7086">
        <v>44682</v>
      </c>
      <c r="I7086">
        <v>4999999.0018000007</v>
      </c>
      <c r="J7086" t="s">
        <v>215</v>
      </c>
      <c r="K7086">
        <v>3499.9993012600007</v>
      </c>
    </row>
    <row r="7087" spans="1:11" x14ac:dyDescent="0.2">
      <c r="A7087" t="s">
        <v>259</v>
      </c>
      <c r="B7087" t="s">
        <v>185</v>
      </c>
      <c r="C7087" t="s">
        <v>222</v>
      </c>
      <c r="D7087" t="s">
        <v>190</v>
      </c>
      <c r="E7087">
        <v>261885</v>
      </c>
      <c r="F7087">
        <v>15.273899999999999</v>
      </c>
      <c r="G7087">
        <v>44709</v>
      </c>
      <c r="H7087">
        <v>44682</v>
      </c>
      <c r="I7087">
        <v>4000005.3015000001</v>
      </c>
      <c r="J7087" t="s">
        <v>193</v>
      </c>
      <c r="K7087">
        <v>2400.0031809000002</v>
      </c>
    </row>
    <row r="7088" spans="1:11" x14ac:dyDescent="0.2">
      <c r="A7088" t="s">
        <v>259</v>
      </c>
      <c r="B7088" t="s">
        <v>198</v>
      </c>
      <c r="C7088" t="s">
        <v>197</v>
      </c>
      <c r="D7088" t="s">
        <v>200</v>
      </c>
      <c r="E7088">
        <v>30544</v>
      </c>
      <c r="F7088">
        <v>150.60050000000001</v>
      </c>
      <c r="G7088">
        <v>44710</v>
      </c>
      <c r="H7088">
        <v>44682</v>
      </c>
      <c r="I7088">
        <v>4599941.6720000003</v>
      </c>
      <c r="J7088" t="s">
        <v>188</v>
      </c>
      <c r="K7088">
        <v>2299.970836</v>
      </c>
    </row>
    <row r="7089" spans="1:11" x14ac:dyDescent="0.2">
      <c r="A7089" t="s">
        <v>259</v>
      </c>
      <c r="B7089" t="s">
        <v>185</v>
      </c>
      <c r="C7089" t="s">
        <v>231</v>
      </c>
      <c r="D7089" t="s">
        <v>190</v>
      </c>
      <c r="E7089">
        <v>78683</v>
      </c>
      <c r="F7089">
        <v>21.605599999999999</v>
      </c>
      <c r="G7089">
        <v>44711</v>
      </c>
      <c r="H7089">
        <v>44682</v>
      </c>
      <c r="I7089">
        <v>1699993.4247999999</v>
      </c>
      <c r="J7089" t="s">
        <v>188</v>
      </c>
      <c r="K7089">
        <v>849.99671239999998</v>
      </c>
    </row>
    <row r="7090" spans="1:11" x14ac:dyDescent="0.2">
      <c r="A7090" t="s">
        <v>259</v>
      </c>
      <c r="B7090" t="s">
        <v>198</v>
      </c>
      <c r="C7090" t="s">
        <v>217</v>
      </c>
      <c r="D7090" t="s">
        <v>190</v>
      </c>
      <c r="E7090">
        <v>887321</v>
      </c>
      <c r="F7090">
        <v>9.2413000000000007</v>
      </c>
      <c r="G7090">
        <v>44714</v>
      </c>
      <c r="H7090">
        <v>44713</v>
      </c>
      <c r="I7090">
        <v>8199999.5573000005</v>
      </c>
      <c r="J7090" t="s">
        <v>215</v>
      </c>
      <c r="K7090">
        <v>5739.9996901100003</v>
      </c>
    </row>
    <row r="7091" spans="1:11" x14ac:dyDescent="0.2">
      <c r="A7091" t="s">
        <v>259</v>
      </c>
      <c r="B7091" t="s">
        <v>185</v>
      </c>
      <c r="C7091" t="s">
        <v>210</v>
      </c>
      <c r="D7091" t="s">
        <v>190</v>
      </c>
      <c r="E7091">
        <v>339237</v>
      </c>
      <c r="F7091">
        <v>28.593599999999999</v>
      </c>
      <c r="G7091">
        <v>44714</v>
      </c>
      <c r="H7091">
        <v>44713</v>
      </c>
      <c r="I7091">
        <v>9700007.0832000002</v>
      </c>
      <c r="J7091" t="s">
        <v>204</v>
      </c>
      <c r="K7091">
        <v>4850.0035416000001</v>
      </c>
    </row>
    <row r="7092" spans="1:11" x14ac:dyDescent="0.2">
      <c r="A7092" t="s">
        <v>259</v>
      </c>
      <c r="B7092" t="s">
        <v>198</v>
      </c>
      <c r="C7092" t="s">
        <v>240</v>
      </c>
      <c r="D7092" t="s">
        <v>187</v>
      </c>
      <c r="E7092">
        <v>531220</v>
      </c>
      <c r="F7092">
        <v>6.9650999999999996</v>
      </c>
      <c r="G7092">
        <v>44714</v>
      </c>
      <c r="H7092">
        <v>44713</v>
      </c>
      <c r="I7092">
        <v>3700000.4219999998</v>
      </c>
      <c r="J7092" t="s">
        <v>241</v>
      </c>
      <c r="K7092">
        <v>2590.0002954000001</v>
      </c>
    </row>
    <row r="7093" spans="1:11" x14ac:dyDescent="0.2">
      <c r="A7093" t="s">
        <v>259</v>
      </c>
      <c r="B7093" t="s">
        <v>185</v>
      </c>
      <c r="C7093" t="s">
        <v>224</v>
      </c>
      <c r="D7093" t="s">
        <v>200</v>
      </c>
      <c r="E7093">
        <v>22537</v>
      </c>
      <c r="F7093">
        <v>199.6722</v>
      </c>
      <c r="G7093">
        <v>44715</v>
      </c>
      <c r="H7093">
        <v>44713</v>
      </c>
      <c r="I7093">
        <v>4500012.3714000005</v>
      </c>
      <c r="J7093" t="s">
        <v>204</v>
      </c>
      <c r="K7093">
        <v>2250.0061857000001</v>
      </c>
    </row>
    <row r="7094" spans="1:11" x14ac:dyDescent="0.2">
      <c r="A7094" t="s">
        <v>259</v>
      </c>
      <c r="B7094" t="s">
        <v>185</v>
      </c>
      <c r="C7094" t="s">
        <v>205</v>
      </c>
      <c r="D7094" t="s">
        <v>200</v>
      </c>
      <c r="E7094">
        <v>360862</v>
      </c>
      <c r="F7094">
        <v>19.6751</v>
      </c>
      <c r="G7094">
        <v>44715</v>
      </c>
      <c r="H7094">
        <v>44713</v>
      </c>
      <c r="I7094">
        <v>7099995.9362000003</v>
      </c>
      <c r="J7094" t="s">
        <v>193</v>
      </c>
      <c r="K7094">
        <v>4259.9975617200007</v>
      </c>
    </row>
    <row r="7095" spans="1:11" x14ac:dyDescent="0.2">
      <c r="A7095" t="s">
        <v>259</v>
      </c>
      <c r="B7095" t="s">
        <v>185</v>
      </c>
      <c r="C7095" t="s">
        <v>233</v>
      </c>
      <c r="D7095" t="s">
        <v>200</v>
      </c>
      <c r="E7095">
        <v>12063</v>
      </c>
      <c r="F7095">
        <v>91.190200000000004</v>
      </c>
      <c r="G7095">
        <v>44715</v>
      </c>
      <c r="H7095">
        <v>44713</v>
      </c>
      <c r="I7095">
        <v>1100027.3826000001</v>
      </c>
      <c r="J7095" t="s">
        <v>204</v>
      </c>
      <c r="K7095">
        <v>550.01369130000012</v>
      </c>
    </row>
    <row r="7096" spans="1:11" x14ac:dyDescent="0.2">
      <c r="A7096" t="s">
        <v>259</v>
      </c>
      <c r="B7096" t="s">
        <v>185</v>
      </c>
      <c r="C7096" t="s">
        <v>219</v>
      </c>
      <c r="D7096" t="s">
        <v>200</v>
      </c>
      <c r="E7096">
        <v>157264</v>
      </c>
      <c r="F7096">
        <v>55.321100000000001</v>
      </c>
      <c r="G7096">
        <v>44716</v>
      </c>
      <c r="H7096">
        <v>44713</v>
      </c>
      <c r="I7096">
        <v>8700017.4704</v>
      </c>
      <c r="J7096" t="s">
        <v>188</v>
      </c>
      <c r="K7096">
        <v>4350.0087352</v>
      </c>
    </row>
    <row r="7097" spans="1:11" x14ac:dyDescent="0.2">
      <c r="A7097" t="s">
        <v>259</v>
      </c>
      <c r="B7097" t="s">
        <v>185</v>
      </c>
      <c r="C7097" t="s">
        <v>230</v>
      </c>
      <c r="D7097" t="s">
        <v>192</v>
      </c>
      <c r="E7097">
        <v>75992</v>
      </c>
      <c r="F7097">
        <v>123.6979</v>
      </c>
      <c r="G7097">
        <v>44716</v>
      </c>
      <c r="H7097">
        <v>44713</v>
      </c>
      <c r="I7097">
        <v>9400050.8168000001</v>
      </c>
      <c r="J7097" t="s">
        <v>188</v>
      </c>
      <c r="K7097">
        <v>4700.0254083999998</v>
      </c>
    </row>
    <row r="7098" spans="1:11" x14ac:dyDescent="0.2">
      <c r="A7098" t="s">
        <v>259</v>
      </c>
      <c r="B7098" t="s">
        <v>198</v>
      </c>
      <c r="C7098" t="s">
        <v>205</v>
      </c>
      <c r="D7098" t="s">
        <v>190</v>
      </c>
      <c r="E7098">
        <v>510063</v>
      </c>
      <c r="F7098">
        <v>19.2133</v>
      </c>
      <c r="G7098">
        <v>44717</v>
      </c>
      <c r="H7098">
        <v>44713</v>
      </c>
      <c r="I7098">
        <v>9799993.4378999993</v>
      </c>
      <c r="J7098" t="s">
        <v>193</v>
      </c>
      <c r="K7098">
        <v>5879.9960627399996</v>
      </c>
    </row>
    <row r="7099" spans="1:11" x14ac:dyDescent="0.2">
      <c r="A7099" t="s">
        <v>259</v>
      </c>
      <c r="B7099" t="s">
        <v>198</v>
      </c>
      <c r="C7099" t="s">
        <v>231</v>
      </c>
      <c r="D7099" t="s">
        <v>187</v>
      </c>
      <c r="E7099">
        <v>26543</v>
      </c>
      <c r="F7099">
        <v>22.604700000000001</v>
      </c>
      <c r="G7099">
        <v>44717</v>
      </c>
      <c r="H7099">
        <v>44713</v>
      </c>
      <c r="I7099">
        <v>599996.55209999997</v>
      </c>
      <c r="J7099" t="s">
        <v>188</v>
      </c>
      <c r="K7099">
        <v>299.99827605000002</v>
      </c>
    </row>
    <row r="7100" spans="1:11" x14ac:dyDescent="0.2">
      <c r="A7100" t="s">
        <v>259</v>
      </c>
      <c r="B7100" t="s">
        <v>185</v>
      </c>
      <c r="C7100" t="s">
        <v>218</v>
      </c>
      <c r="D7100" t="s">
        <v>200</v>
      </c>
      <c r="E7100">
        <v>68911</v>
      </c>
      <c r="F7100">
        <v>59.496899999999997</v>
      </c>
      <c r="G7100">
        <v>44718</v>
      </c>
      <c r="H7100">
        <v>44713</v>
      </c>
      <c r="I7100">
        <v>4099990.8758999999</v>
      </c>
      <c r="J7100" t="s">
        <v>204</v>
      </c>
      <c r="K7100">
        <v>2049.99543795</v>
      </c>
    </row>
    <row r="7101" spans="1:11" x14ac:dyDescent="0.2">
      <c r="A7101" t="s">
        <v>259</v>
      </c>
      <c r="B7101" t="s">
        <v>185</v>
      </c>
      <c r="C7101" t="s">
        <v>240</v>
      </c>
      <c r="D7101" t="s">
        <v>200</v>
      </c>
      <c r="E7101">
        <v>94569</v>
      </c>
      <c r="F7101">
        <v>7.4020000000000001</v>
      </c>
      <c r="G7101">
        <v>44721</v>
      </c>
      <c r="H7101">
        <v>44713</v>
      </c>
      <c r="I7101">
        <v>699999.73800000001</v>
      </c>
      <c r="J7101" t="s">
        <v>241</v>
      </c>
      <c r="K7101">
        <v>489.99981660000003</v>
      </c>
    </row>
    <row r="7102" spans="1:11" x14ac:dyDescent="0.2">
      <c r="A7102" t="s">
        <v>259</v>
      </c>
      <c r="B7102" t="s">
        <v>198</v>
      </c>
      <c r="C7102" t="s">
        <v>239</v>
      </c>
      <c r="D7102" t="s">
        <v>187</v>
      </c>
      <c r="E7102">
        <v>399558</v>
      </c>
      <c r="F7102">
        <v>17.018799999999999</v>
      </c>
      <c r="G7102">
        <v>44721</v>
      </c>
      <c r="H7102">
        <v>44713</v>
      </c>
      <c r="I7102">
        <v>6799997.6903999997</v>
      </c>
      <c r="J7102" t="s">
        <v>188</v>
      </c>
      <c r="K7102">
        <v>3399.9988452000002</v>
      </c>
    </row>
    <row r="7103" spans="1:11" x14ac:dyDescent="0.2">
      <c r="A7103" t="s">
        <v>259</v>
      </c>
      <c r="B7103" t="s">
        <v>185</v>
      </c>
      <c r="C7103" t="s">
        <v>202</v>
      </c>
      <c r="D7103" t="s">
        <v>192</v>
      </c>
      <c r="E7103">
        <v>2367966</v>
      </c>
      <c r="F7103">
        <v>3.7585000000000002</v>
      </c>
      <c r="G7103">
        <v>44721</v>
      </c>
      <c r="H7103">
        <v>44713</v>
      </c>
      <c r="I7103">
        <v>8900000.2110000011</v>
      </c>
      <c r="J7103" t="s">
        <v>193</v>
      </c>
      <c r="K7103">
        <v>5340.0001266000008</v>
      </c>
    </row>
    <row r="7104" spans="1:11" x14ac:dyDescent="0.2">
      <c r="A7104" t="s">
        <v>259</v>
      </c>
      <c r="B7104" t="s">
        <v>185</v>
      </c>
      <c r="C7104" t="s">
        <v>194</v>
      </c>
      <c r="D7104" t="s">
        <v>200</v>
      </c>
      <c r="E7104">
        <v>29757</v>
      </c>
      <c r="F7104">
        <v>47.048400000000001</v>
      </c>
      <c r="G7104">
        <v>44721</v>
      </c>
      <c r="H7104">
        <v>44713</v>
      </c>
      <c r="I7104">
        <v>1400019.2387999999</v>
      </c>
      <c r="J7104" t="s">
        <v>188</v>
      </c>
      <c r="K7104">
        <v>700.00961940000002</v>
      </c>
    </row>
    <row r="7105" spans="1:11" x14ac:dyDescent="0.2">
      <c r="A7105" t="s">
        <v>259</v>
      </c>
      <c r="B7105" t="s">
        <v>198</v>
      </c>
      <c r="C7105" t="s">
        <v>233</v>
      </c>
      <c r="D7105" t="s">
        <v>200</v>
      </c>
      <c r="E7105">
        <v>72590</v>
      </c>
      <c r="F7105">
        <v>85.411299999999997</v>
      </c>
      <c r="G7105">
        <v>44722</v>
      </c>
      <c r="H7105">
        <v>44713</v>
      </c>
      <c r="I7105">
        <v>6200006.267</v>
      </c>
      <c r="J7105" t="s">
        <v>204</v>
      </c>
      <c r="K7105">
        <v>3100.0031335000003</v>
      </c>
    </row>
    <row r="7106" spans="1:11" x14ac:dyDescent="0.2">
      <c r="A7106" t="s">
        <v>259</v>
      </c>
      <c r="B7106" t="s">
        <v>185</v>
      </c>
      <c r="C7106" t="s">
        <v>224</v>
      </c>
      <c r="D7106" t="s">
        <v>190</v>
      </c>
      <c r="E7106">
        <v>19708</v>
      </c>
      <c r="F7106">
        <v>172.51499999999999</v>
      </c>
      <c r="G7106">
        <v>44722</v>
      </c>
      <c r="H7106">
        <v>44713</v>
      </c>
      <c r="I7106">
        <v>3399925.6199999996</v>
      </c>
      <c r="J7106" t="s">
        <v>204</v>
      </c>
      <c r="K7106">
        <v>1699.9628099999998</v>
      </c>
    </row>
    <row r="7107" spans="1:11" x14ac:dyDescent="0.2">
      <c r="A7107" t="s">
        <v>259</v>
      </c>
      <c r="B7107" t="s">
        <v>198</v>
      </c>
      <c r="C7107" t="s">
        <v>213</v>
      </c>
      <c r="D7107" t="s">
        <v>190</v>
      </c>
      <c r="E7107">
        <v>102016</v>
      </c>
      <c r="F7107">
        <v>75.478200000000001</v>
      </c>
      <c r="G7107">
        <v>44723</v>
      </c>
      <c r="H7107">
        <v>44713</v>
      </c>
      <c r="I7107">
        <v>7699984.0512000006</v>
      </c>
      <c r="J7107" t="s">
        <v>188</v>
      </c>
      <c r="K7107">
        <v>3849.9920256000005</v>
      </c>
    </row>
    <row r="7108" spans="1:11" x14ac:dyDescent="0.2">
      <c r="A7108" t="s">
        <v>259</v>
      </c>
      <c r="B7108" t="s">
        <v>198</v>
      </c>
      <c r="C7108" t="s">
        <v>194</v>
      </c>
      <c r="D7108" t="s">
        <v>190</v>
      </c>
      <c r="E7108">
        <v>147465</v>
      </c>
      <c r="F7108">
        <v>46.112699999999997</v>
      </c>
      <c r="G7108">
        <v>44723</v>
      </c>
      <c r="H7108">
        <v>44713</v>
      </c>
      <c r="I7108">
        <v>6800009.3054999998</v>
      </c>
      <c r="J7108" t="s">
        <v>188</v>
      </c>
      <c r="K7108">
        <v>3400.0046527499999</v>
      </c>
    </row>
    <row r="7109" spans="1:11" x14ac:dyDescent="0.2">
      <c r="A7109" t="s">
        <v>259</v>
      </c>
      <c r="B7109" t="s">
        <v>198</v>
      </c>
      <c r="C7109" t="s">
        <v>233</v>
      </c>
      <c r="D7109" t="s">
        <v>192</v>
      </c>
      <c r="E7109">
        <v>84330</v>
      </c>
      <c r="F7109">
        <v>81.821200000000005</v>
      </c>
      <c r="G7109">
        <v>44724</v>
      </c>
      <c r="H7109">
        <v>44713</v>
      </c>
      <c r="I7109">
        <v>6899981.7960000001</v>
      </c>
      <c r="J7109" t="s">
        <v>204</v>
      </c>
      <c r="K7109">
        <v>3449.9908980000005</v>
      </c>
    </row>
    <row r="7110" spans="1:11" x14ac:dyDescent="0.2">
      <c r="A7110" t="s">
        <v>259</v>
      </c>
      <c r="B7110" t="s">
        <v>198</v>
      </c>
      <c r="C7110" t="s">
        <v>231</v>
      </c>
      <c r="D7110" t="s">
        <v>192</v>
      </c>
      <c r="E7110">
        <v>265671</v>
      </c>
      <c r="F7110">
        <v>21.455100000000002</v>
      </c>
      <c r="G7110">
        <v>44725</v>
      </c>
      <c r="H7110">
        <v>44713</v>
      </c>
      <c r="I7110">
        <v>5699997.8721000003</v>
      </c>
      <c r="J7110" t="s">
        <v>188</v>
      </c>
      <c r="K7110">
        <v>2849.9989360500003</v>
      </c>
    </row>
    <row r="7111" spans="1:11" x14ac:dyDescent="0.2">
      <c r="A7111" t="s">
        <v>259</v>
      </c>
      <c r="B7111" t="s">
        <v>198</v>
      </c>
      <c r="C7111" t="s">
        <v>222</v>
      </c>
      <c r="D7111" t="s">
        <v>200</v>
      </c>
      <c r="E7111">
        <v>52121</v>
      </c>
      <c r="F7111">
        <v>15.3489</v>
      </c>
      <c r="G7111">
        <v>44725</v>
      </c>
      <c r="H7111">
        <v>44713</v>
      </c>
      <c r="I7111">
        <v>800000.01690000005</v>
      </c>
      <c r="J7111" t="s">
        <v>193</v>
      </c>
      <c r="K7111">
        <v>480.00001014000003</v>
      </c>
    </row>
    <row r="7112" spans="1:11" x14ac:dyDescent="0.2">
      <c r="A7112" t="s">
        <v>259</v>
      </c>
      <c r="B7112" t="s">
        <v>185</v>
      </c>
      <c r="C7112" t="s">
        <v>206</v>
      </c>
      <c r="D7112" t="s">
        <v>190</v>
      </c>
      <c r="E7112">
        <v>56444</v>
      </c>
      <c r="F7112">
        <v>92.127300000000005</v>
      </c>
      <c r="G7112">
        <v>44728</v>
      </c>
      <c r="H7112">
        <v>44713</v>
      </c>
      <c r="I7112">
        <v>5200033.3212000001</v>
      </c>
      <c r="J7112" t="s">
        <v>207</v>
      </c>
      <c r="K7112">
        <v>2600.0166605999998</v>
      </c>
    </row>
    <row r="7113" spans="1:11" x14ac:dyDescent="0.2">
      <c r="A7113" t="s">
        <v>259</v>
      </c>
      <c r="B7113" t="s">
        <v>198</v>
      </c>
      <c r="C7113" t="s">
        <v>194</v>
      </c>
      <c r="D7113" t="s">
        <v>187</v>
      </c>
      <c r="E7113">
        <v>12355</v>
      </c>
      <c r="F7113">
        <v>48.563000000000002</v>
      </c>
      <c r="G7113">
        <v>44730</v>
      </c>
      <c r="H7113">
        <v>44713</v>
      </c>
      <c r="I7113">
        <v>599995.86499999999</v>
      </c>
      <c r="J7113" t="s">
        <v>188</v>
      </c>
      <c r="K7113">
        <v>299.99793250000005</v>
      </c>
    </row>
    <row r="7114" spans="1:11" x14ac:dyDescent="0.2">
      <c r="A7114" t="s">
        <v>259</v>
      </c>
      <c r="B7114" t="s">
        <v>198</v>
      </c>
      <c r="C7114" t="s">
        <v>221</v>
      </c>
      <c r="D7114" t="s">
        <v>187</v>
      </c>
      <c r="E7114">
        <v>61647</v>
      </c>
      <c r="F7114">
        <v>38.931100000000001</v>
      </c>
      <c r="G7114">
        <v>44730</v>
      </c>
      <c r="H7114">
        <v>44713</v>
      </c>
      <c r="I7114">
        <v>2399985.5216999999</v>
      </c>
      <c r="J7114" t="s">
        <v>207</v>
      </c>
      <c r="K7114">
        <v>1199.99276085</v>
      </c>
    </row>
    <row r="7115" spans="1:11" x14ac:dyDescent="0.2">
      <c r="A7115" t="s">
        <v>259</v>
      </c>
      <c r="B7115" t="s">
        <v>198</v>
      </c>
      <c r="C7115" t="s">
        <v>194</v>
      </c>
      <c r="D7115" t="s">
        <v>187</v>
      </c>
      <c r="E7115">
        <v>179927</v>
      </c>
      <c r="F7115">
        <v>52.243299999999998</v>
      </c>
      <c r="G7115">
        <v>44730</v>
      </c>
      <c r="H7115">
        <v>44713</v>
      </c>
      <c r="I7115">
        <v>9399980.2390999999</v>
      </c>
      <c r="J7115" t="s">
        <v>188</v>
      </c>
      <c r="K7115">
        <v>4699.9901195500006</v>
      </c>
    </row>
    <row r="7116" spans="1:11" x14ac:dyDescent="0.2">
      <c r="A7116" t="s">
        <v>259</v>
      </c>
      <c r="B7116" t="s">
        <v>185</v>
      </c>
      <c r="C7116" t="s">
        <v>243</v>
      </c>
      <c r="D7116" t="s">
        <v>187</v>
      </c>
      <c r="E7116">
        <v>1494322</v>
      </c>
      <c r="F7116">
        <v>6.3574000000000002</v>
      </c>
      <c r="G7116">
        <v>44731</v>
      </c>
      <c r="H7116">
        <v>44713</v>
      </c>
      <c r="I7116">
        <v>9500002.6828000005</v>
      </c>
      <c r="J7116" t="s">
        <v>215</v>
      </c>
      <c r="K7116">
        <v>6650.0018779600005</v>
      </c>
    </row>
    <row r="7117" spans="1:11" x14ac:dyDescent="0.2">
      <c r="A7117" t="s">
        <v>259</v>
      </c>
      <c r="B7117" t="s">
        <v>198</v>
      </c>
      <c r="C7117" t="s">
        <v>239</v>
      </c>
      <c r="D7117" t="s">
        <v>192</v>
      </c>
      <c r="E7117">
        <v>87947</v>
      </c>
      <c r="F7117">
        <v>15.9186</v>
      </c>
      <c r="G7117">
        <v>44731</v>
      </c>
      <c r="H7117">
        <v>44713</v>
      </c>
      <c r="I7117">
        <v>1399993.1142</v>
      </c>
      <c r="J7117" t="s">
        <v>188</v>
      </c>
      <c r="K7117">
        <v>699.99655710000002</v>
      </c>
    </row>
    <row r="7118" spans="1:11" x14ac:dyDescent="0.2">
      <c r="A7118" t="s">
        <v>259</v>
      </c>
      <c r="B7118" t="s">
        <v>185</v>
      </c>
      <c r="C7118" t="s">
        <v>217</v>
      </c>
      <c r="D7118" t="s">
        <v>190</v>
      </c>
      <c r="E7118">
        <v>534245</v>
      </c>
      <c r="F7118">
        <v>9.359</v>
      </c>
      <c r="G7118">
        <v>44732</v>
      </c>
      <c r="H7118">
        <v>44713</v>
      </c>
      <c r="I7118">
        <v>4999998.9550000001</v>
      </c>
      <c r="J7118" t="s">
        <v>215</v>
      </c>
      <c r="K7118">
        <v>3499.9992685000002</v>
      </c>
    </row>
    <row r="7119" spans="1:11" x14ac:dyDescent="0.2">
      <c r="A7119" t="s">
        <v>259</v>
      </c>
      <c r="B7119" t="s">
        <v>198</v>
      </c>
      <c r="C7119" t="s">
        <v>236</v>
      </c>
      <c r="D7119" t="s">
        <v>190</v>
      </c>
      <c r="E7119">
        <v>965172</v>
      </c>
      <c r="F7119">
        <v>6.1128999999999998</v>
      </c>
      <c r="G7119">
        <v>44735</v>
      </c>
      <c r="H7119">
        <v>44713</v>
      </c>
      <c r="I7119">
        <v>5899999.9188000001</v>
      </c>
      <c r="J7119" t="s">
        <v>215</v>
      </c>
      <c r="K7119">
        <v>4129.9999431600008</v>
      </c>
    </row>
    <row r="7120" spans="1:11" x14ac:dyDescent="0.2">
      <c r="A7120" t="s">
        <v>259</v>
      </c>
      <c r="B7120" t="s">
        <v>185</v>
      </c>
      <c r="C7120" t="s">
        <v>233</v>
      </c>
      <c r="D7120" t="s">
        <v>187</v>
      </c>
      <c r="E7120">
        <v>100270</v>
      </c>
      <c r="F7120">
        <v>84.771100000000004</v>
      </c>
      <c r="G7120">
        <v>44735</v>
      </c>
      <c r="H7120">
        <v>44713</v>
      </c>
      <c r="I7120">
        <v>8499998.1970000006</v>
      </c>
      <c r="J7120" t="s">
        <v>204</v>
      </c>
      <c r="K7120">
        <v>4249.9990985000004</v>
      </c>
    </row>
    <row r="7121" spans="1:11" x14ac:dyDescent="0.2">
      <c r="A7121" t="s">
        <v>259</v>
      </c>
      <c r="B7121" t="s">
        <v>185</v>
      </c>
      <c r="C7121" t="s">
        <v>225</v>
      </c>
      <c r="D7121" t="s">
        <v>200</v>
      </c>
      <c r="E7121">
        <v>95917</v>
      </c>
      <c r="F7121">
        <v>94.873900000000006</v>
      </c>
      <c r="G7121">
        <v>44735</v>
      </c>
      <c r="H7121">
        <v>44713</v>
      </c>
      <c r="I7121">
        <v>9100019.8662999999</v>
      </c>
      <c r="J7121" t="s">
        <v>188</v>
      </c>
      <c r="K7121">
        <v>4550.0099331500005</v>
      </c>
    </row>
    <row r="7122" spans="1:11" x14ac:dyDescent="0.2">
      <c r="A7122" t="s">
        <v>259</v>
      </c>
      <c r="B7122" t="s">
        <v>185</v>
      </c>
      <c r="C7122" t="s">
        <v>195</v>
      </c>
      <c r="D7122" t="s">
        <v>187</v>
      </c>
      <c r="E7122">
        <v>20995</v>
      </c>
      <c r="F7122">
        <v>114.31399999999999</v>
      </c>
      <c r="G7122">
        <v>44735</v>
      </c>
      <c r="H7122">
        <v>44713</v>
      </c>
      <c r="I7122">
        <v>2400022.4299999997</v>
      </c>
      <c r="J7122" t="s">
        <v>196</v>
      </c>
      <c r="K7122">
        <v>1680.0157009999998</v>
      </c>
    </row>
    <row r="7123" spans="1:11" x14ac:dyDescent="0.2">
      <c r="A7123" t="s">
        <v>259</v>
      </c>
      <c r="B7123" t="s">
        <v>198</v>
      </c>
      <c r="C7123" t="s">
        <v>230</v>
      </c>
      <c r="D7123" t="s">
        <v>190</v>
      </c>
      <c r="E7123">
        <v>8802</v>
      </c>
      <c r="F7123">
        <v>113.6122</v>
      </c>
      <c r="G7123">
        <v>44735</v>
      </c>
      <c r="H7123">
        <v>44713</v>
      </c>
      <c r="I7123">
        <v>1000014.5844000001</v>
      </c>
      <c r="J7123" t="s">
        <v>188</v>
      </c>
      <c r="K7123">
        <v>500.00729220000005</v>
      </c>
    </row>
    <row r="7124" spans="1:11" x14ac:dyDescent="0.2">
      <c r="A7124" t="s">
        <v>259</v>
      </c>
      <c r="B7124" t="s">
        <v>198</v>
      </c>
      <c r="C7124" t="s">
        <v>225</v>
      </c>
      <c r="D7124" t="s">
        <v>190</v>
      </c>
      <c r="E7124">
        <v>33360</v>
      </c>
      <c r="F7124">
        <v>89.927599999999998</v>
      </c>
      <c r="G7124">
        <v>44736</v>
      </c>
      <c r="H7124">
        <v>44713</v>
      </c>
      <c r="I7124">
        <v>2999984.736</v>
      </c>
      <c r="J7124" t="s">
        <v>188</v>
      </c>
      <c r="K7124">
        <v>1499.9923679999999</v>
      </c>
    </row>
    <row r="7125" spans="1:11" x14ac:dyDescent="0.2">
      <c r="A7125" t="s">
        <v>259</v>
      </c>
      <c r="B7125" t="s">
        <v>198</v>
      </c>
      <c r="C7125" t="s">
        <v>231</v>
      </c>
      <c r="D7125" t="s">
        <v>212</v>
      </c>
      <c r="E7125">
        <v>286737</v>
      </c>
      <c r="F7125">
        <v>23.7151</v>
      </c>
      <c r="G7125">
        <v>44736</v>
      </c>
      <c r="H7125">
        <v>44713</v>
      </c>
      <c r="I7125">
        <v>6799996.6287000002</v>
      </c>
      <c r="J7125" t="s">
        <v>188</v>
      </c>
      <c r="K7125">
        <v>3399.9983143500003</v>
      </c>
    </row>
    <row r="7126" spans="1:11" x14ac:dyDescent="0.2">
      <c r="A7126" t="s">
        <v>259</v>
      </c>
      <c r="B7126" t="s">
        <v>185</v>
      </c>
      <c r="C7126" t="s">
        <v>226</v>
      </c>
      <c r="D7126" t="s">
        <v>190</v>
      </c>
      <c r="E7126">
        <v>35842</v>
      </c>
      <c r="F7126">
        <v>50.22</v>
      </c>
      <c r="G7126">
        <v>44736</v>
      </c>
      <c r="H7126">
        <v>44713</v>
      </c>
      <c r="I7126">
        <v>1799985.24</v>
      </c>
      <c r="J7126" t="s">
        <v>188</v>
      </c>
      <c r="K7126">
        <v>899.99261999999999</v>
      </c>
    </row>
    <row r="7127" spans="1:11" x14ac:dyDescent="0.2">
      <c r="A7127" t="s">
        <v>259</v>
      </c>
      <c r="B7127" t="s">
        <v>198</v>
      </c>
      <c r="C7127" t="s">
        <v>226</v>
      </c>
      <c r="D7127" t="s">
        <v>190</v>
      </c>
      <c r="E7127">
        <v>75436</v>
      </c>
      <c r="F7127">
        <v>54.350700000000003</v>
      </c>
      <c r="G7127">
        <v>44736</v>
      </c>
      <c r="H7127">
        <v>44713</v>
      </c>
      <c r="I7127">
        <v>4099999.4052000004</v>
      </c>
      <c r="J7127" t="s">
        <v>188</v>
      </c>
      <c r="K7127">
        <v>2049.9997026000001</v>
      </c>
    </row>
    <row r="7128" spans="1:11" x14ac:dyDescent="0.2">
      <c r="A7128" t="s">
        <v>259</v>
      </c>
      <c r="B7128" t="s">
        <v>198</v>
      </c>
      <c r="C7128" t="s">
        <v>231</v>
      </c>
      <c r="D7128" t="s">
        <v>200</v>
      </c>
      <c r="E7128">
        <v>409366</v>
      </c>
      <c r="F7128">
        <v>22.473800000000001</v>
      </c>
      <c r="G7128">
        <v>44737</v>
      </c>
      <c r="H7128">
        <v>44713</v>
      </c>
      <c r="I7128">
        <v>9200009.6107999999</v>
      </c>
      <c r="J7128" t="s">
        <v>188</v>
      </c>
      <c r="K7128">
        <v>4600.0048053999999</v>
      </c>
    </row>
    <row r="7129" spans="1:11" x14ac:dyDescent="0.2">
      <c r="A7129" t="s">
        <v>259</v>
      </c>
      <c r="B7129" t="s">
        <v>198</v>
      </c>
      <c r="C7129" t="s">
        <v>217</v>
      </c>
      <c r="D7129" t="s">
        <v>192</v>
      </c>
      <c r="E7129">
        <v>72533</v>
      </c>
      <c r="F7129">
        <v>9.6508000000000003</v>
      </c>
      <c r="G7129">
        <v>44737</v>
      </c>
      <c r="H7129">
        <v>44713</v>
      </c>
      <c r="I7129">
        <v>700001.47640000004</v>
      </c>
      <c r="J7129" t="s">
        <v>215</v>
      </c>
      <c r="K7129">
        <v>490.00103348000005</v>
      </c>
    </row>
    <row r="7130" spans="1:11" x14ac:dyDescent="0.2">
      <c r="A7130" t="s">
        <v>259</v>
      </c>
      <c r="B7130" t="s">
        <v>185</v>
      </c>
      <c r="C7130" t="s">
        <v>246</v>
      </c>
      <c r="D7130" t="s">
        <v>190</v>
      </c>
      <c r="E7130">
        <v>58391</v>
      </c>
      <c r="F7130">
        <v>128.44499999999999</v>
      </c>
      <c r="G7130">
        <v>44738</v>
      </c>
      <c r="H7130">
        <v>44713</v>
      </c>
      <c r="I7130">
        <v>7500031.9949999992</v>
      </c>
      <c r="J7130" t="s">
        <v>204</v>
      </c>
      <c r="K7130">
        <v>3750.0159974999997</v>
      </c>
    </row>
    <row r="7131" spans="1:11" x14ac:dyDescent="0.2">
      <c r="A7131" t="s">
        <v>259</v>
      </c>
      <c r="B7131" t="s">
        <v>198</v>
      </c>
      <c r="C7131" t="s">
        <v>231</v>
      </c>
      <c r="D7131" t="s">
        <v>190</v>
      </c>
      <c r="E7131">
        <v>173924</v>
      </c>
      <c r="F7131">
        <v>22.4236</v>
      </c>
      <c r="G7131">
        <v>44738</v>
      </c>
      <c r="H7131">
        <v>44713</v>
      </c>
      <c r="I7131">
        <v>3900002.2064</v>
      </c>
      <c r="J7131" t="s">
        <v>188</v>
      </c>
      <c r="K7131">
        <v>1950.0011032000002</v>
      </c>
    </row>
    <row r="7132" spans="1:11" x14ac:dyDescent="0.2">
      <c r="A7132" t="s">
        <v>259</v>
      </c>
      <c r="B7132" t="s">
        <v>198</v>
      </c>
      <c r="C7132" t="s">
        <v>199</v>
      </c>
      <c r="D7132" t="s">
        <v>190</v>
      </c>
      <c r="E7132">
        <v>1635537</v>
      </c>
      <c r="F7132">
        <v>3.0571000000000002</v>
      </c>
      <c r="G7132">
        <v>44739</v>
      </c>
      <c r="H7132">
        <v>44713</v>
      </c>
      <c r="I7132">
        <v>5000000.1627000002</v>
      </c>
      <c r="J7132" t="s">
        <v>193</v>
      </c>
      <c r="K7132">
        <v>3000.0000976199999</v>
      </c>
    </row>
    <row r="7133" spans="1:11" x14ac:dyDescent="0.2">
      <c r="A7133" t="s">
        <v>259</v>
      </c>
      <c r="B7133" t="s">
        <v>198</v>
      </c>
      <c r="C7133" t="s">
        <v>228</v>
      </c>
      <c r="D7133" t="s">
        <v>187</v>
      </c>
      <c r="E7133">
        <v>235418</v>
      </c>
      <c r="F7133">
        <v>28.0352</v>
      </c>
      <c r="G7133">
        <v>44739</v>
      </c>
      <c r="H7133">
        <v>44713</v>
      </c>
      <c r="I7133">
        <v>6599990.7136000004</v>
      </c>
      <c r="J7133" t="s">
        <v>204</v>
      </c>
      <c r="K7133">
        <v>3299.9953568000005</v>
      </c>
    </row>
    <row r="7134" spans="1:11" x14ac:dyDescent="0.2">
      <c r="A7134" t="s">
        <v>259</v>
      </c>
      <c r="B7134" t="s">
        <v>185</v>
      </c>
      <c r="C7134" t="s">
        <v>213</v>
      </c>
      <c r="D7134" t="s">
        <v>190</v>
      </c>
      <c r="E7134">
        <v>13386</v>
      </c>
      <c r="F7134">
        <v>67.236500000000007</v>
      </c>
      <c r="G7134">
        <v>44742</v>
      </c>
      <c r="H7134">
        <v>44713</v>
      </c>
      <c r="I7134">
        <v>900027.78900000011</v>
      </c>
      <c r="J7134" t="s">
        <v>188</v>
      </c>
      <c r="K7134">
        <v>450.01389450000005</v>
      </c>
    </row>
    <row r="7135" spans="1:11" x14ac:dyDescent="0.2">
      <c r="A7135" t="s">
        <v>259</v>
      </c>
      <c r="B7135" t="s">
        <v>185</v>
      </c>
      <c r="C7135" t="s">
        <v>242</v>
      </c>
      <c r="D7135" t="s">
        <v>187</v>
      </c>
      <c r="E7135">
        <v>32859</v>
      </c>
      <c r="F7135">
        <v>237.3784</v>
      </c>
      <c r="G7135">
        <v>44742</v>
      </c>
      <c r="H7135">
        <v>44713</v>
      </c>
      <c r="I7135">
        <v>7800016.8455999997</v>
      </c>
      <c r="J7135" t="s">
        <v>207</v>
      </c>
      <c r="K7135">
        <v>3900.0084228000001</v>
      </c>
    </row>
    <row r="7136" spans="1:11" x14ac:dyDescent="0.2">
      <c r="A7136" t="s">
        <v>259</v>
      </c>
      <c r="B7136" t="s">
        <v>198</v>
      </c>
      <c r="C7136" t="s">
        <v>206</v>
      </c>
      <c r="D7136" t="s">
        <v>187</v>
      </c>
      <c r="E7136">
        <v>59885</v>
      </c>
      <c r="F7136">
        <v>96.851500000000001</v>
      </c>
      <c r="G7136">
        <v>44742</v>
      </c>
      <c r="H7136">
        <v>44713</v>
      </c>
      <c r="I7136">
        <v>5799952.0774999997</v>
      </c>
      <c r="J7136" t="s">
        <v>207</v>
      </c>
      <c r="K7136">
        <v>2899.97603875</v>
      </c>
    </row>
    <row r="7137" spans="1:11" x14ac:dyDescent="0.2">
      <c r="A7137" t="s">
        <v>259</v>
      </c>
      <c r="B7137" t="s">
        <v>185</v>
      </c>
      <c r="C7137" t="s">
        <v>194</v>
      </c>
      <c r="D7137" t="s">
        <v>187</v>
      </c>
      <c r="E7137">
        <v>69278</v>
      </c>
      <c r="F7137">
        <v>50.521299999999997</v>
      </c>
      <c r="G7137">
        <v>44742</v>
      </c>
      <c r="H7137">
        <v>44713</v>
      </c>
      <c r="I7137">
        <v>3500014.6213999996</v>
      </c>
      <c r="J7137" t="s">
        <v>188</v>
      </c>
      <c r="K7137">
        <v>1750.0073106999998</v>
      </c>
    </row>
    <row r="7138" spans="1:11" x14ac:dyDescent="0.2">
      <c r="A7138" t="s">
        <v>259</v>
      </c>
      <c r="B7138" t="s">
        <v>198</v>
      </c>
      <c r="C7138" t="s">
        <v>203</v>
      </c>
      <c r="D7138" t="s">
        <v>192</v>
      </c>
      <c r="E7138">
        <v>83630</v>
      </c>
      <c r="F7138">
        <v>105.2256</v>
      </c>
      <c r="G7138">
        <v>44742</v>
      </c>
      <c r="H7138">
        <v>44713</v>
      </c>
      <c r="I7138">
        <v>8800016.9279999994</v>
      </c>
      <c r="J7138" t="s">
        <v>204</v>
      </c>
      <c r="K7138">
        <v>4400.0084640000005</v>
      </c>
    </row>
    <row r="7139" spans="1:11" x14ac:dyDescent="0.2">
      <c r="A7139" t="s">
        <v>259</v>
      </c>
      <c r="B7139" t="s">
        <v>185</v>
      </c>
      <c r="C7139" t="s">
        <v>211</v>
      </c>
      <c r="D7139" t="s">
        <v>192</v>
      </c>
      <c r="E7139">
        <v>273278</v>
      </c>
      <c r="F7139">
        <v>13.173400000000001</v>
      </c>
      <c r="G7139">
        <v>44744</v>
      </c>
      <c r="H7139">
        <v>44743</v>
      </c>
      <c r="I7139">
        <v>3600000.4052000004</v>
      </c>
      <c r="J7139" t="s">
        <v>207</v>
      </c>
      <c r="K7139">
        <v>1800.0002026000002</v>
      </c>
    </row>
    <row r="7140" spans="1:11" x14ac:dyDescent="0.2">
      <c r="A7140" t="s">
        <v>259</v>
      </c>
      <c r="B7140" t="s">
        <v>185</v>
      </c>
      <c r="C7140" t="s">
        <v>197</v>
      </c>
      <c r="D7140" t="s">
        <v>212</v>
      </c>
      <c r="E7140">
        <v>48443</v>
      </c>
      <c r="F7140">
        <v>171.33600000000001</v>
      </c>
      <c r="G7140">
        <v>44746</v>
      </c>
      <c r="H7140">
        <v>44743</v>
      </c>
      <c r="I7140">
        <v>8300029.8480000002</v>
      </c>
      <c r="J7140" t="s">
        <v>188</v>
      </c>
      <c r="K7140">
        <v>4150.0149240000001</v>
      </c>
    </row>
    <row r="7141" spans="1:11" x14ac:dyDescent="0.2">
      <c r="A7141" t="s">
        <v>259</v>
      </c>
      <c r="B7141" t="s">
        <v>185</v>
      </c>
      <c r="C7141" t="s">
        <v>224</v>
      </c>
      <c r="D7141" t="s">
        <v>190</v>
      </c>
      <c r="E7141">
        <v>14787</v>
      </c>
      <c r="F7141">
        <v>189.35839999999999</v>
      </c>
      <c r="G7141">
        <v>44746</v>
      </c>
      <c r="H7141">
        <v>44743</v>
      </c>
      <c r="I7141">
        <v>2800042.6607999997</v>
      </c>
      <c r="J7141" t="s">
        <v>204</v>
      </c>
      <c r="K7141">
        <v>1400.0213303999999</v>
      </c>
    </row>
    <row r="7142" spans="1:11" x14ac:dyDescent="0.2">
      <c r="A7142" t="s">
        <v>259</v>
      </c>
      <c r="B7142" t="s">
        <v>198</v>
      </c>
      <c r="C7142" t="s">
        <v>220</v>
      </c>
      <c r="D7142" t="s">
        <v>190</v>
      </c>
      <c r="E7142">
        <v>56577</v>
      </c>
      <c r="F7142">
        <v>155.5411</v>
      </c>
      <c r="G7142">
        <v>44749</v>
      </c>
      <c r="H7142">
        <v>44743</v>
      </c>
      <c r="I7142">
        <v>8800048.8147</v>
      </c>
      <c r="J7142" t="s">
        <v>188</v>
      </c>
      <c r="K7142">
        <v>4400.0244073499998</v>
      </c>
    </row>
    <row r="7143" spans="1:11" x14ac:dyDescent="0.2">
      <c r="A7143" t="s">
        <v>259</v>
      </c>
      <c r="B7143" t="s">
        <v>185</v>
      </c>
      <c r="C7143" t="s">
        <v>202</v>
      </c>
      <c r="D7143" t="s">
        <v>187</v>
      </c>
      <c r="E7143">
        <v>140285</v>
      </c>
      <c r="F7143">
        <v>4.2770000000000001</v>
      </c>
      <c r="G7143">
        <v>44749</v>
      </c>
      <c r="H7143">
        <v>44743</v>
      </c>
      <c r="I7143">
        <v>599998.94500000007</v>
      </c>
      <c r="J7143" t="s">
        <v>193</v>
      </c>
      <c r="K7143">
        <v>359.99936700000006</v>
      </c>
    </row>
    <row r="7144" spans="1:11" x14ac:dyDescent="0.2">
      <c r="A7144" t="s">
        <v>259</v>
      </c>
      <c r="B7144" t="s">
        <v>185</v>
      </c>
      <c r="C7144" t="s">
        <v>219</v>
      </c>
      <c r="D7144" t="s">
        <v>200</v>
      </c>
      <c r="E7144">
        <v>43680</v>
      </c>
      <c r="F7144">
        <v>54.944600000000001</v>
      </c>
      <c r="G7144">
        <v>44749</v>
      </c>
      <c r="H7144">
        <v>44743</v>
      </c>
      <c r="I7144">
        <v>2399980.128</v>
      </c>
      <c r="J7144" t="s">
        <v>188</v>
      </c>
      <c r="K7144">
        <v>1199.9900640000001</v>
      </c>
    </row>
    <row r="7145" spans="1:11" x14ac:dyDescent="0.2">
      <c r="A7145" t="s">
        <v>259</v>
      </c>
      <c r="B7145" t="s">
        <v>185</v>
      </c>
      <c r="C7145" t="s">
        <v>201</v>
      </c>
      <c r="D7145" t="s">
        <v>192</v>
      </c>
      <c r="E7145">
        <v>111380</v>
      </c>
      <c r="F7145">
        <v>36.811</v>
      </c>
      <c r="G7145">
        <v>44749</v>
      </c>
      <c r="H7145">
        <v>44743</v>
      </c>
      <c r="I7145">
        <v>4100009.18</v>
      </c>
      <c r="J7145" t="s">
        <v>188</v>
      </c>
      <c r="K7145">
        <v>2050.0045900000005</v>
      </c>
    </row>
    <row r="7146" spans="1:11" x14ac:dyDescent="0.2">
      <c r="A7146" t="s">
        <v>259</v>
      </c>
      <c r="B7146" t="s">
        <v>198</v>
      </c>
      <c r="C7146" t="s">
        <v>234</v>
      </c>
      <c r="D7146" t="s">
        <v>190</v>
      </c>
      <c r="E7146">
        <v>24600</v>
      </c>
      <c r="F7146">
        <v>105.68940000000001</v>
      </c>
      <c r="G7146">
        <v>44749</v>
      </c>
      <c r="H7146">
        <v>44743</v>
      </c>
      <c r="I7146">
        <v>2599959.2400000002</v>
      </c>
      <c r="J7146" t="s">
        <v>204</v>
      </c>
      <c r="K7146">
        <v>1299.9796200000001</v>
      </c>
    </row>
    <row r="7147" spans="1:11" x14ac:dyDescent="0.2">
      <c r="A7147" t="s">
        <v>259</v>
      </c>
      <c r="B7147" t="s">
        <v>185</v>
      </c>
      <c r="C7147" t="s">
        <v>191</v>
      </c>
      <c r="D7147" t="s">
        <v>192</v>
      </c>
      <c r="E7147">
        <v>283791</v>
      </c>
      <c r="F7147">
        <v>6.3426999999999998</v>
      </c>
      <c r="G7147">
        <v>44749</v>
      </c>
      <c r="H7147">
        <v>44743</v>
      </c>
      <c r="I7147">
        <v>1800001.1757</v>
      </c>
      <c r="J7147" t="s">
        <v>193</v>
      </c>
      <c r="K7147">
        <v>1080.0007054200003</v>
      </c>
    </row>
    <row r="7148" spans="1:11" x14ac:dyDescent="0.2">
      <c r="A7148" t="s">
        <v>259</v>
      </c>
      <c r="B7148" t="s">
        <v>198</v>
      </c>
      <c r="C7148" t="s">
        <v>232</v>
      </c>
      <c r="D7148" t="s">
        <v>190</v>
      </c>
      <c r="E7148">
        <v>180721</v>
      </c>
      <c r="F7148">
        <v>26.006900000000002</v>
      </c>
      <c r="G7148">
        <v>44751</v>
      </c>
      <c r="H7148">
        <v>44743</v>
      </c>
      <c r="I7148">
        <v>4699992.9749000007</v>
      </c>
      <c r="J7148" t="s">
        <v>204</v>
      </c>
      <c r="K7148">
        <v>2349.9964874500006</v>
      </c>
    </row>
    <row r="7149" spans="1:11" x14ac:dyDescent="0.2">
      <c r="A7149" t="s">
        <v>259</v>
      </c>
      <c r="B7149" t="s">
        <v>198</v>
      </c>
      <c r="C7149" t="s">
        <v>197</v>
      </c>
      <c r="D7149" t="s">
        <v>212</v>
      </c>
      <c r="E7149">
        <v>57640</v>
      </c>
      <c r="F7149">
        <v>166.5496</v>
      </c>
      <c r="G7149">
        <v>44753</v>
      </c>
      <c r="H7149">
        <v>44743</v>
      </c>
      <c r="I7149">
        <v>9599918.9440000001</v>
      </c>
      <c r="J7149" t="s">
        <v>188</v>
      </c>
      <c r="K7149">
        <v>4799.9594720000005</v>
      </c>
    </row>
    <row r="7150" spans="1:11" x14ac:dyDescent="0.2">
      <c r="A7150" t="s">
        <v>259</v>
      </c>
      <c r="B7150" t="s">
        <v>185</v>
      </c>
      <c r="C7150" t="s">
        <v>218</v>
      </c>
      <c r="D7150" t="s">
        <v>200</v>
      </c>
      <c r="E7150">
        <v>22656</v>
      </c>
      <c r="F7150">
        <v>66.208200000000005</v>
      </c>
      <c r="G7150">
        <v>44753</v>
      </c>
      <c r="H7150">
        <v>44743</v>
      </c>
      <c r="I7150">
        <v>1500012.9792000002</v>
      </c>
      <c r="J7150" t="s">
        <v>204</v>
      </c>
      <c r="K7150">
        <v>750.00648960000012</v>
      </c>
    </row>
    <row r="7151" spans="1:11" x14ac:dyDescent="0.2">
      <c r="A7151" t="s">
        <v>259</v>
      </c>
      <c r="B7151" t="s">
        <v>185</v>
      </c>
      <c r="C7151" t="s">
        <v>235</v>
      </c>
      <c r="D7151" t="s">
        <v>190</v>
      </c>
      <c r="E7151">
        <v>97249</v>
      </c>
      <c r="F7151">
        <v>15.4244</v>
      </c>
      <c r="G7151">
        <v>44753</v>
      </c>
      <c r="H7151">
        <v>44743</v>
      </c>
      <c r="I7151">
        <v>1500007.4756</v>
      </c>
      <c r="J7151" t="s">
        <v>204</v>
      </c>
      <c r="K7151">
        <v>750.00373780000007</v>
      </c>
    </row>
    <row r="7152" spans="1:11" x14ac:dyDescent="0.2">
      <c r="A7152" t="s">
        <v>259</v>
      </c>
      <c r="B7152" t="s">
        <v>185</v>
      </c>
      <c r="C7152" t="s">
        <v>224</v>
      </c>
      <c r="D7152" t="s">
        <v>192</v>
      </c>
      <c r="E7152">
        <v>6539</v>
      </c>
      <c r="F7152">
        <v>198.8004</v>
      </c>
      <c r="G7152">
        <v>44756</v>
      </c>
      <c r="H7152">
        <v>44743</v>
      </c>
      <c r="I7152">
        <v>1299955.8156000001</v>
      </c>
      <c r="J7152" t="s">
        <v>204</v>
      </c>
      <c r="K7152">
        <v>649.97790780000014</v>
      </c>
    </row>
    <row r="7153" spans="1:11" x14ac:dyDescent="0.2">
      <c r="A7153" t="s">
        <v>259</v>
      </c>
      <c r="B7153" t="s">
        <v>198</v>
      </c>
      <c r="C7153" t="s">
        <v>221</v>
      </c>
      <c r="D7153" t="s">
        <v>187</v>
      </c>
      <c r="E7153">
        <v>210376</v>
      </c>
      <c r="F7153">
        <v>38.977800000000002</v>
      </c>
      <c r="G7153">
        <v>44756</v>
      </c>
      <c r="H7153">
        <v>44743</v>
      </c>
      <c r="I7153">
        <v>8199993.6528000003</v>
      </c>
      <c r="J7153" t="s">
        <v>207</v>
      </c>
      <c r="K7153">
        <v>4099.9968263999999</v>
      </c>
    </row>
    <row r="7154" spans="1:11" x14ac:dyDescent="0.2">
      <c r="A7154" t="s">
        <v>259</v>
      </c>
      <c r="B7154" t="s">
        <v>185</v>
      </c>
      <c r="C7154" t="s">
        <v>225</v>
      </c>
      <c r="D7154" t="s">
        <v>192</v>
      </c>
      <c r="E7154">
        <v>111226</v>
      </c>
      <c r="F7154">
        <v>81.815299999999993</v>
      </c>
      <c r="G7154">
        <v>44756</v>
      </c>
      <c r="H7154">
        <v>44743</v>
      </c>
      <c r="I7154">
        <v>9099988.5577999987</v>
      </c>
      <c r="J7154" t="s">
        <v>188</v>
      </c>
      <c r="K7154">
        <v>4549.9942788999988</v>
      </c>
    </row>
    <row r="7155" spans="1:11" x14ac:dyDescent="0.2">
      <c r="A7155" t="s">
        <v>259</v>
      </c>
      <c r="B7155" t="s">
        <v>185</v>
      </c>
      <c r="C7155" t="s">
        <v>205</v>
      </c>
      <c r="D7155" t="s">
        <v>190</v>
      </c>
      <c r="E7155">
        <v>405340</v>
      </c>
      <c r="F7155">
        <v>18.503</v>
      </c>
      <c r="G7155">
        <v>44756</v>
      </c>
      <c r="H7155">
        <v>44743</v>
      </c>
      <c r="I7155">
        <v>7500006.0200000005</v>
      </c>
      <c r="J7155" t="s">
        <v>193</v>
      </c>
      <c r="K7155">
        <v>4500.0036120000004</v>
      </c>
    </row>
    <row r="7156" spans="1:11" x14ac:dyDescent="0.2">
      <c r="A7156" t="s">
        <v>259</v>
      </c>
      <c r="B7156" t="s">
        <v>185</v>
      </c>
      <c r="C7156" t="s">
        <v>246</v>
      </c>
      <c r="D7156" t="s">
        <v>200</v>
      </c>
      <c r="E7156">
        <v>68394</v>
      </c>
      <c r="F7156">
        <v>127.2038</v>
      </c>
      <c r="G7156">
        <v>44757</v>
      </c>
      <c r="H7156">
        <v>44743</v>
      </c>
      <c r="I7156">
        <v>8699976.6972000003</v>
      </c>
      <c r="J7156" t="s">
        <v>204</v>
      </c>
      <c r="K7156">
        <v>4349.9883486000008</v>
      </c>
    </row>
    <row r="7157" spans="1:11" x14ac:dyDescent="0.2">
      <c r="A7157" t="s">
        <v>259</v>
      </c>
      <c r="B7157" t="s">
        <v>198</v>
      </c>
      <c r="C7157" t="s">
        <v>219</v>
      </c>
      <c r="D7157" t="s">
        <v>192</v>
      </c>
      <c r="E7157">
        <v>97061</v>
      </c>
      <c r="F7157">
        <v>51.514200000000002</v>
      </c>
      <c r="G7157">
        <v>44757</v>
      </c>
      <c r="H7157">
        <v>44743</v>
      </c>
      <c r="I7157">
        <v>5000019.7662000004</v>
      </c>
      <c r="J7157" t="s">
        <v>188</v>
      </c>
      <c r="K7157">
        <v>2500.0098831</v>
      </c>
    </row>
    <row r="7158" spans="1:11" x14ac:dyDescent="0.2">
      <c r="A7158" t="s">
        <v>259</v>
      </c>
      <c r="B7158" t="s">
        <v>185</v>
      </c>
      <c r="C7158" t="s">
        <v>230</v>
      </c>
      <c r="D7158" t="s">
        <v>200</v>
      </c>
      <c r="E7158">
        <v>54741</v>
      </c>
      <c r="F7158">
        <v>120.56829999999999</v>
      </c>
      <c r="G7158">
        <v>44759</v>
      </c>
      <c r="H7158">
        <v>44743</v>
      </c>
      <c r="I7158">
        <v>6600029.3103</v>
      </c>
      <c r="J7158" t="s">
        <v>188</v>
      </c>
      <c r="K7158">
        <v>3300.0146551500002</v>
      </c>
    </row>
    <row r="7159" spans="1:11" x14ac:dyDescent="0.2">
      <c r="A7159" t="s">
        <v>259</v>
      </c>
      <c r="B7159" t="s">
        <v>185</v>
      </c>
      <c r="C7159" t="s">
        <v>208</v>
      </c>
      <c r="D7159" t="s">
        <v>190</v>
      </c>
      <c r="E7159">
        <v>21174</v>
      </c>
      <c r="F7159">
        <v>61.395099999999999</v>
      </c>
      <c r="G7159">
        <v>44759</v>
      </c>
      <c r="H7159">
        <v>44743</v>
      </c>
      <c r="I7159">
        <v>1299979.8474000001</v>
      </c>
      <c r="J7159" t="s">
        <v>188</v>
      </c>
      <c r="K7159">
        <v>649.98992370000008</v>
      </c>
    </row>
    <row r="7160" spans="1:11" x14ac:dyDescent="0.2">
      <c r="A7160" t="s">
        <v>259</v>
      </c>
      <c r="B7160" t="s">
        <v>198</v>
      </c>
      <c r="C7160" t="s">
        <v>224</v>
      </c>
      <c r="D7160" t="s">
        <v>212</v>
      </c>
      <c r="E7160">
        <v>38411</v>
      </c>
      <c r="F7160">
        <v>187.4478</v>
      </c>
      <c r="G7160">
        <v>44763</v>
      </c>
      <c r="H7160">
        <v>44743</v>
      </c>
      <c r="I7160">
        <v>7200057.4457999999</v>
      </c>
      <c r="J7160" t="s">
        <v>204</v>
      </c>
      <c r="K7160">
        <v>3600.0287229000005</v>
      </c>
    </row>
    <row r="7161" spans="1:11" x14ac:dyDescent="0.2">
      <c r="A7161" t="s">
        <v>259</v>
      </c>
      <c r="B7161" t="s">
        <v>185</v>
      </c>
      <c r="C7161" t="s">
        <v>222</v>
      </c>
      <c r="D7161" t="s">
        <v>190</v>
      </c>
      <c r="E7161">
        <v>496550</v>
      </c>
      <c r="F7161">
        <v>15.3056</v>
      </c>
      <c r="G7161">
        <v>44763</v>
      </c>
      <c r="H7161">
        <v>44743</v>
      </c>
      <c r="I7161">
        <v>7599995.6799999997</v>
      </c>
      <c r="J7161" t="s">
        <v>193</v>
      </c>
      <c r="K7161">
        <v>4559.9974080000002</v>
      </c>
    </row>
    <row r="7162" spans="1:11" x14ac:dyDescent="0.2">
      <c r="A7162" t="s">
        <v>259</v>
      </c>
      <c r="B7162" t="s">
        <v>198</v>
      </c>
      <c r="C7162" t="s">
        <v>197</v>
      </c>
      <c r="D7162" t="s">
        <v>187</v>
      </c>
      <c r="E7162">
        <v>13774</v>
      </c>
      <c r="F7162">
        <v>152.46629999999999</v>
      </c>
      <c r="G7162">
        <v>44763</v>
      </c>
      <c r="H7162">
        <v>44743</v>
      </c>
      <c r="I7162">
        <v>2100070.8161999998</v>
      </c>
      <c r="J7162" t="s">
        <v>188</v>
      </c>
      <c r="K7162">
        <v>1050.0354080999998</v>
      </c>
    </row>
    <row r="7163" spans="1:11" x14ac:dyDescent="0.2">
      <c r="A7163" t="s">
        <v>259</v>
      </c>
      <c r="B7163" t="s">
        <v>185</v>
      </c>
      <c r="C7163" t="s">
        <v>240</v>
      </c>
      <c r="D7163" t="s">
        <v>200</v>
      </c>
      <c r="E7163">
        <v>76697</v>
      </c>
      <c r="F7163">
        <v>7.8230000000000004</v>
      </c>
      <c r="G7163">
        <v>44763</v>
      </c>
      <c r="H7163">
        <v>44743</v>
      </c>
      <c r="I7163">
        <v>600000.63100000005</v>
      </c>
      <c r="J7163" t="s">
        <v>241</v>
      </c>
      <c r="K7163">
        <v>420.00044170000007</v>
      </c>
    </row>
    <row r="7164" spans="1:11" x14ac:dyDescent="0.2">
      <c r="A7164" t="s">
        <v>259</v>
      </c>
      <c r="B7164" t="s">
        <v>185</v>
      </c>
      <c r="C7164" t="s">
        <v>194</v>
      </c>
      <c r="D7164" t="s">
        <v>190</v>
      </c>
      <c r="E7164">
        <v>176672</v>
      </c>
      <c r="F7164">
        <v>44.149500000000003</v>
      </c>
      <c r="G7164">
        <v>44763</v>
      </c>
      <c r="H7164">
        <v>44743</v>
      </c>
      <c r="I7164">
        <v>7799980.4640000006</v>
      </c>
      <c r="J7164" t="s">
        <v>188</v>
      </c>
      <c r="K7164">
        <v>3899.9902320000001</v>
      </c>
    </row>
    <row r="7165" spans="1:11" x14ac:dyDescent="0.2">
      <c r="A7165" t="s">
        <v>259</v>
      </c>
      <c r="B7165" t="s">
        <v>198</v>
      </c>
      <c r="C7165" t="s">
        <v>191</v>
      </c>
      <c r="D7165" t="s">
        <v>200</v>
      </c>
      <c r="E7165">
        <v>585299</v>
      </c>
      <c r="F7165">
        <v>6.1506999999999996</v>
      </c>
      <c r="G7165">
        <v>44764</v>
      </c>
      <c r="H7165">
        <v>44743</v>
      </c>
      <c r="I7165">
        <v>3599998.5592999998</v>
      </c>
      <c r="J7165" t="s">
        <v>193</v>
      </c>
      <c r="K7165">
        <v>2159.9991355799998</v>
      </c>
    </row>
    <row r="7166" spans="1:11" x14ac:dyDescent="0.2">
      <c r="A7166" t="s">
        <v>259</v>
      </c>
      <c r="B7166" t="s">
        <v>198</v>
      </c>
      <c r="C7166" t="s">
        <v>238</v>
      </c>
      <c r="D7166" t="s">
        <v>187</v>
      </c>
      <c r="E7166">
        <v>23942</v>
      </c>
      <c r="F7166">
        <v>225.54509999999999</v>
      </c>
      <c r="G7166">
        <v>44764</v>
      </c>
      <c r="H7166">
        <v>44743</v>
      </c>
      <c r="I7166">
        <v>5400000.7841999996</v>
      </c>
      <c r="J7166" t="s">
        <v>204</v>
      </c>
      <c r="K7166">
        <v>2700.0003920999998</v>
      </c>
    </row>
    <row r="7167" spans="1:11" x14ac:dyDescent="0.2">
      <c r="A7167" t="s">
        <v>259</v>
      </c>
      <c r="B7167" t="s">
        <v>198</v>
      </c>
      <c r="C7167" t="s">
        <v>194</v>
      </c>
      <c r="D7167" t="s">
        <v>192</v>
      </c>
      <c r="E7167">
        <v>102241</v>
      </c>
      <c r="F7167">
        <v>51.838200000000001</v>
      </c>
      <c r="G7167">
        <v>44765</v>
      </c>
      <c r="H7167">
        <v>44743</v>
      </c>
      <c r="I7167">
        <v>5299989.4062000001</v>
      </c>
      <c r="J7167" t="s">
        <v>188</v>
      </c>
      <c r="K7167">
        <v>2649.9947031000002</v>
      </c>
    </row>
    <row r="7168" spans="1:11" x14ac:dyDescent="0.2">
      <c r="A7168" t="s">
        <v>259</v>
      </c>
      <c r="B7168" t="s">
        <v>185</v>
      </c>
      <c r="C7168" t="s">
        <v>205</v>
      </c>
      <c r="D7168" t="s">
        <v>200</v>
      </c>
      <c r="E7168">
        <v>478192</v>
      </c>
      <c r="F7168">
        <v>19.866499999999998</v>
      </c>
      <c r="G7168">
        <v>44766</v>
      </c>
      <c r="H7168">
        <v>44743</v>
      </c>
      <c r="I7168">
        <v>9500001.3679999989</v>
      </c>
      <c r="J7168" t="s">
        <v>193</v>
      </c>
      <c r="K7168">
        <v>5700.000820799999</v>
      </c>
    </row>
    <row r="7169" spans="1:11" x14ac:dyDescent="0.2">
      <c r="A7169" t="s">
        <v>259</v>
      </c>
      <c r="B7169" t="s">
        <v>198</v>
      </c>
      <c r="C7169" t="s">
        <v>233</v>
      </c>
      <c r="D7169" t="s">
        <v>190</v>
      </c>
      <c r="E7169">
        <v>81092</v>
      </c>
      <c r="F7169">
        <v>92.487799999999993</v>
      </c>
      <c r="G7169">
        <v>44767</v>
      </c>
      <c r="H7169">
        <v>44743</v>
      </c>
      <c r="I7169">
        <v>7500020.6775999991</v>
      </c>
      <c r="J7169" t="s">
        <v>204</v>
      </c>
      <c r="K7169">
        <v>3750.0103387999998</v>
      </c>
    </row>
    <row r="7170" spans="1:11" x14ac:dyDescent="0.2">
      <c r="A7170" t="s">
        <v>259</v>
      </c>
      <c r="B7170" t="s">
        <v>185</v>
      </c>
      <c r="C7170" t="s">
        <v>197</v>
      </c>
      <c r="D7170" t="s">
        <v>190</v>
      </c>
      <c r="E7170">
        <v>5771</v>
      </c>
      <c r="F7170">
        <v>173.26679999999999</v>
      </c>
      <c r="G7170">
        <v>44771</v>
      </c>
      <c r="H7170">
        <v>44743</v>
      </c>
      <c r="I7170">
        <v>999922.70279999997</v>
      </c>
      <c r="J7170" t="s">
        <v>188</v>
      </c>
      <c r="K7170">
        <v>499.96135139999996</v>
      </c>
    </row>
    <row r="7171" spans="1:11" x14ac:dyDescent="0.2">
      <c r="A7171" t="s">
        <v>259</v>
      </c>
      <c r="B7171" t="s">
        <v>198</v>
      </c>
      <c r="C7171" t="s">
        <v>236</v>
      </c>
      <c r="D7171" t="s">
        <v>190</v>
      </c>
      <c r="E7171">
        <v>780342</v>
      </c>
      <c r="F7171">
        <v>6.5355999999999996</v>
      </c>
      <c r="G7171">
        <v>44774</v>
      </c>
      <c r="H7171">
        <v>44774</v>
      </c>
      <c r="I7171">
        <v>5100003.1751999995</v>
      </c>
      <c r="J7171" t="s">
        <v>215</v>
      </c>
      <c r="K7171">
        <v>3570.0022226399997</v>
      </c>
    </row>
    <row r="7172" spans="1:11" x14ac:dyDescent="0.2">
      <c r="A7172" t="s">
        <v>259</v>
      </c>
      <c r="B7172" t="s">
        <v>185</v>
      </c>
      <c r="C7172" t="s">
        <v>229</v>
      </c>
      <c r="D7172" t="s">
        <v>187</v>
      </c>
      <c r="E7172">
        <v>70051</v>
      </c>
      <c r="F7172">
        <v>99.927300000000002</v>
      </c>
      <c r="G7172">
        <v>44777</v>
      </c>
      <c r="H7172">
        <v>44774</v>
      </c>
      <c r="I7172">
        <v>7000007.2922999999</v>
      </c>
      <c r="J7172" t="s">
        <v>188</v>
      </c>
      <c r="K7172">
        <v>3500.0036461499999</v>
      </c>
    </row>
    <row r="7173" spans="1:11" x14ac:dyDescent="0.2">
      <c r="A7173" t="s">
        <v>259</v>
      </c>
      <c r="B7173" t="s">
        <v>185</v>
      </c>
      <c r="C7173" t="s">
        <v>235</v>
      </c>
      <c r="D7173" t="s">
        <v>190</v>
      </c>
      <c r="E7173">
        <v>504010</v>
      </c>
      <c r="F7173">
        <v>15.674300000000001</v>
      </c>
      <c r="G7173">
        <v>44777</v>
      </c>
      <c r="H7173">
        <v>44774</v>
      </c>
      <c r="I7173">
        <v>7900003.943</v>
      </c>
      <c r="J7173" t="s">
        <v>204</v>
      </c>
      <c r="K7173">
        <v>3950.0019715000008</v>
      </c>
    </row>
    <row r="7174" spans="1:11" x14ac:dyDescent="0.2">
      <c r="A7174" t="s">
        <v>259</v>
      </c>
      <c r="B7174" t="s">
        <v>185</v>
      </c>
      <c r="C7174" t="s">
        <v>112</v>
      </c>
      <c r="D7174" t="s">
        <v>190</v>
      </c>
      <c r="E7174">
        <v>89554</v>
      </c>
      <c r="F7174">
        <v>44.665599999999998</v>
      </c>
      <c r="G7174">
        <v>44777</v>
      </c>
      <c r="H7174">
        <v>44774</v>
      </c>
      <c r="I7174">
        <v>3999983.1423999998</v>
      </c>
      <c r="J7174" t="s">
        <v>188</v>
      </c>
      <c r="K7174">
        <v>1999.9915712</v>
      </c>
    </row>
    <row r="7175" spans="1:11" x14ac:dyDescent="0.2">
      <c r="A7175" t="s">
        <v>259</v>
      </c>
      <c r="B7175" t="s">
        <v>185</v>
      </c>
      <c r="C7175" t="s">
        <v>217</v>
      </c>
      <c r="D7175" t="s">
        <v>190</v>
      </c>
      <c r="E7175">
        <v>572802</v>
      </c>
      <c r="F7175">
        <v>9.7765000000000004</v>
      </c>
      <c r="G7175">
        <v>44777</v>
      </c>
      <c r="H7175">
        <v>44774</v>
      </c>
      <c r="I7175">
        <v>5599998.7530000005</v>
      </c>
      <c r="J7175" t="s">
        <v>215</v>
      </c>
      <c r="K7175">
        <v>3919.9991271000008</v>
      </c>
    </row>
    <row r="7176" spans="1:11" x14ac:dyDescent="0.2">
      <c r="A7176" t="s">
        <v>259</v>
      </c>
      <c r="B7176" t="s">
        <v>198</v>
      </c>
      <c r="C7176" t="s">
        <v>240</v>
      </c>
      <c r="D7176" t="s">
        <v>190</v>
      </c>
      <c r="E7176">
        <v>330165</v>
      </c>
      <c r="F7176">
        <v>7.2690999999999999</v>
      </c>
      <c r="G7176">
        <v>44777</v>
      </c>
      <c r="H7176">
        <v>44774</v>
      </c>
      <c r="I7176">
        <v>2400002.4015000002</v>
      </c>
      <c r="J7176" t="s">
        <v>241</v>
      </c>
      <c r="K7176">
        <v>1680.0016810500001</v>
      </c>
    </row>
    <row r="7177" spans="1:11" x14ac:dyDescent="0.2">
      <c r="A7177" t="s">
        <v>259</v>
      </c>
      <c r="B7177" t="s">
        <v>198</v>
      </c>
      <c r="C7177" t="s">
        <v>216</v>
      </c>
      <c r="D7177" t="s">
        <v>190</v>
      </c>
      <c r="E7177">
        <v>436477</v>
      </c>
      <c r="F7177">
        <v>15.808400000000001</v>
      </c>
      <c r="G7177">
        <v>44778</v>
      </c>
      <c r="H7177">
        <v>44774</v>
      </c>
      <c r="I7177">
        <v>6900003.0068000006</v>
      </c>
      <c r="J7177" t="s">
        <v>215</v>
      </c>
      <c r="K7177">
        <v>4830.0021047600003</v>
      </c>
    </row>
    <row r="7178" spans="1:11" x14ac:dyDescent="0.2">
      <c r="A7178" t="s">
        <v>259</v>
      </c>
      <c r="B7178" t="s">
        <v>185</v>
      </c>
      <c r="C7178" t="s">
        <v>229</v>
      </c>
      <c r="D7178" t="s">
        <v>190</v>
      </c>
      <c r="E7178">
        <v>19908</v>
      </c>
      <c r="F7178">
        <v>110.5081</v>
      </c>
      <c r="G7178">
        <v>44780</v>
      </c>
      <c r="H7178">
        <v>44774</v>
      </c>
      <c r="I7178">
        <v>2199995.2547999998</v>
      </c>
      <c r="J7178" t="s">
        <v>188</v>
      </c>
      <c r="K7178">
        <v>1099.9976273999998</v>
      </c>
    </row>
    <row r="7179" spans="1:11" x14ac:dyDescent="0.2">
      <c r="A7179" t="s">
        <v>259</v>
      </c>
      <c r="B7179" t="s">
        <v>198</v>
      </c>
      <c r="C7179" t="s">
        <v>223</v>
      </c>
      <c r="D7179" t="s">
        <v>192</v>
      </c>
      <c r="E7179">
        <v>30148</v>
      </c>
      <c r="F7179">
        <v>86.241</v>
      </c>
      <c r="G7179">
        <v>44784</v>
      </c>
      <c r="H7179">
        <v>44774</v>
      </c>
      <c r="I7179">
        <v>2599993.6680000001</v>
      </c>
      <c r="J7179" t="s">
        <v>204</v>
      </c>
      <c r="K7179">
        <v>1299.996834</v>
      </c>
    </row>
    <row r="7180" spans="1:11" x14ac:dyDescent="0.2">
      <c r="A7180" t="s">
        <v>259</v>
      </c>
      <c r="B7180" t="s">
        <v>185</v>
      </c>
      <c r="C7180" t="s">
        <v>189</v>
      </c>
      <c r="D7180" t="s">
        <v>192</v>
      </c>
      <c r="E7180">
        <v>177512</v>
      </c>
      <c r="F7180">
        <v>32.110500000000002</v>
      </c>
      <c r="G7180">
        <v>44784</v>
      </c>
      <c r="H7180">
        <v>44774</v>
      </c>
      <c r="I7180">
        <v>5699999.0760000004</v>
      </c>
      <c r="J7180" t="s">
        <v>188</v>
      </c>
      <c r="K7180">
        <v>2849.9995380000005</v>
      </c>
    </row>
    <row r="7181" spans="1:11" x14ac:dyDescent="0.2">
      <c r="A7181" t="s">
        <v>259</v>
      </c>
      <c r="B7181" t="s">
        <v>185</v>
      </c>
      <c r="C7181" t="s">
        <v>220</v>
      </c>
      <c r="D7181" t="s">
        <v>200</v>
      </c>
      <c r="E7181">
        <v>54289</v>
      </c>
      <c r="F7181">
        <v>152.88589999999999</v>
      </c>
      <c r="G7181">
        <v>44784</v>
      </c>
      <c r="H7181">
        <v>44774</v>
      </c>
      <c r="I7181">
        <v>8300022.6250999998</v>
      </c>
      <c r="J7181" t="s">
        <v>188</v>
      </c>
      <c r="K7181">
        <v>4150.0113125500002</v>
      </c>
    </row>
    <row r="7182" spans="1:11" x14ac:dyDescent="0.2">
      <c r="A7182" t="s">
        <v>259</v>
      </c>
      <c r="B7182" t="s">
        <v>185</v>
      </c>
      <c r="C7182" t="s">
        <v>222</v>
      </c>
      <c r="D7182" t="s">
        <v>200</v>
      </c>
      <c r="E7182">
        <v>287664</v>
      </c>
      <c r="F7182">
        <v>15.2956</v>
      </c>
      <c r="G7182">
        <v>44784</v>
      </c>
      <c r="H7182">
        <v>44774</v>
      </c>
      <c r="I7182">
        <v>4399993.4784000004</v>
      </c>
      <c r="J7182" t="s">
        <v>193</v>
      </c>
      <c r="K7182">
        <v>2639.9960870400005</v>
      </c>
    </row>
    <row r="7183" spans="1:11" x14ac:dyDescent="0.2">
      <c r="A7183" t="s">
        <v>259</v>
      </c>
      <c r="B7183" t="s">
        <v>198</v>
      </c>
      <c r="C7183" t="s">
        <v>246</v>
      </c>
      <c r="D7183" t="s">
        <v>190</v>
      </c>
      <c r="E7183">
        <v>73807</v>
      </c>
      <c r="F7183">
        <v>130.0693</v>
      </c>
      <c r="G7183">
        <v>44784</v>
      </c>
      <c r="H7183">
        <v>44774</v>
      </c>
      <c r="I7183">
        <v>9600024.8250999991</v>
      </c>
      <c r="J7183" t="s">
        <v>204</v>
      </c>
      <c r="K7183">
        <v>4800.0124125499997</v>
      </c>
    </row>
    <row r="7184" spans="1:11" x14ac:dyDescent="0.2">
      <c r="A7184" t="s">
        <v>259</v>
      </c>
      <c r="B7184" t="s">
        <v>185</v>
      </c>
      <c r="C7184" t="s">
        <v>114</v>
      </c>
      <c r="D7184" t="s">
        <v>190</v>
      </c>
      <c r="E7184">
        <v>113863</v>
      </c>
      <c r="F7184">
        <v>14.052</v>
      </c>
      <c r="G7184">
        <v>44786</v>
      </c>
      <c r="H7184">
        <v>44774</v>
      </c>
      <c r="I7184">
        <v>1600002.8759999999</v>
      </c>
      <c r="J7184" t="s">
        <v>215</v>
      </c>
      <c r="K7184">
        <v>1120.0020132</v>
      </c>
    </row>
    <row r="7185" spans="1:11" x14ac:dyDescent="0.2">
      <c r="A7185" t="s">
        <v>259</v>
      </c>
      <c r="B7185" t="s">
        <v>198</v>
      </c>
      <c r="C7185" t="s">
        <v>226</v>
      </c>
      <c r="D7185" t="s">
        <v>200</v>
      </c>
      <c r="E7185">
        <v>25824</v>
      </c>
      <c r="F7185">
        <v>50.339799999999997</v>
      </c>
      <c r="G7185">
        <v>44787</v>
      </c>
      <c r="H7185">
        <v>44774</v>
      </c>
      <c r="I7185">
        <v>1299974.9952</v>
      </c>
      <c r="J7185" t="s">
        <v>188</v>
      </c>
      <c r="K7185">
        <v>649.98749759999998</v>
      </c>
    </row>
    <row r="7186" spans="1:11" x14ac:dyDescent="0.2">
      <c r="A7186" t="s">
        <v>259</v>
      </c>
      <c r="B7186" t="s">
        <v>185</v>
      </c>
      <c r="C7186" t="s">
        <v>243</v>
      </c>
      <c r="D7186" t="s">
        <v>190</v>
      </c>
      <c r="E7186">
        <v>204075</v>
      </c>
      <c r="F7186">
        <v>6.3701999999999996</v>
      </c>
      <c r="G7186">
        <v>44791</v>
      </c>
      <c r="H7186">
        <v>44774</v>
      </c>
      <c r="I7186">
        <v>1299998.5649999999</v>
      </c>
      <c r="J7186" t="s">
        <v>215</v>
      </c>
      <c r="K7186">
        <v>909.99899550000009</v>
      </c>
    </row>
    <row r="7187" spans="1:11" x14ac:dyDescent="0.2">
      <c r="A7187" t="s">
        <v>259</v>
      </c>
      <c r="B7187" t="s">
        <v>185</v>
      </c>
      <c r="C7187" t="s">
        <v>236</v>
      </c>
      <c r="D7187" t="s">
        <v>190</v>
      </c>
      <c r="E7187">
        <v>837287</v>
      </c>
      <c r="F7187">
        <v>6.4493999999999998</v>
      </c>
      <c r="G7187">
        <v>44791</v>
      </c>
      <c r="H7187">
        <v>44774</v>
      </c>
      <c r="I7187">
        <v>5399998.7778000003</v>
      </c>
      <c r="J7187" t="s">
        <v>215</v>
      </c>
      <c r="K7187">
        <v>3779.9991444600005</v>
      </c>
    </row>
    <row r="7188" spans="1:11" x14ac:dyDescent="0.2">
      <c r="A7188" t="s">
        <v>259</v>
      </c>
      <c r="B7188" t="s">
        <v>198</v>
      </c>
      <c r="C7188" t="s">
        <v>218</v>
      </c>
      <c r="D7188" t="s">
        <v>187</v>
      </c>
      <c r="E7188">
        <v>93845</v>
      </c>
      <c r="F7188">
        <v>59.672899999999998</v>
      </c>
      <c r="G7188">
        <v>44792</v>
      </c>
      <c r="H7188">
        <v>44774</v>
      </c>
      <c r="I7188">
        <v>5600003.3004999999</v>
      </c>
      <c r="J7188" t="s">
        <v>204</v>
      </c>
      <c r="K7188">
        <v>2800.0016502499998</v>
      </c>
    </row>
    <row r="7189" spans="1:11" x14ac:dyDescent="0.2">
      <c r="A7189" t="s">
        <v>259</v>
      </c>
      <c r="B7189" t="s">
        <v>198</v>
      </c>
      <c r="C7189" t="s">
        <v>191</v>
      </c>
      <c r="D7189" t="s">
        <v>190</v>
      </c>
      <c r="E7189">
        <v>1655177</v>
      </c>
      <c r="F7189">
        <v>5.4978999999999996</v>
      </c>
      <c r="G7189">
        <v>44795</v>
      </c>
      <c r="H7189">
        <v>44774</v>
      </c>
      <c r="I7189">
        <v>9099997.6283</v>
      </c>
      <c r="J7189" t="s">
        <v>193</v>
      </c>
      <c r="K7189">
        <v>5459.9985769800005</v>
      </c>
    </row>
    <row r="7190" spans="1:11" x14ac:dyDescent="0.2">
      <c r="A7190" t="s">
        <v>259</v>
      </c>
      <c r="B7190" t="s">
        <v>198</v>
      </c>
      <c r="C7190" t="s">
        <v>211</v>
      </c>
      <c r="D7190" t="s">
        <v>190</v>
      </c>
      <c r="E7190">
        <v>345738</v>
      </c>
      <c r="F7190">
        <v>13.594099999999999</v>
      </c>
      <c r="G7190">
        <v>44795</v>
      </c>
      <c r="H7190">
        <v>44774</v>
      </c>
      <c r="I7190">
        <v>4699996.9457999999</v>
      </c>
      <c r="J7190" t="s">
        <v>207</v>
      </c>
      <c r="K7190">
        <v>2349.9984728999998</v>
      </c>
    </row>
    <row r="7191" spans="1:11" x14ac:dyDescent="0.2">
      <c r="A7191" t="s">
        <v>259</v>
      </c>
      <c r="B7191" t="s">
        <v>185</v>
      </c>
      <c r="C7191" t="s">
        <v>219</v>
      </c>
      <c r="D7191" t="s">
        <v>192</v>
      </c>
      <c r="E7191">
        <v>110609</v>
      </c>
      <c r="F7191">
        <v>50.628799999999998</v>
      </c>
      <c r="G7191">
        <v>44795</v>
      </c>
      <c r="H7191">
        <v>44774</v>
      </c>
      <c r="I7191">
        <v>5600000.9391999999</v>
      </c>
      <c r="J7191" t="s">
        <v>188</v>
      </c>
      <c r="K7191">
        <v>2800.0004696000001</v>
      </c>
    </row>
    <row r="7192" spans="1:11" x14ac:dyDescent="0.2">
      <c r="A7192" t="s">
        <v>259</v>
      </c>
      <c r="B7192" t="s">
        <v>185</v>
      </c>
      <c r="C7192" t="s">
        <v>219</v>
      </c>
      <c r="D7192" t="s">
        <v>192</v>
      </c>
      <c r="E7192">
        <v>86966</v>
      </c>
      <c r="F7192">
        <v>55.193800000000003</v>
      </c>
      <c r="G7192">
        <v>44798</v>
      </c>
      <c r="H7192">
        <v>44774</v>
      </c>
      <c r="I7192">
        <v>4799984.0108000003</v>
      </c>
      <c r="J7192" t="s">
        <v>188</v>
      </c>
      <c r="K7192">
        <v>2399.9920054000004</v>
      </c>
    </row>
    <row r="7193" spans="1:11" x14ac:dyDescent="0.2">
      <c r="A7193" t="s">
        <v>259</v>
      </c>
      <c r="B7193" t="s">
        <v>198</v>
      </c>
      <c r="C7193" t="s">
        <v>219</v>
      </c>
      <c r="D7193" t="s">
        <v>190</v>
      </c>
      <c r="E7193">
        <v>100480</v>
      </c>
      <c r="F7193">
        <v>57.722900000000003</v>
      </c>
      <c r="G7193">
        <v>44798</v>
      </c>
      <c r="H7193">
        <v>44774</v>
      </c>
      <c r="I7193">
        <v>5799996.9920000006</v>
      </c>
      <c r="J7193" t="s">
        <v>188</v>
      </c>
      <c r="K7193">
        <v>2899.9984960000002</v>
      </c>
    </row>
    <row r="7194" spans="1:11" x14ac:dyDescent="0.2">
      <c r="A7194" t="s">
        <v>259</v>
      </c>
      <c r="B7194" t="s">
        <v>198</v>
      </c>
      <c r="C7194" t="s">
        <v>201</v>
      </c>
      <c r="D7194" t="s">
        <v>190</v>
      </c>
      <c r="E7194">
        <v>133346</v>
      </c>
      <c r="F7194">
        <v>36.746600000000001</v>
      </c>
      <c r="G7194">
        <v>44798</v>
      </c>
      <c r="H7194">
        <v>44774</v>
      </c>
      <c r="I7194">
        <v>4900012.1236000005</v>
      </c>
      <c r="J7194" t="s">
        <v>188</v>
      </c>
      <c r="K7194">
        <v>2450.0060618000002</v>
      </c>
    </row>
    <row r="7195" spans="1:11" x14ac:dyDescent="0.2">
      <c r="A7195" t="s">
        <v>259</v>
      </c>
      <c r="B7195" t="s">
        <v>185</v>
      </c>
      <c r="C7195" t="s">
        <v>237</v>
      </c>
      <c r="D7195" t="s">
        <v>190</v>
      </c>
      <c r="E7195">
        <v>468182</v>
      </c>
      <c r="F7195">
        <v>16.4466</v>
      </c>
      <c r="G7195">
        <v>44798</v>
      </c>
      <c r="H7195">
        <v>44774</v>
      </c>
      <c r="I7195">
        <v>7700002.0811999999</v>
      </c>
      <c r="J7195" t="s">
        <v>204</v>
      </c>
      <c r="K7195">
        <v>3850.0010406000006</v>
      </c>
    </row>
    <row r="7196" spans="1:11" x14ac:dyDescent="0.2">
      <c r="A7196" t="s">
        <v>259</v>
      </c>
      <c r="B7196" t="s">
        <v>198</v>
      </c>
      <c r="C7196" t="s">
        <v>220</v>
      </c>
      <c r="D7196" t="s">
        <v>200</v>
      </c>
      <c r="E7196">
        <v>23453</v>
      </c>
      <c r="F7196">
        <v>174.81569999999999</v>
      </c>
      <c r="G7196">
        <v>44799</v>
      </c>
      <c r="H7196">
        <v>44774</v>
      </c>
      <c r="I7196">
        <v>4099952.6121</v>
      </c>
      <c r="J7196" t="s">
        <v>188</v>
      </c>
      <c r="K7196">
        <v>2049.9763060499999</v>
      </c>
    </row>
    <row r="7197" spans="1:11" x14ac:dyDescent="0.2">
      <c r="A7197" t="s">
        <v>259</v>
      </c>
      <c r="B7197" t="s">
        <v>185</v>
      </c>
      <c r="C7197" t="s">
        <v>211</v>
      </c>
      <c r="D7197" t="s">
        <v>192</v>
      </c>
      <c r="E7197">
        <v>182974</v>
      </c>
      <c r="F7197">
        <v>14.2097</v>
      </c>
      <c r="G7197">
        <v>44799</v>
      </c>
      <c r="H7197">
        <v>44774</v>
      </c>
      <c r="I7197">
        <v>2600005.6477999999</v>
      </c>
      <c r="J7197" t="s">
        <v>207</v>
      </c>
      <c r="K7197">
        <v>1300.0028239000001</v>
      </c>
    </row>
    <row r="7198" spans="1:11" x14ac:dyDescent="0.2">
      <c r="A7198" t="s">
        <v>259</v>
      </c>
      <c r="B7198" t="s">
        <v>185</v>
      </c>
      <c r="C7198" t="s">
        <v>209</v>
      </c>
      <c r="D7198" t="s">
        <v>192</v>
      </c>
      <c r="E7198">
        <v>196695</v>
      </c>
      <c r="F7198">
        <v>20.336099999999998</v>
      </c>
      <c r="G7198">
        <v>44800</v>
      </c>
      <c r="H7198">
        <v>44774</v>
      </c>
      <c r="I7198">
        <v>4000009.1894999999</v>
      </c>
      <c r="J7198" t="s">
        <v>188</v>
      </c>
      <c r="K7198">
        <v>2000.0045947499998</v>
      </c>
    </row>
    <row r="7199" spans="1:11" x14ac:dyDescent="0.2">
      <c r="A7199" t="s">
        <v>259</v>
      </c>
      <c r="B7199" t="s">
        <v>198</v>
      </c>
      <c r="C7199" t="s">
        <v>234</v>
      </c>
      <c r="D7199" t="s">
        <v>190</v>
      </c>
      <c r="E7199">
        <v>86076</v>
      </c>
      <c r="F7199">
        <v>102.23560000000001</v>
      </c>
      <c r="G7199">
        <v>44801</v>
      </c>
      <c r="H7199">
        <v>44774</v>
      </c>
      <c r="I7199">
        <v>8800031.5055999998</v>
      </c>
      <c r="J7199" t="s">
        <v>204</v>
      </c>
      <c r="K7199">
        <v>4400.0157528</v>
      </c>
    </row>
    <row r="7200" spans="1:11" x14ac:dyDescent="0.2">
      <c r="A7200" t="s">
        <v>259</v>
      </c>
      <c r="B7200" t="s">
        <v>185</v>
      </c>
      <c r="C7200" t="s">
        <v>224</v>
      </c>
      <c r="D7200" t="s">
        <v>187</v>
      </c>
      <c r="E7200">
        <v>8409</v>
      </c>
      <c r="F7200">
        <v>178.3768</v>
      </c>
      <c r="G7200">
        <v>44801</v>
      </c>
      <c r="H7200">
        <v>44774</v>
      </c>
      <c r="I7200">
        <v>1499970.5112000001</v>
      </c>
      <c r="J7200" t="s">
        <v>204</v>
      </c>
      <c r="K7200">
        <v>749.98525560000007</v>
      </c>
    </row>
    <row r="7201" spans="1:11" x14ac:dyDescent="0.2">
      <c r="A7201" t="s">
        <v>259</v>
      </c>
      <c r="B7201" t="s">
        <v>198</v>
      </c>
      <c r="C7201" t="s">
        <v>232</v>
      </c>
      <c r="D7201" t="s">
        <v>187</v>
      </c>
      <c r="E7201">
        <v>78454</v>
      </c>
      <c r="F7201">
        <v>24.218</v>
      </c>
      <c r="G7201">
        <v>44801</v>
      </c>
      <c r="H7201">
        <v>44774</v>
      </c>
      <c r="I7201">
        <v>1899998.9720000001</v>
      </c>
      <c r="J7201" t="s">
        <v>204</v>
      </c>
      <c r="K7201">
        <v>949.99948599999993</v>
      </c>
    </row>
    <row r="7202" spans="1:11" x14ac:dyDescent="0.2">
      <c r="A7202" t="s">
        <v>259</v>
      </c>
      <c r="B7202" t="s">
        <v>198</v>
      </c>
      <c r="C7202" t="s">
        <v>234</v>
      </c>
      <c r="D7202" t="s">
        <v>190</v>
      </c>
      <c r="E7202">
        <v>19562</v>
      </c>
      <c r="F7202">
        <v>92.014099999999999</v>
      </c>
      <c r="G7202">
        <v>44802</v>
      </c>
      <c r="H7202">
        <v>44774</v>
      </c>
      <c r="I7202">
        <v>1799979.8241999999</v>
      </c>
      <c r="J7202" t="s">
        <v>204</v>
      </c>
      <c r="K7202">
        <v>899.98991209999997</v>
      </c>
    </row>
    <row r="7203" spans="1:11" x14ac:dyDescent="0.2">
      <c r="A7203" t="s">
        <v>259</v>
      </c>
      <c r="B7203" t="s">
        <v>185</v>
      </c>
      <c r="C7203" t="s">
        <v>202</v>
      </c>
      <c r="D7203" t="s">
        <v>200</v>
      </c>
      <c r="E7203">
        <v>2127074</v>
      </c>
      <c r="F7203">
        <v>3.9961000000000002</v>
      </c>
      <c r="G7203">
        <v>44802</v>
      </c>
      <c r="H7203">
        <v>44774</v>
      </c>
      <c r="I7203">
        <v>8500000.4113999996</v>
      </c>
      <c r="J7203" t="s">
        <v>193</v>
      </c>
      <c r="K7203">
        <v>5100.0002468400007</v>
      </c>
    </row>
    <row r="7204" spans="1:11" x14ac:dyDescent="0.2">
      <c r="A7204" t="s">
        <v>259</v>
      </c>
      <c r="B7204" t="s">
        <v>198</v>
      </c>
      <c r="C7204" t="s">
        <v>210</v>
      </c>
      <c r="D7204" t="s">
        <v>187</v>
      </c>
      <c r="E7204">
        <v>39568</v>
      </c>
      <c r="F7204">
        <v>27.8005</v>
      </c>
      <c r="G7204">
        <v>44805</v>
      </c>
      <c r="H7204">
        <v>44805</v>
      </c>
      <c r="I7204">
        <v>1100010.1839999999</v>
      </c>
      <c r="J7204" t="s">
        <v>204</v>
      </c>
      <c r="K7204">
        <v>550.00509199999999</v>
      </c>
    </row>
    <row r="7205" spans="1:11" x14ac:dyDescent="0.2">
      <c r="A7205" t="s">
        <v>259</v>
      </c>
      <c r="B7205" t="s">
        <v>198</v>
      </c>
      <c r="C7205" t="s">
        <v>218</v>
      </c>
      <c r="D7205" t="s">
        <v>212</v>
      </c>
      <c r="E7205">
        <v>105243</v>
      </c>
      <c r="F7205">
        <v>64.612099999999998</v>
      </c>
      <c r="G7205">
        <v>44806</v>
      </c>
      <c r="H7205">
        <v>44805</v>
      </c>
      <c r="I7205">
        <v>6799971.2402999997</v>
      </c>
      <c r="J7205" t="s">
        <v>204</v>
      </c>
      <c r="K7205">
        <v>3399.9856201500002</v>
      </c>
    </row>
    <row r="7206" spans="1:11" x14ac:dyDescent="0.2">
      <c r="A7206" t="s">
        <v>259</v>
      </c>
      <c r="B7206" t="s">
        <v>185</v>
      </c>
      <c r="C7206" t="s">
        <v>219</v>
      </c>
      <c r="D7206" t="s">
        <v>190</v>
      </c>
      <c r="E7206">
        <v>135497</v>
      </c>
      <c r="F7206">
        <v>48.709499999999998</v>
      </c>
      <c r="G7206">
        <v>44806</v>
      </c>
      <c r="H7206">
        <v>44805</v>
      </c>
      <c r="I7206">
        <v>6599991.1214999994</v>
      </c>
      <c r="J7206" t="s">
        <v>188</v>
      </c>
      <c r="K7206">
        <v>3299.9955607500001</v>
      </c>
    </row>
    <row r="7207" spans="1:11" x14ac:dyDescent="0.2">
      <c r="A7207" t="s">
        <v>259</v>
      </c>
      <c r="B7207" t="s">
        <v>185</v>
      </c>
      <c r="C7207" t="s">
        <v>208</v>
      </c>
      <c r="D7207" t="s">
        <v>187</v>
      </c>
      <c r="E7207">
        <v>158589</v>
      </c>
      <c r="F7207">
        <v>57.381</v>
      </c>
      <c r="G7207">
        <v>44807</v>
      </c>
      <c r="H7207">
        <v>44805</v>
      </c>
      <c r="I7207">
        <v>9099995.409</v>
      </c>
      <c r="J7207" t="s">
        <v>188</v>
      </c>
      <c r="K7207">
        <v>4549.9977045000005</v>
      </c>
    </row>
    <row r="7208" spans="1:11" x14ac:dyDescent="0.2">
      <c r="A7208" t="s">
        <v>259</v>
      </c>
      <c r="B7208" t="s">
        <v>198</v>
      </c>
      <c r="C7208" t="s">
        <v>201</v>
      </c>
      <c r="D7208" t="s">
        <v>192</v>
      </c>
      <c r="E7208">
        <v>122410</v>
      </c>
      <c r="F7208">
        <v>42.4801</v>
      </c>
      <c r="G7208">
        <v>44807</v>
      </c>
      <c r="H7208">
        <v>44805</v>
      </c>
      <c r="I7208">
        <v>5199989.0410000002</v>
      </c>
      <c r="J7208" t="s">
        <v>188</v>
      </c>
      <c r="K7208">
        <v>2599.9945205000004</v>
      </c>
    </row>
    <row r="7209" spans="1:11" x14ac:dyDescent="0.2">
      <c r="A7209" t="s">
        <v>259</v>
      </c>
      <c r="B7209" t="s">
        <v>198</v>
      </c>
      <c r="C7209" t="s">
        <v>210</v>
      </c>
      <c r="D7209" t="s">
        <v>190</v>
      </c>
      <c r="E7209">
        <v>305979</v>
      </c>
      <c r="F7209">
        <v>31.701499999999999</v>
      </c>
      <c r="G7209">
        <v>44807</v>
      </c>
      <c r="H7209">
        <v>44805</v>
      </c>
      <c r="I7209">
        <v>9699993.2685000002</v>
      </c>
      <c r="J7209" t="s">
        <v>204</v>
      </c>
      <c r="K7209">
        <v>4849.9966342500002</v>
      </c>
    </row>
    <row r="7210" spans="1:11" x14ac:dyDescent="0.2">
      <c r="A7210" t="s">
        <v>259</v>
      </c>
      <c r="B7210" t="s">
        <v>198</v>
      </c>
      <c r="C7210" t="s">
        <v>234</v>
      </c>
      <c r="D7210" t="s">
        <v>190</v>
      </c>
      <c r="E7210">
        <v>33804</v>
      </c>
      <c r="F7210">
        <v>91.704599999999999</v>
      </c>
      <c r="G7210">
        <v>44808</v>
      </c>
      <c r="H7210">
        <v>44805</v>
      </c>
      <c r="I7210">
        <v>3099982.2984000002</v>
      </c>
      <c r="J7210" t="s">
        <v>204</v>
      </c>
      <c r="K7210">
        <v>1549.9911492000001</v>
      </c>
    </row>
    <row r="7211" spans="1:11" x14ac:dyDescent="0.2">
      <c r="A7211" t="s">
        <v>259</v>
      </c>
      <c r="B7211" t="s">
        <v>185</v>
      </c>
      <c r="C7211" t="s">
        <v>112</v>
      </c>
      <c r="D7211" t="s">
        <v>192</v>
      </c>
      <c r="E7211">
        <v>63654</v>
      </c>
      <c r="F7211">
        <v>43.988100000000003</v>
      </c>
      <c r="G7211">
        <v>44812</v>
      </c>
      <c r="H7211">
        <v>44805</v>
      </c>
      <c r="I7211">
        <v>2800018.5174000002</v>
      </c>
      <c r="J7211" t="s">
        <v>188</v>
      </c>
      <c r="K7211">
        <v>1400.0092587000001</v>
      </c>
    </row>
    <row r="7212" spans="1:11" x14ac:dyDescent="0.2">
      <c r="A7212" t="s">
        <v>259</v>
      </c>
      <c r="B7212" t="s">
        <v>198</v>
      </c>
      <c r="C7212" t="s">
        <v>203</v>
      </c>
      <c r="D7212" t="s">
        <v>187</v>
      </c>
      <c r="E7212">
        <v>22003</v>
      </c>
      <c r="F7212">
        <v>113.6215</v>
      </c>
      <c r="G7212">
        <v>44812</v>
      </c>
      <c r="H7212">
        <v>44805</v>
      </c>
      <c r="I7212">
        <v>2500013.8645000001</v>
      </c>
      <c r="J7212" t="s">
        <v>204</v>
      </c>
      <c r="K7212">
        <v>1250.0069322500003</v>
      </c>
    </row>
    <row r="7213" spans="1:11" x14ac:dyDescent="0.2">
      <c r="A7213" t="s">
        <v>259</v>
      </c>
      <c r="B7213" t="s">
        <v>185</v>
      </c>
      <c r="C7213" t="s">
        <v>243</v>
      </c>
      <c r="D7213" t="s">
        <v>187</v>
      </c>
      <c r="E7213">
        <v>511919</v>
      </c>
      <c r="F7213">
        <v>5.8602999999999996</v>
      </c>
      <c r="G7213">
        <v>44812</v>
      </c>
      <c r="H7213">
        <v>44805</v>
      </c>
      <c r="I7213">
        <v>2999998.9156999998</v>
      </c>
      <c r="J7213" t="s">
        <v>215</v>
      </c>
      <c r="K7213">
        <v>2099.9992409900001</v>
      </c>
    </row>
    <row r="7214" spans="1:11" x14ac:dyDescent="0.2">
      <c r="A7214" t="s">
        <v>259</v>
      </c>
      <c r="B7214" t="s">
        <v>198</v>
      </c>
      <c r="C7214" t="s">
        <v>114</v>
      </c>
      <c r="D7214" t="s">
        <v>190</v>
      </c>
      <c r="E7214">
        <v>281730</v>
      </c>
      <c r="F7214">
        <v>14.9079</v>
      </c>
      <c r="G7214">
        <v>44813</v>
      </c>
      <c r="H7214">
        <v>44805</v>
      </c>
      <c r="I7214">
        <v>4200002.6670000004</v>
      </c>
      <c r="J7214" t="s">
        <v>215</v>
      </c>
      <c r="K7214">
        <v>2940.0018669000006</v>
      </c>
    </row>
    <row r="7215" spans="1:11" x14ac:dyDescent="0.2">
      <c r="A7215" t="s">
        <v>259</v>
      </c>
      <c r="B7215" t="s">
        <v>198</v>
      </c>
      <c r="C7215" t="s">
        <v>234</v>
      </c>
      <c r="D7215" t="s">
        <v>192</v>
      </c>
      <c r="E7215">
        <v>20403</v>
      </c>
      <c r="F7215">
        <v>102.92440000000001</v>
      </c>
      <c r="G7215">
        <v>44814</v>
      </c>
      <c r="H7215">
        <v>44805</v>
      </c>
      <c r="I7215">
        <v>2099966.5331999999</v>
      </c>
      <c r="J7215" t="s">
        <v>204</v>
      </c>
      <c r="K7215">
        <v>1049.9832666</v>
      </c>
    </row>
    <row r="7216" spans="1:11" x14ac:dyDescent="0.2">
      <c r="A7216" t="s">
        <v>259</v>
      </c>
      <c r="B7216" t="s">
        <v>185</v>
      </c>
      <c r="C7216" t="s">
        <v>232</v>
      </c>
      <c r="D7216" t="s">
        <v>192</v>
      </c>
      <c r="E7216">
        <v>146985</v>
      </c>
      <c r="F7216">
        <v>27.213699999999999</v>
      </c>
      <c r="G7216">
        <v>44815</v>
      </c>
      <c r="H7216">
        <v>44805</v>
      </c>
      <c r="I7216">
        <v>4000005.6944999998</v>
      </c>
      <c r="J7216" t="s">
        <v>204</v>
      </c>
      <c r="K7216">
        <v>2000.0028472500001</v>
      </c>
    </row>
    <row r="7217" spans="1:11" x14ac:dyDescent="0.2">
      <c r="A7217" t="s">
        <v>259</v>
      </c>
      <c r="B7217" t="s">
        <v>185</v>
      </c>
      <c r="C7217" t="s">
        <v>203</v>
      </c>
      <c r="D7217" t="s">
        <v>190</v>
      </c>
      <c r="E7217">
        <v>65450</v>
      </c>
      <c r="F7217">
        <v>116.11879999999999</v>
      </c>
      <c r="G7217">
        <v>44815</v>
      </c>
      <c r="H7217">
        <v>44805</v>
      </c>
      <c r="I7217">
        <v>7599975.46</v>
      </c>
      <c r="J7217" t="s">
        <v>204</v>
      </c>
      <c r="K7217">
        <v>3799.9877299999998</v>
      </c>
    </row>
    <row r="7218" spans="1:11" x14ac:dyDescent="0.2">
      <c r="A7218" t="s">
        <v>259</v>
      </c>
      <c r="B7218" t="s">
        <v>198</v>
      </c>
      <c r="C7218" t="s">
        <v>211</v>
      </c>
      <c r="D7218" t="s">
        <v>192</v>
      </c>
      <c r="E7218">
        <v>279029</v>
      </c>
      <c r="F7218">
        <v>12.1851</v>
      </c>
      <c r="G7218">
        <v>44815</v>
      </c>
      <c r="H7218">
        <v>44805</v>
      </c>
      <c r="I7218">
        <v>3399996.2678999999</v>
      </c>
      <c r="J7218" t="s">
        <v>207</v>
      </c>
      <c r="K7218">
        <v>1699.99813395</v>
      </c>
    </row>
    <row r="7219" spans="1:11" x14ac:dyDescent="0.2">
      <c r="A7219" t="s">
        <v>259</v>
      </c>
      <c r="B7219" t="s">
        <v>198</v>
      </c>
      <c r="C7219" t="s">
        <v>224</v>
      </c>
      <c r="D7219" t="s">
        <v>192</v>
      </c>
      <c r="E7219">
        <v>35935</v>
      </c>
      <c r="F7219">
        <v>169.75110000000001</v>
      </c>
      <c r="G7219">
        <v>44819</v>
      </c>
      <c r="H7219">
        <v>44805</v>
      </c>
      <c r="I7219">
        <v>6100005.7785</v>
      </c>
      <c r="J7219" t="s">
        <v>204</v>
      </c>
      <c r="K7219">
        <v>3050.00288925</v>
      </c>
    </row>
    <row r="7220" spans="1:11" x14ac:dyDescent="0.2">
      <c r="A7220" t="s">
        <v>259</v>
      </c>
      <c r="B7220" t="s">
        <v>185</v>
      </c>
      <c r="C7220" t="s">
        <v>236</v>
      </c>
      <c r="D7220" t="s">
        <v>190</v>
      </c>
      <c r="E7220">
        <v>688087</v>
      </c>
      <c r="F7220">
        <v>6.6852</v>
      </c>
      <c r="G7220">
        <v>44819</v>
      </c>
      <c r="H7220">
        <v>44805</v>
      </c>
      <c r="I7220">
        <v>4599999.2123999996</v>
      </c>
      <c r="J7220" t="s">
        <v>215</v>
      </c>
      <c r="K7220">
        <v>3219.9994486799997</v>
      </c>
    </row>
    <row r="7221" spans="1:11" x14ac:dyDescent="0.2">
      <c r="A7221" t="s">
        <v>259</v>
      </c>
      <c r="B7221" t="s">
        <v>185</v>
      </c>
      <c r="C7221" t="s">
        <v>220</v>
      </c>
      <c r="D7221" t="s">
        <v>187</v>
      </c>
      <c r="E7221">
        <v>42449</v>
      </c>
      <c r="F7221">
        <v>157.8357</v>
      </c>
      <c r="G7221">
        <v>44819</v>
      </c>
      <c r="H7221">
        <v>44805</v>
      </c>
      <c r="I7221">
        <v>6699967.6293000001</v>
      </c>
      <c r="J7221" t="s">
        <v>188</v>
      </c>
      <c r="K7221">
        <v>3349.9838146500001</v>
      </c>
    </row>
    <row r="7222" spans="1:11" x14ac:dyDescent="0.2">
      <c r="A7222" t="s">
        <v>259</v>
      </c>
      <c r="B7222" t="s">
        <v>198</v>
      </c>
      <c r="C7222" t="s">
        <v>223</v>
      </c>
      <c r="D7222" t="s">
        <v>190</v>
      </c>
      <c r="E7222">
        <v>80317</v>
      </c>
      <c r="F7222">
        <v>88.3994</v>
      </c>
      <c r="G7222">
        <v>44819</v>
      </c>
      <c r="H7222">
        <v>44805</v>
      </c>
      <c r="I7222">
        <v>7099974.6097999997</v>
      </c>
      <c r="J7222" t="s">
        <v>204</v>
      </c>
      <c r="K7222">
        <v>3549.9873048999998</v>
      </c>
    </row>
    <row r="7223" spans="1:11" x14ac:dyDescent="0.2">
      <c r="A7223" t="s">
        <v>259</v>
      </c>
      <c r="B7223" t="s">
        <v>185</v>
      </c>
      <c r="C7223" t="s">
        <v>216</v>
      </c>
      <c r="D7223" t="s">
        <v>190</v>
      </c>
      <c r="E7223">
        <v>55406</v>
      </c>
      <c r="F7223">
        <v>16.2437</v>
      </c>
      <c r="G7223">
        <v>44821</v>
      </c>
      <c r="H7223">
        <v>44805</v>
      </c>
      <c r="I7223">
        <v>899998.44220000005</v>
      </c>
      <c r="J7223" t="s">
        <v>215</v>
      </c>
      <c r="K7223">
        <v>629.99890954</v>
      </c>
    </row>
    <row r="7224" spans="1:11" x14ac:dyDescent="0.2">
      <c r="A7224" t="s">
        <v>259</v>
      </c>
      <c r="B7224" t="s">
        <v>198</v>
      </c>
      <c r="C7224" t="s">
        <v>230</v>
      </c>
      <c r="D7224" t="s">
        <v>190</v>
      </c>
      <c r="E7224">
        <v>41527</v>
      </c>
      <c r="F7224">
        <v>120.40300000000001</v>
      </c>
      <c r="G7224">
        <v>44823</v>
      </c>
      <c r="H7224">
        <v>44805</v>
      </c>
      <c r="I7224">
        <v>4999975.3810000001</v>
      </c>
      <c r="J7224" t="s">
        <v>188</v>
      </c>
      <c r="K7224">
        <v>2499.9876905000001</v>
      </c>
    </row>
    <row r="7225" spans="1:11" x14ac:dyDescent="0.2">
      <c r="A7225" t="s">
        <v>259</v>
      </c>
      <c r="B7225" t="s">
        <v>198</v>
      </c>
      <c r="C7225" t="s">
        <v>243</v>
      </c>
      <c r="D7225" t="s">
        <v>190</v>
      </c>
      <c r="E7225">
        <v>561789</v>
      </c>
      <c r="F7225">
        <v>6.4081000000000001</v>
      </c>
      <c r="G7225">
        <v>44826</v>
      </c>
      <c r="H7225">
        <v>44805</v>
      </c>
      <c r="I7225">
        <v>3600000.0909000002</v>
      </c>
      <c r="J7225" t="s">
        <v>215</v>
      </c>
      <c r="K7225">
        <v>2520.0000636300001</v>
      </c>
    </row>
    <row r="7226" spans="1:11" x14ac:dyDescent="0.2">
      <c r="A7226" t="s">
        <v>259</v>
      </c>
      <c r="B7226" t="s">
        <v>185</v>
      </c>
      <c r="C7226" t="s">
        <v>237</v>
      </c>
      <c r="D7226" t="s">
        <v>190</v>
      </c>
      <c r="E7226">
        <v>408006</v>
      </c>
      <c r="F7226">
        <v>18.137</v>
      </c>
      <c r="G7226">
        <v>44826</v>
      </c>
      <c r="H7226">
        <v>44805</v>
      </c>
      <c r="I7226">
        <v>7400004.8220000006</v>
      </c>
      <c r="J7226" t="s">
        <v>204</v>
      </c>
      <c r="K7226">
        <v>3700.0024109999999</v>
      </c>
    </row>
    <row r="7227" spans="1:11" x14ac:dyDescent="0.2">
      <c r="A7227" t="s">
        <v>259</v>
      </c>
      <c r="B7227" t="s">
        <v>198</v>
      </c>
      <c r="C7227" t="s">
        <v>199</v>
      </c>
      <c r="D7227" t="s">
        <v>200</v>
      </c>
      <c r="E7227">
        <v>1864687</v>
      </c>
      <c r="F7227">
        <v>2.8422999999999998</v>
      </c>
      <c r="G7227">
        <v>44826</v>
      </c>
      <c r="H7227">
        <v>44805</v>
      </c>
      <c r="I7227">
        <v>5299999.8600999992</v>
      </c>
      <c r="J7227" t="s">
        <v>193</v>
      </c>
      <c r="K7227">
        <v>3179.9999160599996</v>
      </c>
    </row>
    <row r="7228" spans="1:11" x14ac:dyDescent="0.2">
      <c r="A7228" t="s">
        <v>259</v>
      </c>
      <c r="B7228" t="s">
        <v>185</v>
      </c>
      <c r="C7228" t="s">
        <v>233</v>
      </c>
      <c r="D7228" t="s">
        <v>190</v>
      </c>
      <c r="E7228">
        <v>43928</v>
      </c>
      <c r="F7228">
        <v>79.675700000000006</v>
      </c>
      <c r="G7228">
        <v>44826</v>
      </c>
      <c r="H7228">
        <v>44805</v>
      </c>
      <c r="I7228">
        <v>3499994.1496000001</v>
      </c>
      <c r="J7228" t="s">
        <v>204</v>
      </c>
      <c r="K7228">
        <v>1749.9970748000001</v>
      </c>
    </row>
    <row r="7229" spans="1:11" x14ac:dyDescent="0.2">
      <c r="A7229" t="s">
        <v>259</v>
      </c>
      <c r="B7229" t="s">
        <v>198</v>
      </c>
      <c r="C7229" t="s">
        <v>195</v>
      </c>
      <c r="D7229" t="s">
        <v>192</v>
      </c>
      <c r="E7229">
        <v>13872</v>
      </c>
      <c r="F7229">
        <v>108.12869999999999</v>
      </c>
      <c r="G7229">
        <v>44826</v>
      </c>
      <c r="H7229">
        <v>44805</v>
      </c>
      <c r="I7229">
        <v>1499961.3263999999</v>
      </c>
      <c r="J7229" t="s">
        <v>196</v>
      </c>
      <c r="K7229">
        <v>1049.9729284799998</v>
      </c>
    </row>
    <row r="7230" spans="1:11" x14ac:dyDescent="0.2">
      <c r="A7230" t="s">
        <v>259</v>
      </c>
      <c r="B7230" t="s">
        <v>198</v>
      </c>
      <c r="C7230" t="s">
        <v>226</v>
      </c>
      <c r="D7230" t="s">
        <v>187</v>
      </c>
      <c r="E7230">
        <v>103524</v>
      </c>
      <c r="F7230">
        <v>48.297800000000002</v>
      </c>
      <c r="G7230">
        <v>44826</v>
      </c>
      <c r="H7230">
        <v>44805</v>
      </c>
      <c r="I7230">
        <v>4999981.4472000003</v>
      </c>
      <c r="J7230" t="s">
        <v>188</v>
      </c>
      <c r="K7230">
        <v>2499.9907236000004</v>
      </c>
    </row>
    <row r="7231" spans="1:11" x14ac:dyDescent="0.2">
      <c r="A7231" t="s">
        <v>259</v>
      </c>
      <c r="B7231" t="s">
        <v>185</v>
      </c>
      <c r="C7231" t="s">
        <v>205</v>
      </c>
      <c r="D7231" t="s">
        <v>187</v>
      </c>
      <c r="E7231">
        <v>489948</v>
      </c>
      <c r="F7231">
        <v>19.185700000000001</v>
      </c>
      <c r="G7231">
        <v>44826</v>
      </c>
      <c r="H7231">
        <v>44805</v>
      </c>
      <c r="I7231">
        <v>9399995.3436000012</v>
      </c>
      <c r="J7231" t="s">
        <v>193</v>
      </c>
      <c r="K7231">
        <v>5639.997206160001</v>
      </c>
    </row>
    <row r="7232" spans="1:11" x14ac:dyDescent="0.2">
      <c r="A7232" t="s">
        <v>259</v>
      </c>
      <c r="B7232" t="s">
        <v>198</v>
      </c>
      <c r="C7232" t="s">
        <v>242</v>
      </c>
      <c r="D7232" t="s">
        <v>200</v>
      </c>
      <c r="E7232">
        <v>7009</v>
      </c>
      <c r="F7232">
        <v>256.8014</v>
      </c>
      <c r="G7232">
        <v>44828</v>
      </c>
      <c r="H7232">
        <v>44805</v>
      </c>
      <c r="I7232">
        <v>1799921.0126</v>
      </c>
      <c r="J7232" t="s">
        <v>207</v>
      </c>
      <c r="K7232">
        <v>899.96050630000013</v>
      </c>
    </row>
    <row r="7233" spans="1:11" x14ac:dyDescent="0.2">
      <c r="A7233" t="s">
        <v>259</v>
      </c>
      <c r="B7233" t="s">
        <v>185</v>
      </c>
      <c r="C7233" t="s">
        <v>243</v>
      </c>
      <c r="D7233" t="s">
        <v>192</v>
      </c>
      <c r="E7233">
        <v>1384578</v>
      </c>
      <c r="F7233">
        <v>6.5724</v>
      </c>
      <c r="G7233">
        <v>44830</v>
      </c>
      <c r="H7233">
        <v>44805</v>
      </c>
      <c r="I7233">
        <v>9100000.4472000003</v>
      </c>
      <c r="J7233" t="s">
        <v>215</v>
      </c>
      <c r="K7233">
        <v>6370.0003130400009</v>
      </c>
    </row>
    <row r="7234" spans="1:11" x14ac:dyDescent="0.2">
      <c r="A7234" t="s">
        <v>259</v>
      </c>
      <c r="B7234" t="s">
        <v>185</v>
      </c>
      <c r="C7234" t="s">
        <v>244</v>
      </c>
      <c r="D7234" t="s">
        <v>200</v>
      </c>
      <c r="E7234">
        <v>265451</v>
      </c>
      <c r="F7234">
        <v>28.630500000000001</v>
      </c>
      <c r="G7234">
        <v>44830</v>
      </c>
      <c r="H7234">
        <v>44805</v>
      </c>
      <c r="I7234">
        <v>7599994.8555000005</v>
      </c>
      <c r="J7234" t="s">
        <v>207</v>
      </c>
      <c r="K7234">
        <v>3799.9974277500005</v>
      </c>
    </row>
    <row r="7235" spans="1:11" x14ac:dyDescent="0.2">
      <c r="A7235" t="s">
        <v>259</v>
      </c>
      <c r="B7235" t="s">
        <v>198</v>
      </c>
      <c r="C7235" t="s">
        <v>189</v>
      </c>
      <c r="D7235" t="s">
        <v>192</v>
      </c>
      <c r="E7235">
        <v>236297</v>
      </c>
      <c r="F7235">
        <v>30.046900000000001</v>
      </c>
      <c r="G7235">
        <v>44833</v>
      </c>
      <c r="H7235">
        <v>44805</v>
      </c>
      <c r="I7235">
        <v>7099992.3293000003</v>
      </c>
      <c r="J7235" t="s">
        <v>188</v>
      </c>
      <c r="K7235">
        <v>3549.9961646500001</v>
      </c>
    </row>
    <row r="7236" spans="1:11" x14ac:dyDescent="0.2">
      <c r="A7236" t="s">
        <v>259</v>
      </c>
      <c r="B7236" t="s">
        <v>185</v>
      </c>
      <c r="C7236" t="s">
        <v>229</v>
      </c>
      <c r="D7236" t="s">
        <v>190</v>
      </c>
      <c r="E7236">
        <v>41711</v>
      </c>
      <c r="F7236">
        <v>107.88639999999999</v>
      </c>
      <c r="G7236">
        <v>44833</v>
      </c>
      <c r="H7236">
        <v>44805</v>
      </c>
      <c r="I7236">
        <v>4500049.6304000001</v>
      </c>
      <c r="J7236" t="s">
        <v>188</v>
      </c>
      <c r="K7236">
        <v>2250.0248152000004</v>
      </c>
    </row>
    <row r="7237" spans="1:11" x14ac:dyDescent="0.2">
      <c r="A7237" t="s">
        <v>259</v>
      </c>
      <c r="B7237" t="s">
        <v>185</v>
      </c>
      <c r="C7237" t="s">
        <v>226</v>
      </c>
      <c r="D7237" t="s">
        <v>192</v>
      </c>
      <c r="E7237">
        <v>132862</v>
      </c>
      <c r="F7237">
        <v>51.933700000000002</v>
      </c>
      <c r="G7237">
        <v>44833</v>
      </c>
      <c r="H7237">
        <v>44805</v>
      </c>
      <c r="I7237">
        <v>6900015.2494000001</v>
      </c>
      <c r="J7237" t="s">
        <v>188</v>
      </c>
      <c r="K7237">
        <v>3450.0076247000002</v>
      </c>
    </row>
    <row r="7238" spans="1:11" x14ac:dyDescent="0.2">
      <c r="A7238" t="s">
        <v>259</v>
      </c>
      <c r="B7238" t="s">
        <v>185</v>
      </c>
      <c r="C7238" t="s">
        <v>227</v>
      </c>
      <c r="D7238" t="s">
        <v>190</v>
      </c>
      <c r="E7238">
        <v>10923</v>
      </c>
      <c r="F7238">
        <v>155.62889999999999</v>
      </c>
      <c r="G7238">
        <v>44833</v>
      </c>
      <c r="H7238">
        <v>44805</v>
      </c>
      <c r="I7238">
        <v>1699934.4746999999</v>
      </c>
      <c r="J7238" t="s">
        <v>204</v>
      </c>
      <c r="K7238">
        <v>849.96723734999989</v>
      </c>
    </row>
    <row r="7239" spans="1:11" x14ac:dyDescent="0.2">
      <c r="A7239" t="s">
        <v>259</v>
      </c>
      <c r="B7239" t="s">
        <v>185</v>
      </c>
      <c r="C7239" t="s">
        <v>237</v>
      </c>
      <c r="D7239" t="s">
        <v>192</v>
      </c>
      <c r="E7239">
        <v>159285</v>
      </c>
      <c r="F7239">
        <v>17.578499999999998</v>
      </c>
      <c r="G7239">
        <v>44833</v>
      </c>
      <c r="H7239">
        <v>44805</v>
      </c>
      <c r="I7239">
        <v>2799991.3724999996</v>
      </c>
      <c r="J7239" t="s">
        <v>204</v>
      </c>
      <c r="K7239">
        <v>1399.9956862499998</v>
      </c>
    </row>
    <row r="7240" spans="1:11" x14ac:dyDescent="0.2">
      <c r="A7240" t="s">
        <v>259</v>
      </c>
      <c r="B7240" t="s">
        <v>185</v>
      </c>
      <c r="C7240" t="s">
        <v>238</v>
      </c>
      <c r="D7240" t="s">
        <v>190</v>
      </c>
      <c r="E7240">
        <v>14462</v>
      </c>
      <c r="F7240">
        <v>242.00659999999999</v>
      </c>
      <c r="G7240">
        <v>44836</v>
      </c>
      <c r="H7240">
        <v>44835</v>
      </c>
      <c r="I7240">
        <v>3499899.4491999997</v>
      </c>
      <c r="J7240" t="s">
        <v>204</v>
      </c>
      <c r="K7240">
        <v>1749.9497246000001</v>
      </c>
    </row>
    <row r="7241" spans="1:11" x14ac:dyDescent="0.2">
      <c r="A7241" t="s">
        <v>259</v>
      </c>
      <c r="B7241" t="s">
        <v>198</v>
      </c>
      <c r="C7241" t="s">
        <v>208</v>
      </c>
      <c r="D7241" t="s">
        <v>192</v>
      </c>
      <c r="E7241">
        <v>64784</v>
      </c>
      <c r="F7241">
        <v>61.744100000000003</v>
      </c>
      <c r="G7241">
        <v>44840</v>
      </c>
      <c r="H7241">
        <v>44835</v>
      </c>
      <c r="I7241">
        <v>4000029.7744</v>
      </c>
      <c r="J7241" t="s">
        <v>188</v>
      </c>
      <c r="K7241">
        <v>2000.0148872000002</v>
      </c>
    </row>
    <row r="7242" spans="1:11" x14ac:dyDescent="0.2">
      <c r="A7242" t="s">
        <v>259</v>
      </c>
      <c r="B7242" t="s">
        <v>198</v>
      </c>
      <c r="C7242" t="s">
        <v>203</v>
      </c>
      <c r="D7242" t="s">
        <v>190</v>
      </c>
      <c r="E7242">
        <v>33617</v>
      </c>
      <c r="F7242">
        <v>121.9609</v>
      </c>
      <c r="G7242">
        <v>44840</v>
      </c>
      <c r="H7242">
        <v>44835</v>
      </c>
      <c r="I7242">
        <v>4099959.5752999997</v>
      </c>
      <c r="J7242" t="s">
        <v>204</v>
      </c>
      <c r="K7242">
        <v>2049.9797876500002</v>
      </c>
    </row>
    <row r="7243" spans="1:11" x14ac:dyDescent="0.2">
      <c r="A7243" t="s">
        <v>259</v>
      </c>
      <c r="B7243" t="s">
        <v>198</v>
      </c>
      <c r="C7243" t="s">
        <v>242</v>
      </c>
      <c r="D7243" t="s">
        <v>200</v>
      </c>
      <c r="E7243">
        <v>30658</v>
      </c>
      <c r="F7243">
        <v>241.37119999999999</v>
      </c>
      <c r="G7243">
        <v>44840</v>
      </c>
      <c r="H7243">
        <v>44835</v>
      </c>
      <c r="I7243">
        <v>7399958.2495999997</v>
      </c>
      <c r="J7243" t="s">
        <v>207</v>
      </c>
      <c r="K7243">
        <v>3699.9791247999997</v>
      </c>
    </row>
    <row r="7244" spans="1:11" x14ac:dyDescent="0.2">
      <c r="A7244" t="s">
        <v>259</v>
      </c>
      <c r="B7244" t="s">
        <v>185</v>
      </c>
      <c r="C7244" t="s">
        <v>201</v>
      </c>
      <c r="D7244" t="s">
        <v>190</v>
      </c>
      <c r="E7244">
        <v>89690</v>
      </c>
      <c r="F7244">
        <v>40.138399999999997</v>
      </c>
      <c r="G7244">
        <v>44841</v>
      </c>
      <c r="H7244">
        <v>44835</v>
      </c>
      <c r="I7244">
        <v>3600013.0959999999</v>
      </c>
      <c r="J7244" t="s">
        <v>188</v>
      </c>
      <c r="K7244">
        <v>1800.0065480000001</v>
      </c>
    </row>
    <row r="7245" spans="1:11" x14ac:dyDescent="0.2">
      <c r="A7245" t="s">
        <v>259</v>
      </c>
      <c r="B7245" t="s">
        <v>185</v>
      </c>
      <c r="C7245" t="s">
        <v>243</v>
      </c>
      <c r="D7245" t="s">
        <v>190</v>
      </c>
      <c r="E7245">
        <v>402037</v>
      </c>
      <c r="F7245">
        <v>5.9695999999999998</v>
      </c>
      <c r="G7245">
        <v>44842</v>
      </c>
      <c r="H7245">
        <v>44835</v>
      </c>
      <c r="I7245">
        <v>2400000.0751999998</v>
      </c>
      <c r="J7245" t="s">
        <v>215</v>
      </c>
      <c r="K7245">
        <v>1680.0000526400001</v>
      </c>
    </row>
    <row r="7246" spans="1:11" x14ac:dyDescent="0.2">
      <c r="A7246" t="s">
        <v>259</v>
      </c>
      <c r="B7246" t="s">
        <v>198</v>
      </c>
      <c r="C7246" t="s">
        <v>203</v>
      </c>
      <c r="D7246" t="s">
        <v>190</v>
      </c>
      <c r="E7246">
        <v>76507</v>
      </c>
      <c r="F7246">
        <v>115.0227</v>
      </c>
      <c r="G7246">
        <v>44842</v>
      </c>
      <c r="H7246">
        <v>44835</v>
      </c>
      <c r="I7246">
        <v>8800041.7089000009</v>
      </c>
      <c r="J7246" t="s">
        <v>204</v>
      </c>
      <c r="K7246">
        <v>4400.020854450001</v>
      </c>
    </row>
    <row r="7247" spans="1:11" x14ac:dyDescent="0.2">
      <c r="A7247" t="s">
        <v>259</v>
      </c>
      <c r="B7247" t="s">
        <v>198</v>
      </c>
      <c r="C7247" t="s">
        <v>225</v>
      </c>
      <c r="D7247" t="s">
        <v>190</v>
      </c>
      <c r="E7247">
        <v>90951</v>
      </c>
      <c r="F7247">
        <v>89.059399999999997</v>
      </c>
      <c r="G7247">
        <v>44843</v>
      </c>
      <c r="H7247">
        <v>44835</v>
      </c>
      <c r="I7247">
        <v>8100041.4893999994</v>
      </c>
      <c r="J7247" t="s">
        <v>188</v>
      </c>
      <c r="K7247">
        <v>4050.0207446999998</v>
      </c>
    </row>
    <row r="7248" spans="1:11" x14ac:dyDescent="0.2">
      <c r="A7248" t="s">
        <v>259</v>
      </c>
      <c r="B7248" t="s">
        <v>198</v>
      </c>
      <c r="C7248" t="s">
        <v>114</v>
      </c>
      <c r="D7248" t="s">
        <v>187</v>
      </c>
      <c r="E7248">
        <v>536206</v>
      </c>
      <c r="F7248">
        <v>12.8682</v>
      </c>
      <c r="G7248">
        <v>44847</v>
      </c>
      <c r="H7248">
        <v>44835</v>
      </c>
      <c r="I7248">
        <v>6900006.0492000002</v>
      </c>
      <c r="J7248" t="s">
        <v>215</v>
      </c>
      <c r="K7248">
        <v>4830.0042344400008</v>
      </c>
    </row>
    <row r="7249" spans="1:11" x14ac:dyDescent="0.2">
      <c r="A7249" t="s">
        <v>259</v>
      </c>
      <c r="B7249" t="s">
        <v>185</v>
      </c>
      <c r="C7249" t="s">
        <v>226</v>
      </c>
      <c r="D7249" t="s">
        <v>200</v>
      </c>
      <c r="E7249">
        <v>102587</v>
      </c>
      <c r="F7249">
        <v>50.688800000000001</v>
      </c>
      <c r="G7249">
        <v>44847</v>
      </c>
      <c r="H7249">
        <v>44835</v>
      </c>
      <c r="I7249">
        <v>5200011.9255999997</v>
      </c>
      <c r="J7249" t="s">
        <v>188</v>
      </c>
      <c r="K7249">
        <v>2600.0059627999999</v>
      </c>
    </row>
    <row r="7250" spans="1:11" x14ac:dyDescent="0.2">
      <c r="A7250" t="s">
        <v>259</v>
      </c>
      <c r="B7250" t="s">
        <v>185</v>
      </c>
      <c r="C7250" t="s">
        <v>222</v>
      </c>
      <c r="D7250" t="s">
        <v>192</v>
      </c>
      <c r="E7250">
        <v>38174</v>
      </c>
      <c r="F7250">
        <v>15.717599999999999</v>
      </c>
      <c r="G7250">
        <v>44847</v>
      </c>
      <c r="H7250">
        <v>44835</v>
      </c>
      <c r="I7250">
        <v>600003.66239999991</v>
      </c>
      <c r="J7250" t="s">
        <v>193</v>
      </c>
      <c r="K7250">
        <v>360.00219743999997</v>
      </c>
    </row>
    <row r="7251" spans="1:11" x14ac:dyDescent="0.2">
      <c r="A7251" t="s">
        <v>259</v>
      </c>
      <c r="B7251" t="s">
        <v>198</v>
      </c>
      <c r="C7251" t="s">
        <v>209</v>
      </c>
      <c r="D7251" t="s">
        <v>212</v>
      </c>
      <c r="E7251">
        <v>470369</v>
      </c>
      <c r="F7251">
        <v>19.771699999999999</v>
      </c>
      <c r="G7251">
        <v>44848</v>
      </c>
      <c r="H7251">
        <v>44835</v>
      </c>
      <c r="I7251">
        <v>9299994.7572999988</v>
      </c>
      <c r="J7251" t="s">
        <v>188</v>
      </c>
      <c r="K7251">
        <v>4649.9973786499995</v>
      </c>
    </row>
    <row r="7252" spans="1:11" x14ac:dyDescent="0.2">
      <c r="A7252" t="s">
        <v>259</v>
      </c>
      <c r="B7252" t="s">
        <v>198</v>
      </c>
      <c r="C7252" t="s">
        <v>222</v>
      </c>
      <c r="D7252" t="s">
        <v>190</v>
      </c>
      <c r="E7252">
        <v>432432</v>
      </c>
      <c r="F7252">
        <v>16.649999999999999</v>
      </c>
      <c r="G7252">
        <v>44849</v>
      </c>
      <c r="H7252">
        <v>44835</v>
      </c>
      <c r="I7252">
        <v>7199992.7999999998</v>
      </c>
      <c r="J7252" t="s">
        <v>193</v>
      </c>
      <c r="K7252">
        <v>4319.99568</v>
      </c>
    </row>
    <row r="7253" spans="1:11" x14ac:dyDescent="0.2">
      <c r="A7253" t="s">
        <v>259</v>
      </c>
      <c r="B7253" t="s">
        <v>198</v>
      </c>
      <c r="C7253" t="s">
        <v>199</v>
      </c>
      <c r="D7253" t="s">
        <v>192</v>
      </c>
      <c r="E7253">
        <v>717472</v>
      </c>
      <c r="F7253">
        <v>3.2057000000000002</v>
      </c>
      <c r="G7253">
        <v>44849</v>
      </c>
      <c r="H7253">
        <v>44835</v>
      </c>
      <c r="I7253">
        <v>2299999.9904</v>
      </c>
      <c r="J7253" t="s">
        <v>193</v>
      </c>
      <c r="K7253">
        <v>1379.9999942400002</v>
      </c>
    </row>
    <row r="7254" spans="1:11" x14ac:dyDescent="0.2">
      <c r="A7254" t="s">
        <v>259</v>
      </c>
      <c r="B7254" t="s">
        <v>185</v>
      </c>
      <c r="C7254" t="s">
        <v>217</v>
      </c>
      <c r="D7254" t="s">
        <v>190</v>
      </c>
      <c r="E7254">
        <v>706190</v>
      </c>
      <c r="F7254">
        <v>8.6379000000000001</v>
      </c>
      <c r="G7254">
        <v>44850</v>
      </c>
      <c r="H7254">
        <v>44835</v>
      </c>
      <c r="I7254">
        <v>6099998.6009999998</v>
      </c>
      <c r="J7254" t="s">
        <v>215</v>
      </c>
      <c r="K7254">
        <v>4269.9990207000001</v>
      </c>
    </row>
    <row r="7255" spans="1:11" x14ac:dyDescent="0.2">
      <c r="A7255" t="s">
        <v>259</v>
      </c>
      <c r="B7255" t="s">
        <v>185</v>
      </c>
      <c r="C7255" t="s">
        <v>222</v>
      </c>
      <c r="D7255" t="s">
        <v>192</v>
      </c>
      <c r="E7255">
        <v>120362</v>
      </c>
      <c r="F7255">
        <v>16.616599999999998</v>
      </c>
      <c r="G7255">
        <v>44850</v>
      </c>
      <c r="H7255">
        <v>44835</v>
      </c>
      <c r="I7255">
        <v>2000007.2091999997</v>
      </c>
      <c r="J7255" t="s">
        <v>193</v>
      </c>
      <c r="K7255">
        <v>1200.0043255199998</v>
      </c>
    </row>
    <row r="7256" spans="1:11" x14ac:dyDescent="0.2">
      <c r="A7256" t="s">
        <v>259</v>
      </c>
      <c r="B7256" t="s">
        <v>185</v>
      </c>
      <c r="C7256" t="s">
        <v>221</v>
      </c>
      <c r="D7256" t="s">
        <v>200</v>
      </c>
      <c r="E7256">
        <v>133851</v>
      </c>
      <c r="F7256">
        <v>39.596299999999999</v>
      </c>
      <c r="G7256">
        <v>44851</v>
      </c>
      <c r="H7256">
        <v>44835</v>
      </c>
      <c r="I7256">
        <v>5300004.3513000002</v>
      </c>
      <c r="J7256" t="s">
        <v>207</v>
      </c>
      <c r="K7256">
        <v>2650.0021756500005</v>
      </c>
    </row>
    <row r="7257" spans="1:11" x14ac:dyDescent="0.2">
      <c r="A7257" t="s">
        <v>259</v>
      </c>
      <c r="B7257" t="s">
        <v>198</v>
      </c>
      <c r="C7257" t="s">
        <v>238</v>
      </c>
      <c r="D7257" t="s">
        <v>190</v>
      </c>
      <c r="E7257">
        <v>9394</v>
      </c>
      <c r="F7257">
        <v>244.8254</v>
      </c>
      <c r="G7257">
        <v>44854</v>
      </c>
      <c r="H7257">
        <v>44835</v>
      </c>
      <c r="I7257">
        <v>2299889.8075999999</v>
      </c>
      <c r="J7257" t="s">
        <v>204</v>
      </c>
      <c r="K7257">
        <v>1149.9449038</v>
      </c>
    </row>
    <row r="7258" spans="1:11" x14ac:dyDescent="0.2">
      <c r="A7258" t="s">
        <v>259</v>
      </c>
      <c r="B7258" t="s">
        <v>198</v>
      </c>
      <c r="C7258" t="s">
        <v>236</v>
      </c>
      <c r="D7258" t="s">
        <v>190</v>
      </c>
      <c r="E7258">
        <v>466014</v>
      </c>
      <c r="F7258">
        <v>6.0084</v>
      </c>
      <c r="G7258">
        <v>44854</v>
      </c>
      <c r="H7258">
        <v>44835</v>
      </c>
      <c r="I7258">
        <v>2799998.5175999999</v>
      </c>
      <c r="J7258" t="s">
        <v>215</v>
      </c>
      <c r="K7258">
        <v>1959.9989623199999</v>
      </c>
    </row>
    <row r="7259" spans="1:11" x14ac:dyDescent="0.2">
      <c r="A7259" t="s">
        <v>259</v>
      </c>
      <c r="B7259" t="s">
        <v>198</v>
      </c>
      <c r="C7259" t="s">
        <v>220</v>
      </c>
      <c r="D7259" t="s">
        <v>200</v>
      </c>
      <c r="E7259">
        <v>38385</v>
      </c>
      <c r="F7259">
        <v>158.91739999999999</v>
      </c>
      <c r="G7259">
        <v>44854</v>
      </c>
      <c r="H7259">
        <v>44835</v>
      </c>
      <c r="I7259">
        <v>6100044.3989999993</v>
      </c>
      <c r="J7259" t="s">
        <v>188</v>
      </c>
      <c r="K7259">
        <v>3050.0221994999997</v>
      </c>
    </row>
    <row r="7260" spans="1:11" x14ac:dyDescent="0.2">
      <c r="A7260" t="s">
        <v>259</v>
      </c>
      <c r="B7260" t="s">
        <v>198</v>
      </c>
      <c r="C7260" t="s">
        <v>235</v>
      </c>
      <c r="D7260" t="s">
        <v>190</v>
      </c>
      <c r="E7260">
        <v>97249</v>
      </c>
      <c r="F7260">
        <v>15.4244</v>
      </c>
      <c r="G7260">
        <v>44854</v>
      </c>
      <c r="H7260">
        <v>44835</v>
      </c>
      <c r="I7260">
        <v>1500007.4756</v>
      </c>
      <c r="J7260" t="s">
        <v>204</v>
      </c>
      <c r="K7260">
        <v>750.00373780000007</v>
      </c>
    </row>
    <row r="7261" spans="1:11" x14ac:dyDescent="0.2">
      <c r="A7261" t="s">
        <v>259</v>
      </c>
      <c r="B7261" t="s">
        <v>198</v>
      </c>
      <c r="C7261" t="s">
        <v>186</v>
      </c>
      <c r="D7261" t="s">
        <v>187</v>
      </c>
      <c r="E7261">
        <v>230745</v>
      </c>
      <c r="F7261">
        <v>20.802199999999999</v>
      </c>
      <c r="G7261">
        <v>44854</v>
      </c>
      <c r="H7261">
        <v>44835</v>
      </c>
      <c r="I7261">
        <v>4800003.6389999995</v>
      </c>
      <c r="J7261" t="s">
        <v>188</v>
      </c>
      <c r="K7261">
        <v>2400.0018194999998</v>
      </c>
    </row>
    <row r="7262" spans="1:11" x14ac:dyDescent="0.2">
      <c r="A7262" t="s">
        <v>259</v>
      </c>
      <c r="B7262" t="s">
        <v>198</v>
      </c>
      <c r="C7262" t="s">
        <v>214</v>
      </c>
      <c r="D7262" t="s">
        <v>187</v>
      </c>
      <c r="E7262">
        <v>357040</v>
      </c>
      <c r="F7262">
        <v>26.607700000000001</v>
      </c>
      <c r="G7262">
        <v>44855</v>
      </c>
      <c r="H7262">
        <v>44835</v>
      </c>
      <c r="I7262">
        <v>9500013.2080000006</v>
      </c>
      <c r="J7262" t="s">
        <v>215</v>
      </c>
      <c r="K7262">
        <v>6650.0092456000002</v>
      </c>
    </row>
    <row r="7263" spans="1:11" x14ac:dyDescent="0.2">
      <c r="A7263" t="s">
        <v>259</v>
      </c>
      <c r="B7263" t="s">
        <v>198</v>
      </c>
      <c r="C7263" t="s">
        <v>214</v>
      </c>
      <c r="D7263" t="s">
        <v>200</v>
      </c>
      <c r="E7263">
        <v>125723</v>
      </c>
      <c r="F7263">
        <v>30.225100000000001</v>
      </c>
      <c r="G7263">
        <v>44857</v>
      </c>
      <c r="H7263">
        <v>44835</v>
      </c>
      <c r="I7263">
        <v>3799990.2472999999</v>
      </c>
      <c r="J7263" t="s">
        <v>215</v>
      </c>
      <c r="K7263">
        <v>2659.99317311</v>
      </c>
    </row>
    <row r="7264" spans="1:11" x14ac:dyDescent="0.2">
      <c r="A7264" t="s">
        <v>259</v>
      </c>
      <c r="B7264" t="s">
        <v>198</v>
      </c>
      <c r="C7264" t="s">
        <v>206</v>
      </c>
      <c r="D7264" t="s">
        <v>190</v>
      </c>
      <c r="E7264">
        <v>83758</v>
      </c>
      <c r="F7264">
        <v>102.6771</v>
      </c>
      <c r="G7264">
        <v>44857</v>
      </c>
      <c r="H7264">
        <v>44835</v>
      </c>
      <c r="I7264">
        <v>8600028.5417999998</v>
      </c>
      <c r="J7264" t="s">
        <v>207</v>
      </c>
      <c r="K7264">
        <v>4300.0142709000002</v>
      </c>
    </row>
    <row r="7265" spans="1:11" x14ac:dyDescent="0.2">
      <c r="A7265" t="s">
        <v>259</v>
      </c>
      <c r="B7265" t="s">
        <v>198</v>
      </c>
      <c r="C7265" t="s">
        <v>195</v>
      </c>
      <c r="D7265" t="s">
        <v>187</v>
      </c>
      <c r="E7265">
        <v>63188</v>
      </c>
      <c r="F7265">
        <v>109.19750000000001</v>
      </c>
      <c r="G7265">
        <v>44858</v>
      </c>
      <c r="H7265">
        <v>44835</v>
      </c>
      <c r="I7265">
        <v>6899971.6299999999</v>
      </c>
      <c r="J7265" t="s">
        <v>196</v>
      </c>
      <c r="K7265">
        <v>4829.980141</v>
      </c>
    </row>
    <row r="7266" spans="1:11" x14ac:dyDescent="0.2">
      <c r="A7266" t="s">
        <v>259</v>
      </c>
      <c r="B7266" t="s">
        <v>198</v>
      </c>
      <c r="C7266" t="s">
        <v>213</v>
      </c>
      <c r="D7266" t="s">
        <v>190</v>
      </c>
      <c r="E7266">
        <v>55064</v>
      </c>
      <c r="F7266">
        <v>72.642200000000003</v>
      </c>
      <c r="G7266">
        <v>44858</v>
      </c>
      <c r="H7266">
        <v>44835</v>
      </c>
      <c r="I7266">
        <v>3999970.1008000001</v>
      </c>
      <c r="J7266" t="s">
        <v>188</v>
      </c>
      <c r="K7266">
        <v>1999.9850504000001</v>
      </c>
    </row>
    <row r="7267" spans="1:11" x14ac:dyDescent="0.2">
      <c r="A7267" t="s">
        <v>259</v>
      </c>
      <c r="B7267" t="s">
        <v>185</v>
      </c>
      <c r="C7267" t="s">
        <v>230</v>
      </c>
      <c r="D7267" t="s">
        <v>190</v>
      </c>
      <c r="E7267">
        <v>31364</v>
      </c>
      <c r="F7267">
        <v>117.9701</v>
      </c>
      <c r="G7267">
        <v>44858</v>
      </c>
      <c r="H7267">
        <v>44835</v>
      </c>
      <c r="I7267">
        <v>3700014.2164000003</v>
      </c>
      <c r="J7267" t="s">
        <v>188</v>
      </c>
      <c r="K7267">
        <v>1850.0071082000004</v>
      </c>
    </row>
    <row r="7268" spans="1:11" x14ac:dyDescent="0.2">
      <c r="A7268" t="s">
        <v>259</v>
      </c>
      <c r="B7268" t="s">
        <v>198</v>
      </c>
      <c r="C7268" t="s">
        <v>222</v>
      </c>
      <c r="D7268" t="s">
        <v>190</v>
      </c>
      <c r="E7268">
        <v>532742</v>
      </c>
      <c r="F7268">
        <v>16.142900000000001</v>
      </c>
      <c r="G7268">
        <v>44862</v>
      </c>
      <c r="H7268">
        <v>44835</v>
      </c>
      <c r="I7268">
        <v>8600000.8318000007</v>
      </c>
      <c r="J7268" t="s">
        <v>193</v>
      </c>
      <c r="K7268">
        <v>5160.0004990800007</v>
      </c>
    </row>
    <row r="7269" spans="1:11" x14ac:dyDescent="0.2">
      <c r="A7269" t="s">
        <v>259</v>
      </c>
      <c r="B7269" t="s">
        <v>185</v>
      </c>
      <c r="C7269" t="s">
        <v>208</v>
      </c>
      <c r="D7269" t="s">
        <v>187</v>
      </c>
      <c r="E7269">
        <v>130528</v>
      </c>
      <c r="F7269">
        <v>62.055700000000002</v>
      </c>
      <c r="G7269">
        <v>44862</v>
      </c>
      <c r="H7269">
        <v>44835</v>
      </c>
      <c r="I7269">
        <v>8100006.4095999999</v>
      </c>
      <c r="J7269" t="s">
        <v>188</v>
      </c>
      <c r="K7269">
        <v>4050.0032048000003</v>
      </c>
    </row>
    <row r="7270" spans="1:11" x14ac:dyDescent="0.2">
      <c r="A7270" t="s">
        <v>259</v>
      </c>
      <c r="B7270" t="s">
        <v>198</v>
      </c>
      <c r="C7270" t="s">
        <v>186</v>
      </c>
      <c r="D7270" t="s">
        <v>190</v>
      </c>
      <c r="E7270">
        <v>275849</v>
      </c>
      <c r="F7270">
        <v>23.563600000000001</v>
      </c>
      <c r="G7270">
        <v>44862</v>
      </c>
      <c r="H7270">
        <v>44835</v>
      </c>
      <c r="I7270">
        <v>6499995.4964000005</v>
      </c>
      <c r="J7270" t="s">
        <v>188</v>
      </c>
      <c r="K7270">
        <v>3249.9977482000004</v>
      </c>
    </row>
    <row r="7271" spans="1:11" x14ac:dyDescent="0.2">
      <c r="A7271" t="s">
        <v>259</v>
      </c>
      <c r="B7271" t="s">
        <v>185</v>
      </c>
      <c r="C7271" t="s">
        <v>219</v>
      </c>
      <c r="D7271" t="s">
        <v>190</v>
      </c>
      <c r="E7271">
        <v>134473</v>
      </c>
      <c r="F7271">
        <v>52.055</v>
      </c>
      <c r="G7271">
        <v>44862</v>
      </c>
      <c r="H7271">
        <v>44835</v>
      </c>
      <c r="I7271">
        <v>6999992.0149999997</v>
      </c>
      <c r="J7271" t="s">
        <v>188</v>
      </c>
      <c r="K7271">
        <v>3499.9960074999999</v>
      </c>
    </row>
    <row r="7272" spans="1:11" x14ac:dyDescent="0.2">
      <c r="A7272" t="s">
        <v>259</v>
      </c>
      <c r="B7272" t="s">
        <v>198</v>
      </c>
      <c r="C7272" t="s">
        <v>220</v>
      </c>
      <c r="D7272" t="s">
        <v>200</v>
      </c>
      <c r="E7272">
        <v>24018</v>
      </c>
      <c r="F7272">
        <v>166.53880000000001</v>
      </c>
      <c r="G7272">
        <v>44863</v>
      </c>
      <c r="H7272">
        <v>44835</v>
      </c>
      <c r="I7272">
        <v>3999928.8984000003</v>
      </c>
      <c r="J7272" t="s">
        <v>188</v>
      </c>
      <c r="K7272">
        <v>1999.9644492000004</v>
      </c>
    </row>
    <row r="7273" spans="1:11" x14ac:dyDescent="0.2">
      <c r="A7273" t="s">
        <v>259</v>
      </c>
      <c r="B7273" t="s">
        <v>198</v>
      </c>
      <c r="C7273" t="s">
        <v>236</v>
      </c>
      <c r="D7273" t="s">
        <v>192</v>
      </c>
      <c r="E7273">
        <v>816023</v>
      </c>
      <c r="F7273">
        <v>6.9851000000000001</v>
      </c>
      <c r="G7273">
        <v>44863</v>
      </c>
      <c r="H7273">
        <v>44835</v>
      </c>
      <c r="I7273">
        <v>5700002.2572999997</v>
      </c>
      <c r="J7273" t="s">
        <v>215</v>
      </c>
      <c r="K7273">
        <v>3990.0015801100003</v>
      </c>
    </row>
    <row r="7274" spans="1:11" x14ac:dyDescent="0.2">
      <c r="A7274" t="s">
        <v>259</v>
      </c>
      <c r="B7274" t="s">
        <v>185</v>
      </c>
      <c r="C7274" t="s">
        <v>195</v>
      </c>
      <c r="D7274" t="s">
        <v>200</v>
      </c>
      <c r="E7274">
        <v>70252</v>
      </c>
      <c r="F7274">
        <v>111.02809999999999</v>
      </c>
      <c r="G7274">
        <v>44864</v>
      </c>
      <c r="H7274">
        <v>44835</v>
      </c>
      <c r="I7274">
        <v>7799946.0811999999</v>
      </c>
      <c r="J7274" t="s">
        <v>196</v>
      </c>
      <c r="K7274">
        <v>5459.96225684</v>
      </c>
    </row>
    <row r="7275" spans="1:11" x14ac:dyDescent="0.2">
      <c r="A7275" t="s">
        <v>259</v>
      </c>
      <c r="B7275" t="s">
        <v>185</v>
      </c>
      <c r="C7275" t="s">
        <v>238</v>
      </c>
      <c r="D7275" t="s">
        <v>212</v>
      </c>
      <c r="E7275">
        <v>18080</v>
      </c>
      <c r="F7275">
        <v>221.2381</v>
      </c>
      <c r="G7275">
        <v>44865</v>
      </c>
      <c r="H7275">
        <v>44835</v>
      </c>
      <c r="I7275">
        <v>3999984.8480000002</v>
      </c>
      <c r="J7275" t="s">
        <v>204</v>
      </c>
      <c r="K7275">
        <v>1999.9924240000003</v>
      </c>
    </row>
    <row r="7276" spans="1:11" x14ac:dyDescent="0.2">
      <c r="A7276" t="s">
        <v>259</v>
      </c>
      <c r="B7276" t="s">
        <v>198</v>
      </c>
      <c r="C7276" t="s">
        <v>217</v>
      </c>
      <c r="D7276" t="s">
        <v>192</v>
      </c>
      <c r="E7276">
        <v>774355</v>
      </c>
      <c r="F7276">
        <v>8.7814999999999994</v>
      </c>
      <c r="G7276">
        <v>44865</v>
      </c>
      <c r="H7276">
        <v>44835</v>
      </c>
      <c r="I7276">
        <v>6799998.4324999992</v>
      </c>
      <c r="J7276" t="s">
        <v>215</v>
      </c>
      <c r="K7276">
        <v>4759.9989027499996</v>
      </c>
    </row>
    <row r="7277" spans="1:11" x14ac:dyDescent="0.2">
      <c r="A7277" t="s">
        <v>259</v>
      </c>
      <c r="B7277" t="s">
        <v>198</v>
      </c>
      <c r="C7277" t="s">
        <v>217</v>
      </c>
      <c r="D7277" t="s">
        <v>190</v>
      </c>
      <c r="E7277">
        <v>882284</v>
      </c>
      <c r="F7277">
        <v>9.4074000000000009</v>
      </c>
      <c r="G7277">
        <v>44865</v>
      </c>
      <c r="H7277">
        <v>44835</v>
      </c>
      <c r="I7277">
        <v>8299998.501600001</v>
      </c>
      <c r="J7277" t="s">
        <v>215</v>
      </c>
      <c r="K7277">
        <v>5809.998951120001</v>
      </c>
    </row>
    <row r="7278" spans="1:11" x14ac:dyDescent="0.2">
      <c r="A7278" t="s">
        <v>259</v>
      </c>
      <c r="B7278" t="s">
        <v>185</v>
      </c>
      <c r="C7278" t="s">
        <v>226</v>
      </c>
      <c r="D7278" t="s">
        <v>190</v>
      </c>
      <c r="E7278">
        <v>25913</v>
      </c>
      <c r="F7278">
        <v>50.167900000000003</v>
      </c>
      <c r="G7278">
        <v>44868</v>
      </c>
      <c r="H7278">
        <v>44866</v>
      </c>
      <c r="I7278">
        <v>1300000.7927000001</v>
      </c>
      <c r="J7278" t="s">
        <v>188</v>
      </c>
      <c r="K7278">
        <v>650.00039635000007</v>
      </c>
    </row>
    <row r="7279" spans="1:11" x14ac:dyDescent="0.2">
      <c r="A7279" t="s">
        <v>259</v>
      </c>
      <c r="B7279" t="s">
        <v>198</v>
      </c>
      <c r="C7279" t="s">
        <v>202</v>
      </c>
      <c r="D7279" t="s">
        <v>190</v>
      </c>
      <c r="E7279">
        <v>1725768</v>
      </c>
      <c r="F7279">
        <v>4.2300000000000004</v>
      </c>
      <c r="G7279">
        <v>44868</v>
      </c>
      <c r="H7279">
        <v>44866</v>
      </c>
      <c r="I7279">
        <v>7299998.6400000006</v>
      </c>
      <c r="J7279" t="s">
        <v>193</v>
      </c>
      <c r="K7279">
        <v>4379.9991840000002</v>
      </c>
    </row>
    <row r="7280" spans="1:11" x14ac:dyDescent="0.2">
      <c r="A7280" t="s">
        <v>259</v>
      </c>
      <c r="B7280" t="s">
        <v>185</v>
      </c>
      <c r="C7280" t="s">
        <v>211</v>
      </c>
      <c r="D7280" t="s">
        <v>190</v>
      </c>
      <c r="E7280">
        <v>563288</v>
      </c>
      <c r="F7280">
        <v>12.7821</v>
      </c>
      <c r="G7280">
        <v>44868</v>
      </c>
      <c r="H7280">
        <v>44866</v>
      </c>
      <c r="I7280">
        <v>7200003.5448000003</v>
      </c>
      <c r="J7280" t="s">
        <v>207</v>
      </c>
      <c r="K7280">
        <v>3600.0017723999999</v>
      </c>
    </row>
    <row r="7281" spans="1:11" x14ac:dyDescent="0.2">
      <c r="A7281" t="s">
        <v>259</v>
      </c>
      <c r="B7281" t="s">
        <v>185</v>
      </c>
      <c r="C7281" t="s">
        <v>202</v>
      </c>
      <c r="D7281" t="s">
        <v>190</v>
      </c>
      <c r="E7281">
        <v>2556455</v>
      </c>
      <c r="F7281">
        <v>3.7551999999999999</v>
      </c>
      <c r="G7281">
        <v>44868</v>
      </c>
      <c r="H7281">
        <v>44866</v>
      </c>
      <c r="I7281">
        <v>9599999.8159999996</v>
      </c>
      <c r="J7281" t="s">
        <v>193</v>
      </c>
      <c r="K7281">
        <v>5759.9998895999997</v>
      </c>
    </row>
    <row r="7282" spans="1:11" x14ac:dyDescent="0.2">
      <c r="A7282" t="s">
        <v>259</v>
      </c>
      <c r="B7282" t="s">
        <v>185</v>
      </c>
      <c r="C7282" t="s">
        <v>186</v>
      </c>
      <c r="D7282" t="s">
        <v>192</v>
      </c>
      <c r="E7282">
        <v>111062</v>
      </c>
      <c r="F7282">
        <v>20.709199999999999</v>
      </c>
      <c r="G7282">
        <v>44869</v>
      </c>
      <c r="H7282">
        <v>44866</v>
      </c>
      <c r="I7282">
        <v>2300005.1703999997</v>
      </c>
      <c r="J7282" t="s">
        <v>188</v>
      </c>
      <c r="K7282">
        <v>1150.0025851999999</v>
      </c>
    </row>
    <row r="7283" spans="1:11" x14ac:dyDescent="0.2">
      <c r="A7283" t="s">
        <v>259</v>
      </c>
      <c r="B7283" t="s">
        <v>185</v>
      </c>
      <c r="C7283" t="s">
        <v>237</v>
      </c>
      <c r="D7283" t="s">
        <v>212</v>
      </c>
      <c r="E7283">
        <v>176416</v>
      </c>
      <c r="F7283">
        <v>15.3047</v>
      </c>
      <c r="G7283">
        <v>44869</v>
      </c>
      <c r="H7283">
        <v>44866</v>
      </c>
      <c r="I7283">
        <v>2699993.9552000002</v>
      </c>
      <c r="J7283" t="s">
        <v>204</v>
      </c>
      <c r="K7283">
        <v>1349.9969776</v>
      </c>
    </row>
    <row r="7284" spans="1:11" x14ac:dyDescent="0.2">
      <c r="A7284" t="s">
        <v>259</v>
      </c>
      <c r="B7284" t="s">
        <v>185</v>
      </c>
      <c r="C7284" t="s">
        <v>197</v>
      </c>
      <c r="D7284" t="s">
        <v>190</v>
      </c>
      <c r="E7284">
        <v>48184</v>
      </c>
      <c r="F7284">
        <v>166.03039999999999</v>
      </c>
      <c r="G7284">
        <v>44870</v>
      </c>
      <c r="H7284">
        <v>44866</v>
      </c>
      <c r="I7284">
        <v>8000008.7935999995</v>
      </c>
      <c r="J7284" t="s">
        <v>188</v>
      </c>
      <c r="K7284">
        <v>4000.0043967999995</v>
      </c>
    </row>
    <row r="7285" spans="1:11" x14ac:dyDescent="0.2">
      <c r="A7285" t="s">
        <v>259</v>
      </c>
      <c r="B7285" t="s">
        <v>185</v>
      </c>
      <c r="C7285" t="s">
        <v>214</v>
      </c>
      <c r="D7285" t="s">
        <v>190</v>
      </c>
      <c r="E7285">
        <v>152542</v>
      </c>
      <c r="F7285">
        <v>28.1889</v>
      </c>
      <c r="G7285">
        <v>44871</v>
      </c>
      <c r="H7285">
        <v>44866</v>
      </c>
      <c r="I7285">
        <v>4299991.1837999998</v>
      </c>
      <c r="J7285" t="s">
        <v>215</v>
      </c>
      <c r="K7285">
        <v>3009.99382866</v>
      </c>
    </row>
    <row r="7286" spans="1:11" x14ac:dyDescent="0.2">
      <c r="A7286" t="s">
        <v>259</v>
      </c>
      <c r="B7286" t="s">
        <v>198</v>
      </c>
      <c r="C7286" t="s">
        <v>232</v>
      </c>
      <c r="D7286" t="s">
        <v>190</v>
      </c>
      <c r="E7286">
        <v>384262</v>
      </c>
      <c r="F7286">
        <v>24.7227</v>
      </c>
      <c r="G7286">
        <v>44871</v>
      </c>
      <c r="H7286">
        <v>44866</v>
      </c>
      <c r="I7286">
        <v>9499994.1473999992</v>
      </c>
      <c r="J7286" t="s">
        <v>204</v>
      </c>
      <c r="K7286">
        <v>4749.9970736999994</v>
      </c>
    </row>
    <row r="7287" spans="1:11" x14ac:dyDescent="0.2">
      <c r="A7287" t="s">
        <v>259</v>
      </c>
      <c r="B7287" t="s">
        <v>185</v>
      </c>
      <c r="C7287" t="s">
        <v>219</v>
      </c>
      <c r="D7287" t="s">
        <v>192</v>
      </c>
      <c r="E7287">
        <v>84919</v>
      </c>
      <c r="F7287">
        <v>56.5246</v>
      </c>
      <c r="G7287">
        <v>44871</v>
      </c>
      <c r="H7287">
        <v>44866</v>
      </c>
      <c r="I7287">
        <v>4800012.5073999995</v>
      </c>
      <c r="J7287" t="s">
        <v>188</v>
      </c>
      <c r="K7287">
        <v>2400.0062536999999</v>
      </c>
    </row>
    <row r="7288" spans="1:11" x14ac:dyDescent="0.2">
      <c r="A7288" t="s">
        <v>259</v>
      </c>
      <c r="B7288" t="s">
        <v>185</v>
      </c>
      <c r="C7288" t="s">
        <v>217</v>
      </c>
      <c r="D7288" t="s">
        <v>190</v>
      </c>
      <c r="E7288">
        <v>740378</v>
      </c>
      <c r="F7288">
        <v>9.5897000000000006</v>
      </c>
      <c r="G7288">
        <v>44872</v>
      </c>
      <c r="H7288">
        <v>44866</v>
      </c>
      <c r="I7288">
        <v>7100002.9066000003</v>
      </c>
      <c r="J7288" t="s">
        <v>215</v>
      </c>
      <c r="K7288">
        <v>4970.0020346200008</v>
      </c>
    </row>
    <row r="7289" spans="1:11" x14ac:dyDescent="0.2">
      <c r="A7289" t="s">
        <v>259</v>
      </c>
      <c r="B7289" t="s">
        <v>198</v>
      </c>
      <c r="C7289" t="s">
        <v>244</v>
      </c>
      <c r="D7289" t="s">
        <v>192</v>
      </c>
      <c r="E7289">
        <v>85036</v>
      </c>
      <c r="F7289">
        <v>24.6953</v>
      </c>
      <c r="G7289">
        <v>44872</v>
      </c>
      <c r="H7289">
        <v>44866</v>
      </c>
      <c r="I7289">
        <v>2099989.5307999998</v>
      </c>
      <c r="J7289" t="s">
        <v>207</v>
      </c>
      <c r="K7289">
        <v>1049.9947654</v>
      </c>
    </row>
    <row r="7290" spans="1:11" x14ac:dyDescent="0.2">
      <c r="A7290" t="s">
        <v>259</v>
      </c>
      <c r="B7290" t="s">
        <v>198</v>
      </c>
      <c r="C7290" t="s">
        <v>224</v>
      </c>
      <c r="D7290" t="s">
        <v>200</v>
      </c>
      <c r="E7290">
        <v>20059</v>
      </c>
      <c r="F7290">
        <v>179.47130000000001</v>
      </c>
      <c r="G7290">
        <v>44875</v>
      </c>
      <c r="H7290">
        <v>44866</v>
      </c>
      <c r="I7290">
        <v>3600014.8067000001</v>
      </c>
      <c r="J7290" t="s">
        <v>204</v>
      </c>
      <c r="K7290">
        <v>1800.0074033500002</v>
      </c>
    </row>
    <row r="7291" spans="1:11" x14ac:dyDescent="0.2">
      <c r="A7291" t="s">
        <v>259</v>
      </c>
      <c r="B7291" t="s">
        <v>198</v>
      </c>
      <c r="C7291" t="s">
        <v>202</v>
      </c>
      <c r="D7291" t="s">
        <v>190</v>
      </c>
      <c r="E7291">
        <v>864688</v>
      </c>
      <c r="F7291">
        <v>4.2789999999999999</v>
      </c>
      <c r="G7291">
        <v>44875</v>
      </c>
      <c r="H7291">
        <v>44866</v>
      </c>
      <c r="I7291">
        <v>3699999.952</v>
      </c>
      <c r="J7291" t="s">
        <v>193</v>
      </c>
      <c r="K7291">
        <v>2219.9999712000003</v>
      </c>
    </row>
    <row r="7292" spans="1:11" x14ac:dyDescent="0.2">
      <c r="A7292" t="s">
        <v>259</v>
      </c>
      <c r="B7292" t="s">
        <v>185</v>
      </c>
      <c r="C7292" t="s">
        <v>214</v>
      </c>
      <c r="D7292" t="s">
        <v>190</v>
      </c>
      <c r="E7292">
        <v>99294</v>
      </c>
      <c r="F7292">
        <v>27.1919</v>
      </c>
      <c r="G7292">
        <v>44875</v>
      </c>
      <c r="H7292">
        <v>44866</v>
      </c>
      <c r="I7292">
        <v>2699992.5186000001</v>
      </c>
      <c r="J7292" t="s">
        <v>215</v>
      </c>
      <c r="K7292">
        <v>1889.9947630199999</v>
      </c>
    </row>
    <row r="7293" spans="1:11" x14ac:dyDescent="0.2">
      <c r="A7293" t="s">
        <v>259</v>
      </c>
      <c r="B7293" t="s">
        <v>198</v>
      </c>
      <c r="C7293" t="s">
        <v>211</v>
      </c>
      <c r="D7293" t="s">
        <v>192</v>
      </c>
      <c r="E7293">
        <v>383028</v>
      </c>
      <c r="F7293">
        <v>12.7928</v>
      </c>
      <c r="G7293">
        <v>44875</v>
      </c>
      <c r="H7293">
        <v>44866</v>
      </c>
      <c r="I7293">
        <v>4900000.5983999996</v>
      </c>
      <c r="J7293" t="s">
        <v>207</v>
      </c>
      <c r="K7293">
        <v>2450.0002992</v>
      </c>
    </row>
    <row r="7294" spans="1:11" x14ac:dyDescent="0.2">
      <c r="A7294" t="s">
        <v>259</v>
      </c>
      <c r="B7294" t="s">
        <v>185</v>
      </c>
      <c r="C7294" t="s">
        <v>227</v>
      </c>
      <c r="D7294" t="s">
        <v>190</v>
      </c>
      <c r="E7294">
        <v>55832</v>
      </c>
      <c r="F7294">
        <v>150.45269999999999</v>
      </c>
      <c r="G7294">
        <v>44878</v>
      </c>
      <c r="H7294">
        <v>44866</v>
      </c>
      <c r="I7294">
        <v>8400075.146399999</v>
      </c>
      <c r="J7294" t="s">
        <v>204</v>
      </c>
      <c r="K7294">
        <v>4200.0375731999993</v>
      </c>
    </row>
    <row r="7295" spans="1:11" x14ac:dyDescent="0.2">
      <c r="A7295" t="s">
        <v>259</v>
      </c>
      <c r="B7295" t="s">
        <v>198</v>
      </c>
      <c r="C7295" t="s">
        <v>224</v>
      </c>
      <c r="D7295" t="s">
        <v>192</v>
      </c>
      <c r="E7295">
        <v>16535</v>
      </c>
      <c r="F7295">
        <v>199.5795</v>
      </c>
      <c r="G7295">
        <v>44879</v>
      </c>
      <c r="H7295">
        <v>44866</v>
      </c>
      <c r="I7295">
        <v>3300047.0324999997</v>
      </c>
      <c r="J7295" t="s">
        <v>204</v>
      </c>
      <c r="K7295">
        <v>1650.0235162499998</v>
      </c>
    </row>
    <row r="7296" spans="1:11" x14ac:dyDescent="0.2">
      <c r="A7296" t="s">
        <v>259</v>
      </c>
      <c r="B7296" t="s">
        <v>198</v>
      </c>
      <c r="C7296" t="s">
        <v>232</v>
      </c>
      <c r="D7296" t="s">
        <v>200</v>
      </c>
      <c r="E7296">
        <v>154450</v>
      </c>
      <c r="F7296">
        <v>23.308499999999999</v>
      </c>
      <c r="G7296">
        <v>44879</v>
      </c>
      <c r="H7296">
        <v>44866</v>
      </c>
      <c r="I7296">
        <v>3599997.8249999997</v>
      </c>
      <c r="J7296" t="s">
        <v>204</v>
      </c>
      <c r="K7296">
        <v>1799.9989125000002</v>
      </c>
    </row>
    <row r="7297" spans="1:11" x14ac:dyDescent="0.2">
      <c r="A7297" t="s">
        <v>259</v>
      </c>
      <c r="B7297" t="s">
        <v>198</v>
      </c>
      <c r="C7297" t="s">
        <v>226</v>
      </c>
      <c r="D7297" t="s">
        <v>190</v>
      </c>
      <c r="E7297">
        <v>24594</v>
      </c>
      <c r="F7297">
        <v>48.792700000000004</v>
      </c>
      <c r="G7297">
        <v>44879</v>
      </c>
      <c r="H7297">
        <v>44866</v>
      </c>
      <c r="I7297">
        <v>1200007.6638</v>
      </c>
      <c r="J7297" t="s">
        <v>188</v>
      </c>
      <c r="K7297">
        <v>600.00383190000002</v>
      </c>
    </row>
    <row r="7298" spans="1:11" x14ac:dyDescent="0.2">
      <c r="A7298" t="s">
        <v>259</v>
      </c>
      <c r="B7298" t="s">
        <v>185</v>
      </c>
      <c r="C7298" t="s">
        <v>213</v>
      </c>
      <c r="D7298" t="s">
        <v>187</v>
      </c>
      <c r="E7298">
        <v>57039</v>
      </c>
      <c r="F7298">
        <v>68.373800000000003</v>
      </c>
      <c r="G7298">
        <v>44879</v>
      </c>
      <c r="H7298">
        <v>44866</v>
      </c>
      <c r="I7298">
        <v>3899973.1782</v>
      </c>
      <c r="J7298" t="s">
        <v>188</v>
      </c>
      <c r="K7298">
        <v>1949.9865890999999</v>
      </c>
    </row>
    <row r="7299" spans="1:11" x14ac:dyDescent="0.2">
      <c r="A7299" t="s">
        <v>259</v>
      </c>
      <c r="B7299" t="s">
        <v>185</v>
      </c>
      <c r="C7299" t="s">
        <v>219</v>
      </c>
      <c r="D7299" t="s">
        <v>190</v>
      </c>
      <c r="E7299">
        <v>81594</v>
      </c>
      <c r="F7299">
        <v>55.151400000000002</v>
      </c>
      <c r="G7299">
        <v>44882</v>
      </c>
      <c r="H7299">
        <v>44866</v>
      </c>
      <c r="I7299">
        <v>4500023.3316000002</v>
      </c>
      <c r="J7299" t="s">
        <v>188</v>
      </c>
      <c r="K7299">
        <v>2250.0116658000002</v>
      </c>
    </row>
    <row r="7300" spans="1:11" x14ac:dyDescent="0.2">
      <c r="A7300" t="s">
        <v>259</v>
      </c>
      <c r="B7300" t="s">
        <v>185</v>
      </c>
      <c r="C7300" t="s">
        <v>225</v>
      </c>
      <c r="D7300" t="s">
        <v>190</v>
      </c>
      <c r="E7300">
        <v>24443</v>
      </c>
      <c r="F7300">
        <v>81.824100000000001</v>
      </c>
      <c r="G7300">
        <v>44882</v>
      </c>
      <c r="H7300">
        <v>44866</v>
      </c>
      <c r="I7300">
        <v>2000026.4763</v>
      </c>
      <c r="J7300" t="s">
        <v>188</v>
      </c>
      <c r="K7300">
        <v>1000.01323815</v>
      </c>
    </row>
    <row r="7301" spans="1:11" x14ac:dyDescent="0.2">
      <c r="A7301" t="s">
        <v>259</v>
      </c>
      <c r="B7301" t="s">
        <v>185</v>
      </c>
      <c r="C7301" t="s">
        <v>226</v>
      </c>
      <c r="D7301" t="s">
        <v>190</v>
      </c>
      <c r="E7301">
        <v>59258</v>
      </c>
      <c r="F7301">
        <v>52.314</v>
      </c>
      <c r="G7301">
        <v>44882</v>
      </c>
      <c r="H7301">
        <v>44866</v>
      </c>
      <c r="I7301">
        <v>3100023.0120000001</v>
      </c>
      <c r="J7301" t="s">
        <v>188</v>
      </c>
      <c r="K7301">
        <v>1550.0115060000001</v>
      </c>
    </row>
    <row r="7302" spans="1:11" x14ac:dyDescent="0.2">
      <c r="A7302" t="s">
        <v>259</v>
      </c>
      <c r="B7302" t="s">
        <v>185</v>
      </c>
      <c r="C7302" t="s">
        <v>233</v>
      </c>
      <c r="D7302" t="s">
        <v>190</v>
      </c>
      <c r="E7302">
        <v>90792</v>
      </c>
      <c r="F7302">
        <v>90.316400000000002</v>
      </c>
      <c r="G7302">
        <v>44882</v>
      </c>
      <c r="H7302">
        <v>44866</v>
      </c>
      <c r="I7302">
        <v>8200006.5888</v>
      </c>
      <c r="J7302" t="s">
        <v>204</v>
      </c>
      <c r="K7302">
        <v>4100.0032944000004</v>
      </c>
    </row>
    <row r="7303" spans="1:11" x14ac:dyDescent="0.2">
      <c r="A7303" t="s">
        <v>259</v>
      </c>
      <c r="B7303" t="s">
        <v>185</v>
      </c>
      <c r="C7303" t="s">
        <v>235</v>
      </c>
      <c r="D7303" t="s">
        <v>190</v>
      </c>
      <c r="E7303">
        <v>94070</v>
      </c>
      <c r="F7303">
        <v>13.8195</v>
      </c>
      <c r="G7303">
        <v>44882</v>
      </c>
      <c r="H7303">
        <v>44866</v>
      </c>
      <c r="I7303">
        <v>1300000.365</v>
      </c>
      <c r="J7303" t="s">
        <v>204</v>
      </c>
      <c r="K7303">
        <v>650.00018250000005</v>
      </c>
    </row>
    <row r="7304" spans="1:11" x14ac:dyDescent="0.2">
      <c r="A7304" t="s">
        <v>259</v>
      </c>
      <c r="B7304" t="s">
        <v>185</v>
      </c>
      <c r="C7304" t="s">
        <v>237</v>
      </c>
      <c r="D7304" t="s">
        <v>190</v>
      </c>
      <c r="E7304">
        <v>44592</v>
      </c>
      <c r="F7304">
        <v>17.940300000000001</v>
      </c>
      <c r="G7304">
        <v>44882</v>
      </c>
      <c r="H7304">
        <v>44866</v>
      </c>
      <c r="I7304">
        <v>799993.85759999999</v>
      </c>
      <c r="J7304" t="s">
        <v>204</v>
      </c>
      <c r="K7304">
        <v>399.99692879999998</v>
      </c>
    </row>
    <row r="7305" spans="1:11" x14ac:dyDescent="0.2">
      <c r="A7305" t="s">
        <v>259</v>
      </c>
      <c r="B7305" t="s">
        <v>198</v>
      </c>
      <c r="C7305" t="s">
        <v>235</v>
      </c>
      <c r="D7305" t="s">
        <v>187</v>
      </c>
      <c r="E7305">
        <v>315659</v>
      </c>
      <c r="F7305">
        <v>15.206300000000001</v>
      </c>
      <c r="G7305">
        <v>44882</v>
      </c>
      <c r="H7305">
        <v>44866</v>
      </c>
      <c r="I7305">
        <v>4800005.4517000001</v>
      </c>
      <c r="J7305" t="s">
        <v>204</v>
      </c>
      <c r="K7305">
        <v>2400.0027258500004</v>
      </c>
    </row>
    <row r="7306" spans="1:11" x14ac:dyDescent="0.2">
      <c r="A7306" t="s">
        <v>259</v>
      </c>
      <c r="B7306" t="s">
        <v>198</v>
      </c>
      <c r="C7306" t="s">
        <v>226</v>
      </c>
      <c r="D7306" t="s">
        <v>200</v>
      </c>
      <c r="E7306">
        <v>93964</v>
      </c>
      <c r="F7306">
        <v>55.340400000000002</v>
      </c>
      <c r="G7306">
        <v>44882</v>
      </c>
      <c r="H7306">
        <v>44866</v>
      </c>
      <c r="I7306">
        <v>5200005.3456000006</v>
      </c>
      <c r="J7306" t="s">
        <v>188</v>
      </c>
      <c r="K7306">
        <v>2600.0026728000007</v>
      </c>
    </row>
    <row r="7307" spans="1:11" x14ac:dyDescent="0.2">
      <c r="A7307" t="s">
        <v>259</v>
      </c>
      <c r="B7307" t="s">
        <v>198</v>
      </c>
      <c r="C7307" t="s">
        <v>189</v>
      </c>
      <c r="D7307" t="s">
        <v>192</v>
      </c>
      <c r="E7307">
        <v>26001</v>
      </c>
      <c r="F7307">
        <v>26.921900000000001</v>
      </c>
      <c r="G7307">
        <v>44882</v>
      </c>
      <c r="H7307">
        <v>44866</v>
      </c>
      <c r="I7307">
        <v>699996.32189999998</v>
      </c>
      <c r="J7307" t="s">
        <v>188</v>
      </c>
      <c r="K7307">
        <v>349.99816095</v>
      </c>
    </row>
    <row r="7308" spans="1:11" x14ac:dyDescent="0.2">
      <c r="A7308" t="s">
        <v>259</v>
      </c>
      <c r="B7308" t="s">
        <v>185</v>
      </c>
      <c r="C7308" t="s">
        <v>189</v>
      </c>
      <c r="D7308" t="s">
        <v>190</v>
      </c>
      <c r="E7308">
        <v>109169</v>
      </c>
      <c r="F7308">
        <v>32.060299999999998</v>
      </c>
      <c r="G7308">
        <v>44882</v>
      </c>
      <c r="H7308">
        <v>44866</v>
      </c>
      <c r="I7308">
        <v>3499990.8906999999</v>
      </c>
      <c r="J7308" t="s">
        <v>188</v>
      </c>
      <c r="K7308">
        <v>1749.99544535</v>
      </c>
    </row>
    <row r="7309" spans="1:11" x14ac:dyDescent="0.2">
      <c r="A7309" t="s">
        <v>259</v>
      </c>
      <c r="B7309" t="s">
        <v>198</v>
      </c>
      <c r="C7309" t="s">
        <v>245</v>
      </c>
      <c r="D7309" t="s">
        <v>200</v>
      </c>
      <c r="E7309">
        <v>92067</v>
      </c>
      <c r="F7309">
        <v>53.221899999999998</v>
      </c>
      <c r="G7309">
        <v>44882</v>
      </c>
      <c r="H7309">
        <v>44866</v>
      </c>
      <c r="I7309">
        <v>4899980.6672999999</v>
      </c>
      <c r="J7309" t="s">
        <v>188</v>
      </c>
      <c r="K7309">
        <v>2449.9903336500001</v>
      </c>
    </row>
    <row r="7310" spans="1:11" x14ac:dyDescent="0.2">
      <c r="A7310" t="s">
        <v>259</v>
      </c>
      <c r="B7310" t="s">
        <v>185</v>
      </c>
      <c r="C7310" t="s">
        <v>246</v>
      </c>
      <c r="D7310" t="s">
        <v>190</v>
      </c>
      <c r="E7310">
        <v>12974</v>
      </c>
      <c r="F7310">
        <v>131.03319999999999</v>
      </c>
      <c r="G7310">
        <v>44882</v>
      </c>
      <c r="H7310">
        <v>44866</v>
      </c>
      <c r="I7310">
        <v>1700024.7367999998</v>
      </c>
      <c r="J7310" t="s">
        <v>204</v>
      </c>
      <c r="K7310">
        <v>850.0123683999999</v>
      </c>
    </row>
    <row r="7311" spans="1:11" x14ac:dyDescent="0.2">
      <c r="A7311" t="s">
        <v>259</v>
      </c>
      <c r="B7311" t="s">
        <v>198</v>
      </c>
      <c r="C7311" t="s">
        <v>237</v>
      </c>
      <c r="D7311" t="s">
        <v>200</v>
      </c>
      <c r="E7311">
        <v>182058</v>
      </c>
      <c r="F7311">
        <v>16.478300000000001</v>
      </c>
      <c r="G7311">
        <v>44884</v>
      </c>
      <c r="H7311">
        <v>44866</v>
      </c>
      <c r="I7311">
        <v>3000006.3414000003</v>
      </c>
      <c r="J7311" t="s">
        <v>204</v>
      </c>
      <c r="K7311">
        <v>1500.0031707000003</v>
      </c>
    </row>
    <row r="7312" spans="1:11" x14ac:dyDescent="0.2">
      <c r="A7312" t="s">
        <v>259</v>
      </c>
      <c r="B7312" t="s">
        <v>198</v>
      </c>
      <c r="C7312" t="s">
        <v>195</v>
      </c>
      <c r="D7312" t="s">
        <v>192</v>
      </c>
      <c r="E7312">
        <v>84879</v>
      </c>
      <c r="F7312">
        <v>114.2799</v>
      </c>
      <c r="G7312">
        <v>44884</v>
      </c>
      <c r="H7312">
        <v>44866</v>
      </c>
      <c r="I7312">
        <v>9699963.6320999991</v>
      </c>
      <c r="J7312" t="s">
        <v>196</v>
      </c>
      <c r="K7312">
        <v>6789.9745424699995</v>
      </c>
    </row>
    <row r="7313" spans="1:11" x14ac:dyDescent="0.2">
      <c r="A7313" t="s">
        <v>259</v>
      </c>
      <c r="B7313" t="s">
        <v>185</v>
      </c>
      <c r="C7313" t="s">
        <v>245</v>
      </c>
      <c r="D7313" t="s">
        <v>187</v>
      </c>
      <c r="E7313">
        <v>190046</v>
      </c>
      <c r="F7313">
        <v>52.6188</v>
      </c>
      <c r="G7313">
        <v>44885</v>
      </c>
      <c r="H7313">
        <v>44866</v>
      </c>
      <c r="I7313">
        <v>9999992.4648000002</v>
      </c>
      <c r="J7313" t="s">
        <v>188</v>
      </c>
      <c r="K7313">
        <v>4999.9962324000007</v>
      </c>
    </row>
    <row r="7314" spans="1:11" x14ac:dyDescent="0.2">
      <c r="A7314" t="s">
        <v>259</v>
      </c>
      <c r="B7314" t="s">
        <v>185</v>
      </c>
      <c r="C7314" t="s">
        <v>225</v>
      </c>
      <c r="D7314" t="s">
        <v>192</v>
      </c>
      <c r="E7314">
        <v>89713</v>
      </c>
      <c r="F7314">
        <v>89.173400000000001</v>
      </c>
      <c r="G7314">
        <v>44885</v>
      </c>
      <c r="H7314">
        <v>44866</v>
      </c>
      <c r="I7314">
        <v>8000013.2341999998</v>
      </c>
      <c r="J7314" t="s">
        <v>188</v>
      </c>
      <c r="K7314">
        <v>4000.0066170999999</v>
      </c>
    </row>
    <row r="7315" spans="1:11" x14ac:dyDescent="0.2">
      <c r="A7315" t="s">
        <v>259</v>
      </c>
      <c r="B7315" t="s">
        <v>185</v>
      </c>
      <c r="C7315" t="s">
        <v>211</v>
      </c>
      <c r="D7315" t="s">
        <v>187</v>
      </c>
      <c r="E7315">
        <v>545059</v>
      </c>
      <c r="F7315">
        <v>14.126899999999999</v>
      </c>
      <c r="G7315">
        <v>44889</v>
      </c>
      <c r="H7315">
        <v>44866</v>
      </c>
      <c r="I7315">
        <v>7699993.9870999996</v>
      </c>
      <c r="J7315" t="s">
        <v>207</v>
      </c>
      <c r="K7315">
        <v>3849.9969935499998</v>
      </c>
    </row>
    <row r="7316" spans="1:11" x14ac:dyDescent="0.2">
      <c r="A7316" t="s">
        <v>259</v>
      </c>
      <c r="B7316" t="s">
        <v>198</v>
      </c>
      <c r="C7316" t="s">
        <v>227</v>
      </c>
      <c r="D7316" t="s">
        <v>190</v>
      </c>
      <c r="E7316">
        <v>52233</v>
      </c>
      <c r="F7316">
        <v>153.16050000000001</v>
      </c>
      <c r="G7316">
        <v>44889</v>
      </c>
      <c r="H7316">
        <v>44866</v>
      </c>
      <c r="I7316">
        <v>8000032.3965000007</v>
      </c>
      <c r="J7316" t="s">
        <v>204</v>
      </c>
      <c r="K7316">
        <v>4000.0161982500003</v>
      </c>
    </row>
    <row r="7317" spans="1:11" x14ac:dyDescent="0.2">
      <c r="A7317" t="s">
        <v>259</v>
      </c>
      <c r="B7317" t="s">
        <v>185</v>
      </c>
      <c r="C7317" t="s">
        <v>221</v>
      </c>
      <c r="D7317" t="s">
        <v>187</v>
      </c>
      <c r="E7317">
        <v>82193</v>
      </c>
      <c r="F7317">
        <v>41.366300000000003</v>
      </c>
      <c r="G7317">
        <v>44889</v>
      </c>
      <c r="H7317">
        <v>44866</v>
      </c>
      <c r="I7317">
        <v>3400020.2959000003</v>
      </c>
      <c r="J7317" t="s">
        <v>207</v>
      </c>
      <c r="K7317">
        <v>1700.0101479500004</v>
      </c>
    </row>
    <row r="7318" spans="1:11" x14ac:dyDescent="0.2">
      <c r="A7318" t="s">
        <v>259</v>
      </c>
      <c r="B7318" t="s">
        <v>198</v>
      </c>
      <c r="C7318" t="s">
        <v>223</v>
      </c>
      <c r="D7318" t="s">
        <v>187</v>
      </c>
      <c r="E7318">
        <v>13864</v>
      </c>
      <c r="F7318">
        <v>86.557900000000004</v>
      </c>
      <c r="G7318">
        <v>44890</v>
      </c>
      <c r="H7318">
        <v>44866</v>
      </c>
      <c r="I7318">
        <v>1200038.7256</v>
      </c>
      <c r="J7318" t="s">
        <v>204</v>
      </c>
      <c r="K7318">
        <v>600.01936280000007</v>
      </c>
    </row>
    <row r="7319" spans="1:11" x14ac:dyDescent="0.2">
      <c r="A7319" t="s">
        <v>259</v>
      </c>
      <c r="B7319" t="s">
        <v>198</v>
      </c>
      <c r="C7319" t="s">
        <v>219</v>
      </c>
      <c r="D7319" t="s">
        <v>187</v>
      </c>
      <c r="E7319">
        <v>104550</v>
      </c>
      <c r="F7319">
        <v>57.388800000000003</v>
      </c>
      <c r="G7319">
        <v>44890</v>
      </c>
      <c r="H7319">
        <v>44866</v>
      </c>
      <c r="I7319">
        <v>5999999.04</v>
      </c>
      <c r="J7319" t="s">
        <v>188</v>
      </c>
      <c r="K7319">
        <v>2999.9995199999998</v>
      </c>
    </row>
    <row r="7320" spans="1:11" x14ac:dyDescent="0.2">
      <c r="A7320" t="s">
        <v>259</v>
      </c>
      <c r="B7320" t="s">
        <v>198</v>
      </c>
      <c r="C7320" t="s">
        <v>230</v>
      </c>
      <c r="D7320" t="s">
        <v>200</v>
      </c>
      <c r="E7320">
        <v>53325</v>
      </c>
      <c r="F7320">
        <v>123.7688</v>
      </c>
      <c r="G7320">
        <v>44890</v>
      </c>
      <c r="H7320">
        <v>44866</v>
      </c>
      <c r="I7320">
        <v>6599971.2599999998</v>
      </c>
      <c r="J7320" t="s">
        <v>188</v>
      </c>
      <c r="K7320">
        <v>3299.9856299999997</v>
      </c>
    </row>
    <row r="7321" spans="1:11" x14ac:dyDescent="0.2">
      <c r="A7321" t="s">
        <v>259</v>
      </c>
      <c r="B7321" t="s">
        <v>185</v>
      </c>
      <c r="C7321" t="s">
        <v>229</v>
      </c>
      <c r="D7321" t="s">
        <v>187</v>
      </c>
      <c r="E7321">
        <v>46180</v>
      </c>
      <c r="F7321">
        <v>101.7761</v>
      </c>
      <c r="G7321">
        <v>44890</v>
      </c>
      <c r="H7321">
        <v>44866</v>
      </c>
      <c r="I7321">
        <v>4700020.2980000004</v>
      </c>
      <c r="J7321" t="s">
        <v>188</v>
      </c>
      <c r="K7321">
        <v>2350.0101490000002</v>
      </c>
    </row>
    <row r="7322" spans="1:11" x14ac:dyDescent="0.2">
      <c r="A7322" t="s">
        <v>259</v>
      </c>
      <c r="B7322" t="s">
        <v>198</v>
      </c>
      <c r="C7322" t="s">
        <v>217</v>
      </c>
      <c r="D7322" t="s">
        <v>212</v>
      </c>
      <c r="E7322">
        <v>1159373</v>
      </c>
      <c r="F7322">
        <v>8.5390999999999995</v>
      </c>
      <c r="G7322">
        <v>44891</v>
      </c>
      <c r="H7322">
        <v>44866</v>
      </c>
      <c r="I7322">
        <v>9900001.9842999987</v>
      </c>
      <c r="J7322" t="s">
        <v>215</v>
      </c>
      <c r="K7322">
        <v>6930.001389009999</v>
      </c>
    </row>
    <row r="7323" spans="1:11" x14ac:dyDescent="0.2">
      <c r="A7323" t="s">
        <v>259</v>
      </c>
      <c r="B7323" t="s">
        <v>185</v>
      </c>
      <c r="C7323" t="s">
        <v>210</v>
      </c>
      <c r="D7323" t="s">
        <v>192</v>
      </c>
      <c r="E7323">
        <v>321713</v>
      </c>
      <c r="F7323">
        <v>30.4619</v>
      </c>
      <c r="G7323">
        <v>44891</v>
      </c>
      <c r="H7323">
        <v>44866</v>
      </c>
      <c r="I7323">
        <v>9799989.2346999999</v>
      </c>
      <c r="J7323" t="s">
        <v>204</v>
      </c>
      <c r="K7323">
        <v>4899.9946173500002</v>
      </c>
    </row>
    <row r="7324" spans="1:11" x14ac:dyDescent="0.2">
      <c r="A7324" t="s">
        <v>259</v>
      </c>
      <c r="B7324" t="s">
        <v>198</v>
      </c>
      <c r="C7324" t="s">
        <v>218</v>
      </c>
      <c r="D7324" t="s">
        <v>187</v>
      </c>
      <c r="E7324">
        <v>64462</v>
      </c>
      <c r="F7324">
        <v>57.398099999999999</v>
      </c>
      <c r="G7324">
        <v>44892</v>
      </c>
      <c r="H7324">
        <v>44866</v>
      </c>
      <c r="I7324">
        <v>3699996.3221999998</v>
      </c>
      <c r="J7324" t="s">
        <v>204</v>
      </c>
      <c r="K7324">
        <v>1849.9981610999998</v>
      </c>
    </row>
    <row r="7325" spans="1:11" x14ac:dyDescent="0.2">
      <c r="A7325" t="s">
        <v>259</v>
      </c>
      <c r="B7325" t="s">
        <v>198</v>
      </c>
      <c r="C7325" t="s">
        <v>202</v>
      </c>
      <c r="D7325" t="s">
        <v>190</v>
      </c>
      <c r="E7325">
        <v>2207838</v>
      </c>
      <c r="F7325">
        <v>3.9857999999999998</v>
      </c>
      <c r="G7325">
        <v>44892</v>
      </c>
      <c r="H7325">
        <v>44866</v>
      </c>
      <c r="I7325">
        <v>8800000.7004000004</v>
      </c>
      <c r="J7325" t="s">
        <v>193</v>
      </c>
      <c r="K7325">
        <v>5280.0004202400005</v>
      </c>
    </row>
    <row r="7326" spans="1:11" x14ac:dyDescent="0.2">
      <c r="A7326" t="s">
        <v>259</v>
      </c>
      <c r="B7326" t="s">
        <v>198</v>
      </c>
      <c r="C7326" t="s">
        <v>235</v>
      </c>
      <c r="D7326" t="s">
        <v>192</v>
      </c>
      <c r="E7326">
        <v>47659</v>
      </c>
      <c r="F7326">
        <v>14.6877</v>
      </c>
      <c r="G7326">
        <v>44892</v>
      </c>
      <c r="H7326">
        <v>44866</v>
      </c>
      <c r="I7326">
        <v>700001.0943</v>
      </c>
      <c r="J7326" t="s">
        <v>204</v>
      </c>
      <c r="K7326">
        <v>350.00054714999999</v>
      </c>
    </row>
    <row r="7327" spans="1:11" x14ac:dyDescent="0.2">
      <c r="A7327" t="s">
        <v>259</v>
      </c>
      <c r="B7327" t="s">
        <v>185</v>
      </c>
      <c r="C7327" t="s">
        <v>244</v>
      </c>
      <c r="D7327" t="s">
        <v>190</v>
      </c>
      <c r="E7327">
        <v>46626</v>
      </c>
      <c r="F7327">
        <v>25.736699999999999</v>
      </c>
      <c r="G7327">
        <v>44896</v>
      </c>
      <c r="H7327">
        <v>44896</v>
      </c>
      <c r="I7327">
        <v>1199999.3742</v>
      </c>
      <c r="J7327" t="s">
        <v>207</v>
      </c>
      <c r="K7327">
        <v>599.99968709999996</v>
      </c>
    </row>
    <row r="7328" spans="1:11" x14ac:dyDescent="0.2">
      <c r="A7328" t="s">
        <v>259</v>
      </c>
      <c r="B7328" t="s">
        <v>185</v>
      </c>
      <c r="C7328" t="s">
        <v>189</v>
      </c>
      <c r="D7328" t="s">
        <v>190</v>
      </c>
      <c r="E7328">
        <v>85486</v>
      </c>
      <c r="F7328">
        <v>28.0749</v>
      </c>
      <c r="G7328">
        <v>44896</v>
      </c>
      <c r="H7328">
        <v>44896</v>
      </c>
      <c r="I7328">
        <v>2400010.9013999999</v>
      </c>
      <c r="J7328" t="s">
        <v>188</v>
      </c>
      <c r="K7328">
        <v>1200.0054507</v>
      </c>
    </row>
    <row r="7329" spans="1:11" x14ac:dyDescent="0.2">
      <c r="A7329" t="s">
        <v>259</v>
      </c>
      <c r="B7329" t="s">
        <v>198</v>
      </c>
      <c r="C7329" t="s">
        <v>197</v>
      </c>
      <c r="D7329" t="s">
        <v>200</v>
      </c>
      <c r="E7329">
        <v>17248</v>
      </c>
      <c r="F7329">
        <v>156.53880000000001</v>
      </c>
      <c r="G7329">
        <v>44896</v>
      </c>
      <c r="H7329">
        <v>44896</v>
      </c>
      <c r="I7329">
        <v>2699981.2224000003</v>
      </c>
      <c r="J7329" t="s">
        <v>188</v>
      </c>
      <c r="K7329">
        <v>1349.9906112000003</v>
      </c>
    </row>
    <row r="7330" spans="1:11" x14ac:dyDescent="0.2">
      <c r="A7330" t="s">
        <v>259</v>
      </c>
      <c r="B7330" t="s">
        <v>185</v>
      </c>
      <c r="C7330" t="s">
        <v>218</v>
      </c>
      <c r="D7330" t="s">
        <v>187</v>
      </c>
      <c r="E7330">
        <v>51524</v>
      </c>
      <c r="F7330">
        <v>67.930000000000007</v>
      </c>
      <c r="G7330">
        <v>44896</v>
      </c>
      <c r="H7330">
        <v>44896</v>
      </c>
      <c r="I7330">
        <v>3500025.3200000003</v>
      </c>
      <c r="J7330" t="s">
        <v>204</v>
      </c>
      <c r="K7330">
        <v>1750.0126600000003</v>
      </c>
    </row>
    <row r="7331" spans="1:11" x14ac:dyDescent="0.2">
      <c r="A7331" t="s">
        <v>259</v>
      </c>
      <c r="B7331" t="s">
        <v>185</v>
      </c>
      <c r="C7331" t="s">
        <v>206</v>
      </c>
      <c r="D7331" t="s">
        <v>187</v>
      </c>
      <c r="E7331">
        <v>6934</v>
      </c>
      <c r="F7331">
        <v>100.9478</v>
      </c>
      <c r="G7331">
        <v>44896</v>
      </c>
      <c r="H7331">
        <v>44896</v>
      </c>
      <c r="I7331">
        <v>699972.04520000005</v>
      </c>
      <c r="J7331" t="s">
        <v>207</v>
      </c>
      <c r="K7331">
        <v>349.98602260000007</v>
      </c>
    </row>
    <row r="7332" spans="1:11" x14ac:dyDescent="0.2">
      <c r="A7332" t="s">
        <v>259</v>
      </c>
      <c r="B7332" t="s">
        <v>198</v>
      </c>
      <c r="C7332" t="s">
        <v>230</v>
      </c>
      <c r="D7332" t="s">
        <v>190</v>
      </c>
      <c r="E7332">
        <v>78801</v>
      </c>
      <c r="F7332">
        <v>123.0956</v>
      </c>
      <c r="G7332">
        <v>44898</v>
      </c>
      <c r="H7332">
        <v>44896</v>
      </c>
      <c r="I7332">
        <v>9700056.3756000008</v>
      </c>
      <c r="J7332" t="s">
        <v>188</v>
      </c>
      <c r="K7332">
        <v>4850.0281878000005</v>
      </c>
    </row>
    <row r="7333" spans="1:11" x14ac:dyDescent="0.2">
      <c r="A7333" t="s">
        <v>259</v>
      </c>
      <c r="B7333" t="s">
        <v>185</v>
      </c>
      <c r="C7333" t="s">
        <v>239</v>
      </c>
      <c r="D7333" t="s">
        <v>190</v>
      </c>
      <c r="E7333">
        <v>379092</v>
      </c>
      <c r="F7333">
        <v>15.827299999999999</v>
      </c>
      <c r="G7333">
        <v>44899</v>
      </c>
      <c r="H7333">
        <v>44896</v>
      </c>
      <c r="I7333">
        <v>6000002.8115999997</v>
      </c>
      <c r="J7333" t="s">
        <v>188</v>
      </c>
      <c r="K7333">
        <v>3000.0014058000002</v>
      </c>
    </row>
    <row r="7334" spans="1:11" x14ac:dyDescent="0.2">
      <c r="A7334" t="s">
        <v>259</v>
      </c>
      <c r="B7334" t="s">
        <v>185</v>
      </c>
      <c r="C7334" t="s">
        <v>112</v>
      </c>
      <c r="D7334" t="s">
        <v>200</v>
      </c>
      <c r="E7334">
        <v>14717</v>
      </c>
      <c r="F7334">
        <v>40.769599999999997</v>
      </c>
      <c r="G7334">
        <v>44900</v>
      </c>
      <c r="H7334">
        <v>44896</v>
      </c>
      <c r="I7334">
        <v>600006.20319999999</v>
      </c>
      <c r="J7334" t="s">
        <v>188</v>
      </c>
      <c r="K7334">
        <v>300.00310159999998</v>
      </c>
    </row>
    <row r="7335" spans="1:11" x14ac:dyDescent="0.2">
      <c r="A7335" t="s">
        <v>259</v>
      </c>
      <c r="B7335" t="s">
        <v>185</v>
      </c>
      <c r="C7335" t="s">
        <v>217</v>
      </c>
      <c r="D7335" t="s">
        <v>190</v>
      </c>
      <c r="E7335">
        <v>863421</v>
      </c>
      <c r="F7335">
        <v>8.8021999999999991</v>
      </c>
      <c r="G7335">
        <v>44903</v>
      </c>
      <c r="H7335">
        <v>44896</v>
      </c>
      <c r="I7335">
        <v>7600004.3261999991</v>
      </c>
      <c r="J7335" t="s">
        <v>215</v>
      </c>
      <c r="K7335">
        <v>5320.0030283399992</v>
      </c>
    </row>
    <row r="7336" spans="1:11" x14ac:dyDescent="0.2">
      <c r="A7336" t="s">
        <v>259</v>
      </c>
      <c r="B7336" t="s">
        <v>198</v>
      </c>
      <c r="C7336" t="s">
        <v>217</v>
      </c>
      <c r="D7336" t="s">
        <v>190</v>
      </c>
      <c r="E7336">
        <v>662204</v>
      </c>
      <c r="F7336">
        <v>8.3056000000000001</v>
      </c>
      <c r="G7336">
        <v>44904</v>
      </c>
      <c r="H7336">
        <v>44896</v>
      </c>
      <c r="I7336">
        <v>5500001.5423999997</v>
      </c>
      <c r="J7336" t="s">
        <v>215</v>
      </c>
      <c r="K7336">
        <v>3850.0010796799997</v>
      </c>
    </row>
    <row r="7337" spans="1:11" x14ac:dyDescent="0.2">
      <c r="A7337" t="s">
        <v>259</v>
      </c>
      <c r="B7337" t="s">
        <v>198</v>
      </c>
      <c r="C7337" t="s">
        <v>228</v>
      </c>
      <c r="D7337" t="s">
        <v>190</v>
      </c>
      <c r="E7337">
        <v>97073</v>
      </c>
      <c r="F7337">
        <v>32.964799999999997</v>
      </c>
      <c r="G7337">
        <v>44904</v>
      </c>
      <c r="H7337">
        <v>44896</v>
      </c>
      <c r="I7337">
        <v>3199992.0303999996</v>
      </c>
      <c r="J7337" t="s">
        <v>204</v>
      </c>
      <c r="K7337">
        <v>1599.9960151999999</v>
      </c>
    </row>
    <row r="7338" spans="1:11" x14ac:dyDescent="0.2">
      <c r="A7338" t="s">
        <v>259</v>
      </c>
      <c r="B7338" t="s">
        <v>198</v>
      </c>
      <c r="C7338" t="s">
        <v>237</v>
      </c>
      <c r="D7338" t="s">
        <v>200</v>
      </c>
      <c r="E7338">
        <v>270324</v>
      </c>
      <c r="F7338">
        <v>16.646699999999999</v>
      </c>
      <c r="G7338">
        <v>44907</v>
      </c>
      <c r="H7338">
        <v>44896</v>
      </c>
      <c r="I7338">
        <v>4500002.5307999998</v>
      </c>
      <c r="J7338" t="s">
        <v>204</v>
      </c>
      <c r="K7338">
        <v>2250.0012654000002</v>
      </c>
    </row>
    <row r="7339" spans="1:11" x14ac:dyDescent="0.2">
      <c r="A7339" t="s">
        <v>259</v>
      </c>
      <c r="B7339" t="s">
        <v>185</v>
      </c>
      <c r="C7339" t="s">
        <v>194</v>
      </c>
      <c r="D7339" t="s">
        <v>187</v>
      </c>
      <c r="E7339">
        <v>94626</v>
      </c>
      <c r="F7339">
        <v>45.4422</v>
      </c>
      <c r="G7339">
        <v>44910</v>
      </c>
      <c r="H7339">
        <v>44896</v>
      </c>
      <c r="I7339">
        <v>4300013.6172000002</v>
      </c>
      <c r="J7339" t="s">
        <v>188</v>
      </c>
      <c r="K7339">
        <v>2150.0068086000006</v>
      </c>
    </row>
    <row r="7340" spans="1:11" x14ac:dyDescent="0.2">
      <c r="A7340" t="s">
        <v>259</v>
      </c>
      <c r="B7340" t="s">
        <v>185</v>
      </c>
      <c r="C7340" t="s">
        <v>246</v>
      </c>
      <c r="D7340" t="s">
        <v>190</v>
      </c>
      <c r="E7340">
        <v>31327</v>
      </c>
      <c r="F7340">
        <v>134.07040000000001</v>
      </c>
      <c r="G7340">
        <v>44911</v>
      </c>
      <c r="H7340">
        <v>44896</v>
      </c>
      <c r="I7340">
        <v>4200023.4208000004</v>
      </c>
      <c r="J7340" t="s">
        <v>204</v>
      </c>
      <c r="K7340">
        <v>2100.0117104000005</v>
      </c>
    </row>
    <row r="7341" spans="1:11" x14ac:dyDescent="0.2">
      <c r="A7341" t="s">
        <v>259</v>
      </c>
      <c r="B7341" t="s">
        <v>185</v>
      </c>
      <c r="C7341" t="s">
        <v>240</v>
      </c>
      <c r="D7341" t="s">
        <v>190</v>
      </c>
      <c r="E7341">
        <v>661465</v>
      </c>
      <c r="F7341">
        <v>6.6519000000000004</v>
      </c>
      <c r="G7341">
        <v>44912</v>
      </c>
      <c r="H7341">
        <v>44896</v>
      </c>
      <c r="I7341">
        <v>4399999.0334999999</v>
      </c>
      <c r="J7341" t="s">
        <v>241</v>
      </c>
      <c r="K7341">
        <v>3079.9993234499998</v>
      </c>
    </row>
    <row r="7342" spans="1:11" x14ac:dyDescent="0.2">
      <c r="A7342" t="s">
        <v>259</v>
      </c>
      <c r="B7342" t="s">
        <v>185</v>
      </c>
      <c r="C7342" t="s">
        <v>232</v>
      </c>
      <c r="D7342" t="s">
        <v>200</v>
      </c>
      <c r="E7342">
        <v>78332</v>
      </c>
      <c r="F7342">
        <v>26.808900000000001</v>
      </c>
      <c r="G7342">
        <v>44913</v>
      </c>
      <c r="H7342">
        <v>44896</v>
      </c>
      <c r="I7342">
        <v>2099994.7548000002</v>
      </c>
      <c r="J7342" t="s">
        <v>204</v>
      </c>
      <c r="K7342">
        <v>1049.9973774</v>
      </c>
    </row>
    <row r="7343" spans="1:11" x14ac:dyDescent="0.2">
      <c r="A7343" t="s">
        <v>259</v>
      </c>
      <c r="B7343" t="s">
        <v>185</v>
      </c>
      <c r="C7343" t="s">
        <v>206</v>
      </c>
      <c r="D7343" t="s">
        <v>190</v>
      </c>
      <c r="E7343">
        <v>23800</v>
      </c>
      <c r="F7343">
        <v>92.436400000000006</v>
      </c>
      <c r="G7343">
        <v>44914</v>
      </c>
      <c r="H7343">
        <v>44896</v>
      </c>
      <c r="I7343">
        <v>2199986.3200000003</v>
      </c>
      <c r="J7343" t="s">
        <v>207</v>
      </c>
      <c r="K7343">
        <v>1099.9931600000002</v>
      </c>
    </row>
    <row r="7344" spans="1:11" x14ac:dyDescent="0.2">
      <c r="A7344" t="s">
        <v>259</v>
      </c>
      <c r="B7344" t="s">
        <v>185</v>
      </c>
      <c r="C7344" t="s">
        <v>210</v>
      </c>
      <c r="D7344" t="s">
        <v>200</v>
      </c>
      <c r="E7344">
        <v>180663</v>
      </c>
      <c r="F7344">
        <v>28.229399999999998</v>
      </c>
      <c r="G7344">
        <v>44914</v>
      </c>
      <c r="H7344">
        <v>44896</v>
      </c>
      <c r="I7344">
        <v>5100008.0921999998</v>
      </c>
      <c r="J7344" t="s">
        <v>204</v>
      </c>
      <c r="K7344">
        <v>2550.0040460999999</v>
      </c>
    </row>
    <row r="7345" spans="1:11" x14ac:dyDescent="0.2">
      <c r="A7345" t="s">
        <v>259</v>
      </c>
      <c r="B7345" t="s">
        <v>198</v>
      </c>
      <c r="C7345" t="s">
        <v>221</v>
      </c>
      <c r="D7345" t="s">
        <v>212</v>
      </c>
      <c r="E7345">
        <v>68566</v>
      </c>
      <c r="F7345">
        <v>36.460999999999999</v>
      </c>
      <c r="G7345">
        <v>44914</v>
      </c>
      <c r="H7345">
        <v>44896</v>
      </c>
      <c r="I7345">
        <v>2499984.926</v>
      </c>
      <c r="J7345" t="s">
        <v>207</v>
      </c>
      <c r="K7345">
        <v>1249.992463</v>
      </c>
    </row>
    <row r="7346" spans="1:11" x14ac:dyDescent="0.2">
      <c r="A7346" t="s">
        <v>259</v>
      </c>
      <c r="B7346" t="s">
        <v>198</v>
      </c>
      <c r="C7346" t="s">
        <v>231</v>
      </c>
      <c r="D7346" t="s">
        <v>190</v>
      </c>
      <c r="E7346">
        <v>39548</v>
      </c>
      <c r="F7346">
        <v>22.757400000000001</v>
      </c>
      <c r="G7346">
        <v>44917</v>
      </c>
      <c r="H7346">
        <v>44896</v>
      </c>
      <c r="I7346">
        <v>900009.65520000004</v>
      </c>
      <c r="J7346" t="s">
        <v>188</v>
      </c>
      <c r="K7346">
        <v>450.00482760000006</v>
      </c>
    </row>
    <row r="7347" spans="1:11" x14ac:dyDescent="0.2">
      <c r="A7347" t="s">
        <v>259</v>
      </c>
      <c r="B7347" t="s">
        <v>198</v>
      </c>
      <c r="C7347" t="s">
        <v>227</v>
      </c>
      <c r="D7347" t="s">
        <v>200</v>
      </c>
      <c r="E7347">
        <v>14011</v>
      </c>
      <c r="F7347">
        <v>142.7483</v>
      </c>
      <c r="G7347">
        <v>44917</v>
      </c>
      <c r="H7347">
        <v>44896</v>
      </c>
      <c r="I7347">
        <v>2000046.4313000001</v>
      </c>
      <c r="J7347" t="s">
        <v>204</v>
      </c>
      <c r="K7347">
        <v>1000.0232156500001</v>
      </c>
    </row>
    <row r="7348" spans="1:11" x14ac:dyDescent="0.2">
      <c r="A7348" t="s">
        <v>259</v>
      </c>
      <c r="B7348" t="s">
        <v>185</v>
      </c>
      <c r="C7348" t="s">
        <v>232</v>
      </c>
      <c r="D7348" t="s">
        <v>190</v>
      </c>
      <c r="E7348">
        <v>351754</v>
      </c>
      <c r="F7348">
        <v>25.017499999999998</v>
      </c>
      <c r="G7348">
        <v>44919</v>
      </c>
      <c r="H7348">
        <v>44896</v>
      </c>
      <c r="I7348">
        <v>8800005.6950000003</v>
      </c>
      <c r="J7348" t="s">
        <v>204</v>
      </c>
      <c r="K7348">
        <v>4400.0028474999999</v>
      </c>
    </row>
    <row r="7349" spans="1:11" x14ac:dyDescent="0.2">
      <c r="A7349" t="s">
        <v>259</v>
      </c>
      <c r="B7349" t="s">
        <v>185</v>
      </c>
      <c r="C7349" t="s">
        <v>235</v>
      </c>
      <c r="D7349" t="s">
        <v>192</v>
      </c>
      <c r="E7349">
        <v>458142</v>
      </c>
      <c r="F7349">
        <v>14.406000000000001</v>
      </c>
      <c r="G7349">
        <v>44920</v>
      </c>
      <c r="H7349">
        <v>44896</v>
      </c>
      <c r="I7349">
        <v>6599993.6520000007</v>
      </c>
      <c r="J7349" t="s">
        <v>204</v>
      </c>
      <c r="K7349">
        <v>3299.9968260000005</v>
      </c>
    </row>
    <row r="7350" spans="1:11" x14ac:dyDescent="0.2">
      <c r="A7350" t="s">
        <v>259</v>
      </c>
      <c r="B7350" t="s">
        <v>185</v>
      </c>
      <c r="C7350" t="s">
        <v>233</v>
      </c>
      <c r="D7350" t="s">
        <v>192</v>
      </c>
      <c r="E7350">
        <v>8881</v>
      </c>
      <c r="F7350">
        <v>90.082899999999995</v>
      </c>
      <c r="G7350">
        <v>44921</v>
      </c>
      <c r="H7350">
        <v>44896</v>
      </c>
      <c r="I7350">
        <v>800026.23489999992</v>
      </c>
      <c r="J7350" t="s">
        <v>204</v>
      </c>
      <c r="K7350">
        <v>400.01311744999998</v>
      </c>
    </row>
    <row r="7351" spans="1:11" x14ac:dyDescent="0.2">
      <c r="A7351" t="s">
        <v>259</v>
      </c>
      <c r="B7351" t="s">
        <v>185</v>
      </c>
      <c r="C7351" t="s">
        <v>211</v>
      </c>
      <c r="D7351" t="s">
        <v>190</v>
      </c>
      <c r="E7351">
        <v>190298</v>
      </c>
      <c r="F7351">
        <v>13.1373</v>
      </c>
      <c r="G7351">
        <v>44924</v>
      </c>
      <c r="H7351">
        <v>44896</v>
      </c>
      <c r="I7351">
        <v>2500001.9153999998</v>
      </c>
      <c r="J7351" t="s">
        <v>207</v>
      </c>
      <c r="K7351">
        <v>1250.0009577000001</v>
      </c>
    </row>
    <row r="7352" spans="1:11" x14ac:dyDescent="0.2">
      <c r="A7352" t="s">
        <v>259</v>
      </c>
      <c r="B7352" t="s">
        <v>185</v>
      </c>
      <c r="C7352" t="s">
        <v>213</v>
      </c>
      <c r="D7352" t="s">
        <v>192</v>
      </c>
      <c r="E7352">
        <v>26803</v>
      </c>
      <c r="F7352">
        <v>78.350200000000001</v>
      </c>
      <c r="G7352">
        <v>44924</v>
      </c>
      <c r="H7352">
        <v>44896</v>
      </c>
      <c r="I7352">
        <v>2100020.4106000001</v>
      </c>
      <c r="J7352" t="s">
        <v>188</v>
      </c>
      <c r="K7352">
        <v>1050.0102053000001</v>
      </c>
    </row>
    <row r="7353" spans="1:11" x14ac:dyDescent="0.2">
      <c r="A7353" t="s">
        <v>259</v>
      </c>
      <c r="B7353" t="s">
        <v>185</v>
      </c>
      <c r="C7353" t="s">
        <v>226</v>
      </c>
      <c r="D7353" t="s">
        <v>187</v>
      </c>
      <c r="E7353">
        <v>88750</v>
      </c>
      <c r="F7353">
        <v>50.7044</v>
      </c>
      <c r="G7353">
        <v>44926</v>
      </c>
      <c r="H7353">
        <v>44896</v>
      </c>
      <c r="I7353">
        <v>4500015.5</v>
      </c>
      <c r="J7353" t="s">
        <v>188</v>
      </c>
      <c r="K7353">
        <v>2250.0077500000002</v>
      </c>
    </row>
    <row r="7354" spans="1:11" x14ac:dyDescent="0.2">
      <c r="A7354" t="s">
        <v>259</v>
      </c>
      <c r="B7354" t="s">
        <v>185</v>
      </c>
      <c r="C7354" t="s">
        <v>194</v>
      </c>
      <c r="D7354" t="s">
        <v>190</v>
      </c>
      <c r="E7354">
        <v>31122</v>
      </c>
      <c r="F7354">
        <v>44.984000000000002</v>
      </c>
      <c r="G7354">
        <v>44927</v>
      </c>
      <c r="H7354">
        <v>44927</v>
      </c>
      <c r="I7354">
        <v>1399992.048</v>
      </c>
      <c r="J7354" t="s">
        <v>188</v>
      </c>
      <c r="K7354">
        <v>699.99602400000003</v>
      </c>
    </row>
    <row r="7355" spans="1:11" x14ac:dyDescent="0.2">
      <c r="A7355" t="s">
        <v>259</v>
      </c>
      <c r="B7355" t="s">
        <v>185</v>
      </c>
      <c r="C7355" t="s">
        <v>218</v>
      </c>
      <c r="D7355" t="s">
        <v>190</v>
      </c>
      <c r="E7355">
        <v>154056</v>
      </c>
      <c r="F7355">
        <v>59.069600000000001</v>
      </c>
      <c r="G7355">
        <v>44931</v>
      </c>
      <c r="H7355">
        <v>44927</v>
      </c>
      <c r="I7355">
        <v>9100026.2976000011</v>
      </c>
      <c r="J7355" t="s">
        <v>204</v>
      </c>
      <c r="K7355">
        <v>4550.0131488000006</v>
      </c>
    </row>
    <row r="7356" spans="1:11" x14ac:dyDescent="0.2">
      <c r="A7356" t="s">
        <v>259</v>
      </c>
      <c r="B7356" t="s">
        <v>185</v>
      </c>
      <c r="C7356" t="s">
        <v>206</v>
      </c>
      <c r="D7356" t="s">
        <v>190</v>
      </c>
      <c r="E7356">
        <v>26898</v>
      </c>
      <c r="F7356">
        <v>104.0973</v>
      </c>
      <c r="G7356">
        <v>44931</v>
      </c>
      <c r="H7356">
        <v>44927</v>
      </c>
      <c r="I7356">
        <v>2800009.1754000001</v>
      </c>
      <c r="J7356" t="s">
        <v>207</v>
      </c>
      <c r="K7356">
        <v>1400.0045877</v>
      </c>
    </row>
    <row r="7357" spans="1:11" x14ac:dyDescent="0.2">
      <c r="A7357" t="s">
        <v>259</v>
      </c>
      <c r="B7357" t="s">
        <v>185</v>
      </c>
      <c r="C7357" t="s">
        <v>223</v>
      </c>
      <c r="D7357" t="s">
        <v>190</v>
      </c>
      <c r="E7357">
        <v>30053</v>
      </c>
      <c r="F7357">
        <v>93.170100000000005</v>
      </c>
      <c r="G7357">
        <v>44931</v>
      </c>
      <c r="H7357">
        <v>44927</v>
      </c>
      <c r="I7357">
        <v>2800041.0153000001</v>
      </c>
      <c r="J7357" t="s">
        <v>204</v>
      </c>
      <c r="K7357">
        <v>1400.0205076500001</v>
      </c>
    </row>
    <row r="7358" spans="1:11" x14ac:dyDescent="0.2">
      <c r="A7358" t="s">
        <v>259</v>
      </c>
      <c r="B7358" t="s">
        <v>198</v>
      </c>
      <c r="C7358" t="s">
        <v>202</v>
      </c>
      <c r="D7358" t="s">
        <v>190</v>
      </c>
      <c r="E7358">
        <v>2241927</v>
      </c>
      <c r="F7358">
        <v>3.9698000000000002</v>
      </c>
      <c r="G7358">
        <v>44931</v>
      </c>
      <c r="H7358">
        <v>44927</v>
      </c>
      <c r="I7358">
        <v>8900001.8046000004</v>
      </c>
      <c r="J7358" t="s">
        <v>193</v>
      </c>
      <c r="K7358">
        <v>5340.0010827600008</v>
      </c>
    </row>
    <row r="7359" spans="1:11" x14ac:dyDescent="0.2">
      <c r="A7359" t="s">
        <v>259</v>
      </c>
      <c r="B7359" t="s">
        <v>185</v>
      </c>
      <c r="C7359" t="s">
        <v>239</v>
      </c>
      <c r="D7359" t="s">
        <v>190</v>
      </c>
      <c r="E7359">
        <v>271013</v>
      </c>
      <c r="F7359">
        <v>15.866400000000001</v>
      </c>
      <c r="G7359">
        <v>44931</v>
      </c>
      <c r="H7359">
        <v>44927</v>
      </c>
      <c r="I7359">
        <v>4300000.6632000003</v>
      </c>
      <c r="J7359" t="s">
        <v>188</v>
      </c>
      <c r="K7359">
        <v>2150.0003316000002</v>
      </c>
    </row>
    <row r="7360" spans="1:11" x14ac:dyDescent="0.2">
      <c r="A7360" t="s">
        <v>259</v>
      </c>
      <c r="B7360" t="s">
        <v>198</v>
      </c>
      <c r="C7360" t="s">
        <v>191</v>
      </c>
      <c r="D7360" t="s">
        <v>200</v>
      </c>
      <c r="E7360">
        <v>1392605</v>
      </c>
      <c r="F7360">
        <v>6.3909000000000002</v>
      </c>
      <c r="G7360">
        <v>44933</v>
      </c>
      <c r="H7360">
        <v>44927</v>
      </c>
      <c r="I7360">
        <v>8899999.2945000008</v>
      </c>
      <c r="J7360" t="s">
        <v>193</v>
      </c>
      <c r="K7360">
        <v>5339.9995767000009</v>
      </c>
    </row>
    <row r="7361" spans="1:11" x14ac:dyDescent="0.2">
      <c r="A7361" t="s">
        <v>259</v>
      </c>
      <c r="B7361" t="s">
        <v>198</v>
      </c>
      <c r="C7361" t="s">
        <v>231</v>
      </c>
      <c r="D7361" t="s">
        <v>187</v>
      </c>
      <c r="E7361">
        <v>406229</v>
      </c>
      <c r="F7361">
        <v>21.908799999999999</v>
      </c>
      <c r="G7361">
        <v>44933</v>
      </c>
      <c r="H7361">
        <v>44927</v>
      </c>
      <c r="I7361">
        <v>8899989.9152000006</v>
      </c>
      <c r="J7361" t="s">
        <v>188</v>
      </c>
      <c r="K7361">
        <v>4449.9949576000008</v>
      </c>
    </row>
    <row r="7362" spans="1:11" x14ac:dyDescent="0.2">
      <c r="A7362" t="s">
        <v>259</v>
      </c>
      <c r="B7362" t="s">
        <v>198</v>
      </c>
      <c r="C7362" t="s">
        <v>222</v>
      </c>
      <c r="D7362" t="s">
        <v>190</v>
      </c>
      <c r="E7362">
        <v>224842</v>
      </c>
      <c r="F7362">
        <v>17.345500000000001</v>
      </c>
      <c r="G7362">
        <v>44935</v>
      </c>
      <c r="H7362">
        <v>44927</v>
      </c>
      <c r="I7362">
        <v>3899996.9110000003</v>
      </c>
      <c r="J7362" t="s">
        <v>193</v>
      </c>
      <c r="K7362">
        <v>2339.9981466000004</v>
      </c>
    </row>
    <row r="7363" spans="1:11" x14ac:dyDescent="0.2">
      <c r="A7363" t="s">
        <v>259</v>
      </c>
      <c r="B7363" t="s">
        <v>198</v>
      </c>
      <c r="C7363" t="s">
        <v>245</v>
      </c>
      <c r="D7363" t="s">
        <v>200</v>
      </c>
      <c r="E7363">
        <v>48767</v>
      </c>
      <c r="F7363">
        <v>57.415900000000001</v>
      </c>
      <c r="G7363">
        <v>44938</v>
      </c>
      <c r="H7363">
        <v>44927</v>
      </c>
      <c r="I7363">
        <v>2800001.1953000003</v>
      </c>
      <c r="J7363" t="s">
        <v>188</v>
      </c>
      <c r="K7363">
        <v>1400.0005976500001</v>
      </c>
    </row>
    <row r="7364" spans="1:11" x14ac:dyDescent="0.2">
      <c r="A7364" t="s">
        <v>259</v>
      </c>
      <c r="B7364" t="s">
        <v>198</v>
      </c>
      <c r="C7364" t="s">
        <v>201</v>
      </c>
      <c r="D7364" t="s">
        <v>190</v>
      </c>
      <c r="E7364">
        <v>66582</v>
      </c>
      <c r="F7364">
        <v>42.053600000000003</v>
      </c>
      <c r="G7364">
        <v>44938</v>
      </c>
      <c r="H7364">
        <v>44927</v>
      </c>
      <c r="I7364">
        <v>2800012.7952000001</v>
      </c>
      <c r="J7364" t="s">
        <v>188</v>
      </c>
      <c r="K7364">
        <v>1400.0063976000001</v>
      </c>
    </row>
    <row r="7365" spans="1:11" x14ac:dyDescent="0.2">
      <c r="A7365" t="s">
        <v>259</v>
      </c>
      <c r="B7365" t="s">
        <v>185</v>
      </c>
      <c r="C7365" t="s">
        <v>237</v>
      </c>
      <c r="D7365" t="s">
        <v>187</v>
      </c>
      <c r="E7365">
        <v>108597</v>
      </c>
      <c r="F7365">
        <v>16.574999999999999</v>
      </c>
      <c r="G7365">
        <v>44938</v>
      </c>
      <c r="H7365">
        <v>44927</v>
      </c>
      <c r="I7365">
        <v>1799995.2749999999</v>
      </c>
      <c r="J7365" t="s">
        <v>204</v>
      </c>
      <c r="K7365">
        <v>899.9976375</v>
      </c>
    </row>
    <row r="7366" spans="1:11" x14ac:dyDescent="0.2">
      <c r="A7366" t="s">
        <v>259</v>
      </c>
      <c r="B7366" t="s">
        <v>198</v>
      </c>
      <c r="C7366" t="s">
        <v>226</v>
      </c>
      <c r="D7366" t="s">
        <v>192</v>
      </c>
      <c r="E7366">
        <v>18180</v>
      </c>
      <c r="F7366">
        <v>55.006999999999998</v>
      </c>
      <c r="G7366">
        <v>44939</v>
      </c>
      <c r="H7366">
        <v>44927</v>
      </c>
      <c r="I7366">
        <v>1000027.26</v>
      </c>
      <c r="J7366" t="s">
        <v>188</v>
      </c>
      <c r="K7366">
        <v>500.01362999999998</v>
      </c>
    </row>
    <row r="7367" spans="1:11" x14ac:dyDescent="0.2">
      <c r="A7367" t="s">
        <v>259</v>
      </c>
      <c r="B7367" t="s">
        <v>185</v>
      </c>
      <c r="C7367" t="s">
        <v>186</v>
      </c>
      <c r="D7367" t="s">
        <v>192</v>
      </c>
      <c r="E7367">
        <v>384287</v>
      </c>
      <c r="F7367">
        <v>22.379100000000001</v>
      </c>
      <c r="G7367">
        <v>44940</v>
      </c>
      <c r="H7367">
        <v>44927</v>
      </c>
      <c r="I7367">
        <v>8599997.2017000001</v>
      </c>
      <c r="J7367" t="s">
        <v>188</v>
      </c>
      <c r="K7367">
        <v>4299.99860085</v>
      </c>
    </row>
    <row r="7368" spans="1:11" x14ac:dyDescent="0.2">
      <c r="A7368" t="s">
        <v>259</v>
      </c>
      <c r="B7368" t="s">
        <v>185</v>
      </c>
      <c r="C7368" t="s">
        <v>114</v>
      </c>
      <c r="D7368" t="s">
        <v>190</v>
      </c>
      <c r="E7368">
        <v>153878</v>
      </c>
      <c r="F7368">
        <v>14.946899999999999</v>
      </c>
      <c r="G7368">
        <v>44940</v>
      </c>
      <c r="H7368">
        <v>44927</v>
      </c>
      <c r="I7368">
        <v>2299999.0781999999</v>
      </c>
      <c r="J7368" t="s">
        <v>215</v>
      </c>
      <c r="K7368">
        <v>1609.9993547399999</v>
      </c>
    </row>
    <row r="7369" spans="1:11" x14ac:dyDescent="0.2">
      <c r="A7369" t="s">
        <v>259</v>
      </c>
      <c r="B7369" t="s">
        <v>198</v>
      </c>
      <c r="C7369" t="s">
        <v>203</v>
      </c>
      <c r="D7369" t="s">
        <v>190</v>
      </c>
      <c r="E7369">
        <v>32168</v>
      </c>
      <c r="F7369">
        <v>118.1302</v>
      </c>
      <c r="G7369">
        <v>44941</v>
      </c>
      <c r="H7369">
        <v>44927</v>
      </c>
      <c r="I7369">
        <v>3800012.2736</v>
      </c>
      <c r="J7369" t="s">
        <v>204</v>
      </c>
      <c r="K7369">
        <v>1900.0061368000001</v>
      </c>
    </row>
    <row r="7370" spans="1:11" x14ac:dyDescent="0.2">
      <c r="A7370" t="s">
        <v>259</v>
      </c>
      <c r="B7370" t="s">
        <v>198</v>
      </c>
      <c r="C7370" t="s">
        <v>203</v>
      </c>
      <c r="D7370" t="s">
        <v>187</v>
      </c>
      <c r="E7370">
        <v>55422</v>
      </c>
      <c r="F7370">
        <v>122.69540000000001</v>
      </c>
      <c r="G7370">
        <v>44941</v>
      </c>
      <c r="H7370">
        <v>44927</v>
      </c>
      <c r="I7370">
        <v>6800024.4588000001</v>
      </c>
      <c r="J7370" t="s">
        <v>204</v>
      </c>
      <c r="K7370">
        <v>3400.0122294000003</v>
      </c>
    </row>
    <row r="7371" spans="1:11" x14ac:dyDescent="0.2">
      <c r="A7371" t="s">
        <v>259</v>
      </c>
      <c r="B7371" t="s">
        <v>198</v>
      </c>
      <c r="C7371" t="s">
        <v>199</v>
      </c>
      <c r="D7371" t="s">
        <v>190</v>
      </c>
      <c r="E7371">
        <v>2109931</v>
      </c>
      <c r="F7371">
        <v>2.7963</v>
      </c>
      <c r="G7371">
        <v>44942</v>
      </c>
      <c r="H7371">
        <v>44927</v>
      </c>
      <c r="I7371">
        <v>5900000.0553000001</v>
      </c>
      <c r="J7371" t="s">
        <v>193</v>
      </c>
      <c r="K7371">
        <v>3540.0000331800002</v>
      </c>
    </row>
    <row r="7372" spans="1:11" x14ac:dyDescent="0.2">
      <c r="A7372" t="s">
        <v>259</v>
      </c>
      <c r="B7372" t="s">
        <v>185</v>
      </c>
      <c r="C7372" t="s">
        <v>214</v>
      </c>
      <c r="D7372" t="s">
        <v>200</v>
      </c>
      <c r="E7372">
        <v>102535</v>
      </c>
      <c r="F7372">
        <v>26.3325</v>
      </c>
      <c r="G7372">
        <v>44942</v>
      </c>
      <c r="H7372">
        <v>44927</v>
      </c>
      <c r="I7372">
        <v>2700002.8875000002</v>
      </c>
      <c r="J7372" t="s">
        <v>215</v>
      </c>
      <c r="K7372">
        <v>1890.0020212500003</v>
      </c>
    </row>
    <row r="7373" spans="1:11" x14ac:dyDescent="0.2">
      <c r="A7373" t="s">
        <v>259</v>
      </c>
      <c r="B7373" t="s">
        <v>198</v>
      </c>
      <c r="C7373" t="s">
        <v>219</v>
      </c>
      <c r="D7373" t="s">
        <v>192</v>
      </c>
      <c r="E7373">
        <v>11605</v>
      </c>
      <c r="F7373">
        <v>51.699800000000003</v>
      </c>
      <c r="G7373">
        <v>44945</v>
      </c>
      <c r="H7373">
        <v>44927</v>
      </c>
      <c r="I7373">
        <v>599976.179</v>
      </c>
      <c r="J7373" t="s">
        <v>188</v>
      </c>
      <c r="K7373">
        <v>299.9880895</v>
      </c>
    </row>
    <row r="7374" spans="1:11" x14ac:dyDescent="0.2">
      <c r="A7374" t="s">
        <v>259</v>
      </c>
      <c r="B7374" t="s">
        <v>185</v>
      </c>
      <c r="C7374" t="s">
        <v>224</v>
      </c>
      <c r="D7374" t="s">
        <v>200</v>
      </c>
      <c r="E7374">
        <v>53224</v>
      </c>
      <c r="F7374">
        <v>184.12729999999999</v>
      </c>
      <c r="G7374">
        <v>44945</v>
      </c>
      <c r="H7374">
        <v>44927</v>
      </c>
      <c r="I7374">
        <v>9799991.4151999988</v>
      </c>
      <c r="J7374" t="s">
        <v>204</v>
      </c>
      <c r="K7374">
        <v>4899.9957075999992</v>
      </c>
    </row>
    <row r="7375" spans="1:11" x14ac:dyDescent="0.2">
      <c r="A7375" t="s">
        <v>259</v>
      </c>
      <c r="B7375" t="s">
        <v>198</v>
      </c>
      <c r="C7375" t="s">
        <v>213</v>
      </c>
      <c r="D7375" t="s">
        <v>187</v>
      </c>
      <c r="E7375">
        <v>146951</v>
      </c>
      <c r="F7375">
        <v>68.049899999999994</v>
      </c>
      <c r="G7375">
        <v>44945</v>
      </c>
      <c r="H7375">
        <v>44927</v>
      </c>
      <c r="I7375">
        <v>10000000.854899999</v>
      </c>
      <c r="J7375" t="s">
        <v>188</v>
      </c>
      <c r="K7375">
        <v>5000.0004274499997</v>
      </c>
    </row>
    <row r="7376" spans="1:11" x14ac:dyDescent="0.2">
      <c r="A7376" t="s">
        <v>259</v>
      </c>
      <c r="B7376" t="s">
        <v>198</v>
      </c>
      <c r="C7376" t="s">
        <v>225</v>
      </c>
      <c r="D7376" t="s">
        <v>200</v>
      </c>
      <c r="E7376">
        <v>42256</v>
      </c>
      <c r="F7376">
        <v>89.927599999999998</v>
      </c>
      <c r="G7376">
        <v>44946</v>
      </c>
      <c r="H7376">
        <v>44927</v>
      </c>
      <c r="I7376">
        <v>3799980.6655999999</v>
      </c>
      <c r="J7376" t="s">
        <v>188</v>
      </c>
      <c r="K7376">
        <v>1899.9903328000003</v>
      </c>
    </row>
    <row r="7377" spans="1:11" x14ac:dyDescent="0.2">
      <c r="A7377" t="s">
        <v>259</v>
      </c>
      <c r="B7377" t="s">
        <v>185</v>
      </c>
      <c r="C7377" t="s">
        <v>240</v>
      </c>
      <c r="D7377" t="s">
        <v>190</v>
      </c>
      <c r="E7377">
        <v>1174291</v>
      </c>
      <c r="F7377">
        <v>7.6642000000000001</v>
      </c>
      <c r="G7377">
        <v>44946</v>
      </c>
      <c r="H7377">
        <v>44927</v>
      </c>
      <c r="I7377">
        <v>9000001.0822000001</v>
      </c>
      <c r="J7377" t="s">
        <v>241</v>
      </c>
      <c r="K7377">
        <v>6300.0007575400004</v>
      </c>
    </row>
    <row r="7378" spans="1:11" x14ac:dyDescent="0.2">
      <c r="A7378" t="s">
        <v>259</v>
      </c>
      <c r="B7378" t="s">
        <v>185</v>
      </c>
      <c r="C7378" t="s">
        <v>230</v>
      </c>
      <c r="D7378" t="s">
        <v>190</v>
      </c>
      <c r="E7378">
        <v>36745</v>
      </c>
      <c r="F7378">
        <v>125.18600000000001</v>
      </c>
      <c r="G7378">
        <v>44946</v>
      </c>
      <c r="H7378">
        <v>44927</v>
      </c>
      <c r="I7378">
        <v>4599959.57</v>
      </c>
      <c r="J7378" t="s">
        <v>188</v>
      </c>
      <c r="K7378">
        <v>2299.9797850000004</v>
      </c>
    </row>
    <row r="7379" spans="1:11" x14ac:dyDescent="0.2">
      <c r="A7379" t="s">
        <v>259</v>
      </c>
      <c r="B7379" t="s">
        <v>185</v>
      </c>
      <c r="C7379" t="s">
        <v>217</v>
      </c>
      <c r="D7379" t="s">
        <v>200</v>
      </c>
      <c r="E7379">
        <v>342079</v>
      </c>
      <c r="F7379">
        <v>8.7698999999999998</v>
      </c>
      <c r="G7379">
        <v>44947</v>
      </c>
      <c r="H7379">
        <v>44927</v>
      </c>
      <c r="I7379">
        <v>2999998.6220999998</v>
      </c>
      <c r="J7379" t="s">
        <v>215</v>
      </c>
      <c r="K7379">
        <v>2099.9990354699999</v>
      </c>
    </row>
    <row r="7380" spans="1:11" x14ac:dyDescent="0.2">
      <c r="A7380" t="s">
        <v>259</v>
      </c>
      <c r="B7380" t="s">
        <v>198</v>
      </c>
      <c r="C7380" t="s">
        <v>229</v>
      </c>
      <c r="D7380" t="s">
        <v>190</v>
      </c>
      <c r="E7380">
        <v>25143</v>
      </c>
      <c r="F7380">
        <v>111.3646</v>
      </c>
      <c r="G7380">
        <v>44949</v>
      </c>
      <c r="H7380">
        <v>44927</v>
      </c>
      <c r="I7380">
        <v>2800040.1377999997</v>
      </c>
      <c r="J7380" t="s">
        <v>188</v>
      </c>
      <c r="K7380">
        <v>1400.0200689000001</v>
      </c>
    </row>
    <row r="7381" spans="1:11" x14ac:dyDescent="0.2">
      <c r="A7381" t="s">
        <v>259</v>
      </c>
      <c r="B7381" t="s">
        <v>198</v>
      </c>
      <c r="C7381" t="s">
        <v>186</v>
      </c>
      <c r="D7381" t="s">
        <v>200</v>
      </c>
      <c r="E7381">
        <v>67540</v>
      </c>
      <c r="F7381">
        <v>22.209</v>
      </c>
      <c r="G7381">
        <v>44952</v>
      </c>
      <c r="H7381">
        <v>44927</v>
      </c>
      <c r="I7381">
        <v>1499995.8599999999</v>
      </c>
      <c r="J7381" t="s">
        <v>188</v>
      </c>
      <c r="K7381">
        <v>749.99792999999988</v>
      </c>
    </row>
    <row r="7382" spans="1:11" x14ac:dyDescent="0.2">
      <c r="A7382" t="s">
        <v>259</v>
      </c>
      <c r="B7382" t="s">
        <v>198</v>
      </c>
      <c r="C7382" t="s">
        <v>233</v>
      </c>
      <c r="D7382" t="s">
        <v>192</v>
      </c>
      <c r="E7382">
        <v>60338</v>
      </c>
      <c r="F7382">
        <v>86.181299999999993</v>
      </c>
      <c r="G7382">
        <v>44952</v>
      </c>
      <c r="H7382">
        <v>44927</v>
      </c>
      <c r="I7382">
        <v>5200007.2793999994</v>
      </c>
      <c r="J7382" t="s">
        <v>204</v>
      </c>
      <c r="K7382">
        <v>2600.0036396999999</v>
      </c>
    </row>
    <row r="7383" spans="1:11" x14ac:dyDescent="0.2">
      <c r="A7383" t="s">
        <v>259</v>
      </c>
      <c r="B7383" t="s">
        <v>198</v>
      </c>
      <c r="C7383" t="s">
        <v>208</v>
      </c>
      <c r="D7383" t="s">
        <v>200</v>
      </c>
      <c r="E7383">
        <v>126341</v>
      </c>
      <c r="F7383">
        <v>58.5715</v>
      </c>
      <c r="G7383">
        <v>44954</v>
      </c>
      <c r="H7383">
        <v>44927</v>
      </c>
      <c r="I7383">
        <v>7399981.8815000001</v>
      </c>
      <c r="J7383" t="s">
        <v>188</v>
      </c>
      <c r="K7383">
        <v>3699.9909407499999</v>
      </c>
    </row>
    <row r="7384" spans="1:11" x14ac:dyDescent="0.2">
      <c r="A7384" t="s">
        <v>259</v>
      </c>
      <c r="B7384" t="s">
        <v>185</v>
      </c>
      <c r="C7384" t="s">
        <v>226</v>
      </c>
      <c r="D7384" t="s">
        <v>192</v>
      </c>
      <c r="E7384">
        <v>11907</v>
      </c>
      <c r="F7384">
        <v>50.3919</v>
      </c>
      <c r="G7384">
        <v>44954</v>
      </c>
      <c r="H7384">
        <v>44927</v>
      </c>
      <c r="I7384">
        <v>600016.35329999996</v>
      </c>
      <c r="J7384" t="s">
        <v>188</v>
      </c>
      <c r="K7384">
        <v>300.00817665</v>
      </c>
    </row>
    <row r="7385" spans="1:11" x14ac:dyDescent="0.2">
      <c r="A7385" t="s">
        <v>259</v>
      </c>
      <c r="B7385" t="s">
        <v>198</v>
      </c>
      <c r="C7385" t="s">
        <v>213</v>
      </c>
      <c r="D7385" t="s">
        <v>190</v>
      </c>
      <c r="E7385">
        <v>12087</v>
      </c>
      <c r="F7385">
        <v>66.185599999999994</v>
      </c>
      <c r="G7385">
        <v>44955</v>
      </c>
      <c r="H7385">
        <v>44927</v>
      </c>
      <c r="I7385">
        <v>799985.34719999996</v>
      </c>
      <c r="J7385" t="s">
        <v>188</v>
      </c>
      <c r="K7385">
        <v>399.99267359999999</v>
      </c>
    </row>
    <row r="7386" spans="1:11" x14ac:dyDescent="0.2">
      <c r="A7386" t="s">
        <v>259</v>
      </c>
      <c r="B7386" t="s">
        <v>185</v>
      </c>
      <c r="C7386" t="s">
        <v>239</v>
      </c>
      <c r="D7386" t="s">
        <v>187</v>
      </c>
      <c r="E7386">
        <v>629226</v>
      </c>
      <c r="F7386">
        <v>15.5747</v>
      </c>
      <c r="G7386">
        <v>44955</v>
      </c>
      <c r="H7386">
        <v>44927</v>
      </c>
      <c r="I7386">
        <v>9800006.1821999997</v>
      </c>
      <c r="J7386" t="s">
        <v>188</v>
      </c>
      <c r="K7386">
        <v>4900.0030911000003</v>
      </c>
    </row>
    <row r="7387" spans="1:11" x14ac:dyDescent="0.2">
      <c r="A7387" t="s">
        <v>259</v>
      </c>
      <c r="B7387" t="s">
        <v>198</v>
      </c>
      <c r="C7387" t="s">
        <v>191</v>
      </c>
      <c r="D7387" t="s">
        <v>187</v>
      </c>
      <c r="E7387">
        <v>1176624</v>
      </c>
      <c r="F7387">
        <v>6.1192000000000002</v>
      </c>
      <c r="G7387">
        <v>44956</v>
      </c>
      <c r="H7387">
        <v>44927</v>
      </c>
      <c r="I7387">
        <v>7199997.5808000006</v>
      </c>
      <c r="J7387" t="s">
        <v>193</v>
      </c>
      <c r="K7387">
        <v>4319.9985484800009</v>
      </c>
    </row>
    <row r="7388" spans="1:11" x14ac:dyDescent="0.2">
      <c r="A7388" t="s">
        <v>259</v>
      </c>
      <c r="B7388" t="s">
        <v>198</v>
      </c>
      <c r="C7388" t="s">
        <v>208</v>
      </c>
      <c r="D7388" t="s">
        <v>187</v>
      </c>
      <c r="E7388">
        <v>25933</v>
      </c>
      <c r="F7388">
        <v>65.552499999999995</v>
      </c>
      <c r="G7388">
        <v>44956</v>
      </c>
      <c r="H7388">
        <v>44927</v>
      </c>
      <c r="I7388">
        <v>1699972.9824999999</v>
      </c>
      <c r="J7388" t="s">
        <v>188</v>
      </c>
      <c r="K7388">
        <v>849.98649124999997</v>
      </c>
    </row>
    <row r="7389" spans="1:11" x14ac:dyDescent="0.2">
      <c r="A7389" t="s">
        <v>259</v>
      </c>
      <c r="B7389" t="s">
        <v>185</v>
      </c>
      <c r="C7389" t="s">
        <v>223</v>
      </c>
      <c r="D7389" t="s">
        <v>192</v>
      </c>
      <c r="E7389">
        <v>13546</v>
      </c>
      <c r="F7389">
        <v>88.587800000000001</v>
      </c>
      <c r="G7389">
        <v>44959</v>
      </c>
      <c r="H7389">
        <v>44958</v>
      </c>
      <c r="I7389">
        <v>1200010.3388</v>
      </c>
      <c r="J7389" t="s">
        <v>204</v>
      </c>
      <c r="K7389">
        <v>600.0051694</v>
      </c>
    </row>
    <row r="7390" spans="1:11" x14ac:dyDescent="0.2">
      <c r="A7390" t="s">
        <v>259</v>
      </c>
      <c r="B7390" t="s">
        <v>198</v>
      </c>
      <c r="C7390" t="s">
        <v>229</v>
      </c>
      <c r="D7390" t="s">
        <v>200</v>
      </c>
      <c r="E7390">
        <v>56819</v>
      </c>
      <c r="F7390">
        <v>105.599</v>
      </c>
      <c r="G7390">
        <v>44959</v>
      </c>
      <c r="H7390">
        <v>44958</v>
      </c>
      <c r="I7390">
        <v>6000029.5810000002</v>
      </c>
      <c r="J7390" t="s">
        <v>188</v>
      </c>
      <c r="K7390">
        <v>3000.0147905000003</v>
      </c>
    </row>
    <row r="7391" spans="1:11" x14ac:dyDescent="0.2">
      <c r="A7391" t="s">
        <v>259</v>
      </c>
      <c r="B7391" t="s">
        <v>198</v>
      </c>
      <c r="C7391" t="s">
        <v>201</v>
      </c>
      <c r="D7391" t="s">
        <v>200</v>
      </c>
      <c r="E7391">
        <v>55831</v>
      </c>
      <c r="F7391">
        <v>42.987099999999998</v>
      </c>
      <c r="G7391">
        <v>44959</v>
      </c>
      <c r="H7391">
        <v>44958</v>
      </c>
      <c r="I7391">
        <v>2400012.7801000001</v>
      </c>
      <c r="J7391" t="s">
        <v>188</v>
      </c>
      <c r="K7391">
        <v>1200.0063900499999</v>
      </c>
    </row>
    <row r="7392" spans="1:11" x14ac:dyDescent="0.2">
      <c r="A7392" t="s">
        <v>259</v>
      </c>
      <c r="B7392" t="s">
        <v>198</v>
      </c>
      <c r="C7392" t="s">
        <v>246</v>
      </c>
      <c r="D7392" t="s">
        <v>190</v>
      </c>
      <c r="E7392">
        <v>29688</v>
      </c>
      <c r="F7392">
        <v>127.9961</v>
      </c>
      <c r="G7392">
        <v>44959</v>
      </c>
      <c r="H7392">
        <v>44958</v>
      </c>
      <c r="I7392">
        <v>3799948.2168000001</v>
      </c>
      <c r="J7392" t="s">
        <v>204</v>
      </c>
      <c r="K7392">
        <v>1899.9741084</v>
      </c>
    </row>
    <row r="7393" spans="1:11" x14ac:dyDescent="0.2">
      <c r="A7393" t="s">
        <v>259</v>
      </c>
      <c r="B7393" t="s">
        <v>198</v>
      </c>
      <c r="C7393" t="s">
        <v>221</v>
      </c>
      <c r="D7393" t="s">
        <v>190</v>
      </c>
      <c r="E7393">
        <v>253993</v>
      </c>
      <c r="F7393">
        <v>35.433999999999997</v>
      </c>
      <c r="G7393">
        <v>44961</v>
      </c>
      <c r="H7393">
        <v>44958</v>
      </c>
      <c r="I7393">
        <v>8999987.9619999994</v>
      </c>
      <c r="J7393" t="s">
        <v>207</v>
      </c>
      <c r="K7393">
        <v>4499.9939809999996</v>
      </c>
    </row>
    <row r="7394" spans="1:11" x14ac:dyDescent="0.2">
      <c r="A7394" t="s">
        <v>259</v>
      </c>
      <c r="B7394" t="s">
        <v>185</v>
      </c>
      <c r="C7394" t="s">
        <v>237</v>
      </c>
      <c r="D7394" t="s">
        <v>192</v>
      </c>
      <c r="E7394">
        <v>334381</v>
      </c>
      <c r="F7394">
        <v>16.4483</v>
      </c>
      <c r="G7394">
        <v>44961</v>
      </c>
      <c r="H7394">
        <v>44958</v>
      </c>
      <c r="I7394">
        <v>5499999.0022999998</v>
      </c>
      <c r="J7394" t="s">
        <v>204</v>
      </c>
      <c r="K7394">
        <v>2749.99950115</v>
      </c>
    </row>
    <row r="7395" spans="1:11" x14ac:dyDescent="0.2">
      <c r="A7395" t="s">
        <v>259</v>
      </c>
      <c r="B7395" t="s">
        <v>198</v>
      </c>
      <c r="C7395" t="s">
        <v>237</v>
      </c>
      <c r="D7395" t="s">
        <v>190</v>
      </c>
      <c r="E7395">
        <v>546893</v>
      </c>
      <c r="F7395">
        <v>16.456600000000002</v>
      </c>
      <c r="G7395">
        <v>44962</v>
      </c>
      <c r="H7395">
        <v>44958</v>
      </c>
      <c r="I7395">
        <v>8999999.3438000008</v>
      </c>
      <c r="J7395" t="s">
        <v>204</v>
      </c>
      <c r="K7395">
        <v>4499.999671900001</v>
      </c>
    </row>
    <row r="7396" spans="1:11" x14ac:dyDescent="0.2">
      <c r="A7396" t="s">
        <v>259</v>
      </c>
      <c r="B7396" t="s">
        <v>198</v>
      </c>
      <c r="C7396" t="s">
        <v>209</v>
      </c>
      <c r="D7396" t="s">
        <v>200</v>
      </c>
      <c r="E7396">
        <v>148693</v>
      </c>
      <c r="F7396">
        <v>19.503299999999999</v>
      </c>
      <c r="G7396">
        <v>44962</v>
      </c>
      <c r="H7396">
        <v>44958</v>
      </c>
      <c r="I7396">
        <v>2900004.1869000001</v>
      </c>
      <c r="J7396" t="s">
        <v>188</v>
      </c>
      <c r="K7396">
        <v>1450.0020934500003</v>
      </c>
    </row>
    <row r="7397" spans="1:11" x14ac:dyDescent="0.2">
      <c r="A7397" t="s">
        <v>259</v>
      </c>
      <c r="B7397" t="s">
        <v>198</v>
      </c>
      <c r="C7397" t="s">
        <v>218</v>
      </c>
      <c r="D7397" t="s">
        <v>200</v>
      </c>
      <c r="E7397">
        <v>87154</v>
      </c>
      <c r="F7397">
        <v>64.253900000000002</v>
      </c>
      <c r="G7397">
        <v>44962</v>
      </c>
      <c r="H7397">
        <v>44958</v>
      </c>
      <c r="I7397">
        <v>5599984.4006000003</v>
      </c>
      <c r="J7397" t="s">
        <v>204</v>
      </c>
      <c r="K7397">
        <v>2799.9922003000001</v>
      </c>
    </row>
    <row r="7398" spans="1:11" x14ac:dyDescent="0.2">
      <c r="A7398" t="s">
        <v>259</v>
      </c>
      <c r="B7398" t="s">
        <v>198</v>
      </c>
      <c r="C7398" t="s">
        <v>203</v>
      </c>
      <c r="D7398" t="s">
        <v>200</v>
      </c>
      <c r="E7398">
        <v>57715</v>
      </c>
      <c r="F7398">
        <v>103.96</v>
      </c>
      <c r="G7398">
        <v>44966</v>
      </c>
      <c r="H7398">
        <v>44958</v>
      </c>
      <c r="I7398">
        <v>6000051.3999999994</v>
      </c>
      <c r="J7398" t="s">
        <v>204</v>
      </c>
      <c r="K7398">
        <v>3000.0256999999997</v>
      </c>
    </row>
    <row r="7399" spans="1:11" x14ac:dyDescent="0.2">
      <c r="A7399" t="s">
        <v>259</v>
      </c>
      <c r="B7399" t="s">
        <v>185</v>
      </c>
      <c r="C7399" t="s">
        <v>239</v>
      </c>
      <c r="D7399" t="s">
        <v>192</v>
      </c>
      <c r="E7399">
        <v>355787</v>
      </c>
      <c r="F7399">
        <v>16.864000000000001</v>
      </c>
      <c r="G7399">
        <v>44967</v>
      </c>
      <c r="H7399">
        <v>44958</v>
      </c>
      <c r="I7399">
        <v>5999991.9680000003</v>
      </c>
      <c r="J7399" t="s">
        <v>188</v>
      </c>
      <c r="K7399">
        <v>2999.9959840000006</v>
      </c>
    </row>
    <row r="7400" spans="1:11" x14ac:dyDescent="0.2">
      <c r="A7400" t="s">
        <v>259</v>
      </c>
      <c r="B7400" t="s">
        <v>185</v>
      </c>
      <c r="C7400" t="s">
        <v>197</v>
      </c>
      <c r="D7400" t="s">
        <v>190</v>
      </c>
      <c r="E7400">
        <v>35026</v>
      </c>
      <c r="F7400">
        <v>171.30359999999999</v>
      </c>
      <c r="G7400">
        <v>44968</v>
      </c>
      <c r="H7400">
        <v>44958</v>
      </c>
      <c r="I7400">
        <v>6000079.8936000001</v>
      </c>
      <c r="J7400" t="s">
        <v>188</v>
      </c>
      <c r="K7400">
        <v>3000.0399468000005</v>
      </c>
    </row>
    <row r="7401" spans="1:11" x14ac:dyDescent="0.2">
      <c r="A7401" t="s">
        <v>259</v>
      </c>
      <c r="B7401" t="s">
        <v>185</v>
      </c>
      <c r="C7401" t="s">
        <v>240</v>
      </c>
      <c r="D7401" t="s">
        <v>200</v>
      </c>
      <c r="E7401">
        <v>797096</v>
      </c>
      <c r="F7401">
        <v>7.0255000000000001</v>
      </c>
      <c r="G7401">
        <v>44969</v>
      </c>
      <c r="H7401">
        <v>44958</v>
      </c>
      <c r="I7401">
        <v>5599997.9479999999</v>
      </c>
      <c r="J7401" t="s">
        <v>241</v>
      </c>
      <c r="K7401">
        <v>3919.9985636000001</v>
      </c>
    </row>
    <row r="7402" spans="1:11" x14ac:dyDescent="0.2">
      <c r="A7402" t="s">
        <v>259</v>
      </c>
      <c r="B7402" t="s">
        <v>198</v>
      </c>
      <c r="C7402" t="s">
        <v>205</v>
      </c>
      <c r="D7402" t="s">
        <v>200</v>
      </c>
      <c r="E7402">
        <v>122893</v>
      </c>
      <c r="F7402">
        <v>17.088100000000001</v>
      </c>
      <c r="G7402">
        <v>44969</v>
      </c>
      <c r="H7402">
        <v>44958</v>
      </c>
      <c r="I7402">
        <v>2100007.8733000001</v>
      </c>
      <c r="J7402" t="s">
        <v>193</v>
      </c>
      <c r="K7402">
        <v>1260.0047239800001</v>
      </c>
    </row>
    <row r="7403" spans="1:11" x14ac:dyDescent="0.2">
      <c r="A7403" t="s">
        <v>259</v>
      </c>
      <c r="B7403" t="s">
        <v>198</v>
      </c>
      <c r="C7403" t="s">
        <v>199</v>
      </c>
      <c r="D7403" t="s">
        <v>190</v>
      </c>
      <c r="E7403">
        <v>1067958</v>
      </c>
      <c r="F7403">
        <v>2.8090999999999999</v>
      </c>
      <c r="G7403">
        <v>44973</v>
      </c>
      <c r="H7403">
        <v>44958</v>
      </c>
      <c r="I7403">
        <v>3000000.8177999998</v>
      </c>
      <c r="J7403" t="s">
        <v>193</v>
      </c>
      <c r="K7403">
        <v>1800.00049068</v>
      </c>
    </row>
    <row r="7404" spans="1:11" x14ac:dyDescent="0.2">
      <c r="A7404" t="s">
        <v>259</v>
      </c>
      <c r="B7404" t="s">
        <v>198</v>
      </c>
      <c r="C7404" t="s">
        <v>194</v>
      </c>
      <c r="D7404" t="s">
        <v>190</v>
      </c>
      <c r="E7404">
        <v>218589</v>
      </c>
      <c r="F7404">
        <v>43.917999999999999</v>
      </c>
      <c r="G7404">
        <v>44973</v>
      </c>
      <c r="H7404">
        <v>44958</v>
      </c>
      <c r="I7404">
        <v>9599991.7019999996</v>
      </c>
      <c r="J7404" t="s">
        <v>188</v>
      </c>
      <c r="K7404">
        <v>4799.9958509999997</v>
      </c>
    </row>
    <row r="7405" spans="1:11" x14ac:dyDescent="0.2">
      <c r="A7405" t="s">
        <v>259</v>
      </c>
      <c r="B7405" t="s">
        <v>198</v>
      </c>
      <c r="C7405" t="s">
        <v>211</v>
      </c>
      <c r="D7405" t="s">
        <v>200</v>
      </c>
      <c r="E7405">
        <v>290846</v>
      </c>
      <c r="F7405">
        <v>13.753</v>
      </c>
      <c r="G7405">
        <v>44973</v>
      </c>
      <c r="H7405">
        <v>44958</v>
      </c>
      <c r="I7405">
        <v>4000005.0380000002</v>
      </c>
      <c r="J7405" t="s">
        <v>207</v>
      </c>
      <c r="K7405">
        <v>2000.0025190000001</v>
      </c>
    </row>
    <row r="7406" spans="1:11" x14ac:dyDescent="0.2">
      <c r="A7406" t="s">
        <v>259</v>
      </c>
      <c r="B7406" t="s">
        <v>185</v>
      </c>
      <c r="C7406" t="s">
        <v>216</v>
      </c>
      <c r="D7406" t="s">
        <v>190</v>
      </c>
      <c r="E7406">
        <v>537611</v>
      </c>
      <c r="F7406">
        <v>15.996700000000001</v>
      </c>
      <c r="G7406">
        <v>44973</v>
      </c>
      <c r="H7406">
        <v>44958</v>
      </c>
      <c r="I7406">
        <v>8600001.8837000001</v>
      </c>
      <c r="J7406" t="s">
        <v>215</v>
      </c>
      <c r="K7406">
        <v>6020.0013185900007</v>
      </c>
    </row>
    <row r="7407" spans="1:11" x14ac:dyDescent="0.2">
      <c r="A7407" t="s">
        <v>259</v>
      </c>
      <c r="B7407" t="s">
        <v>198</v>
      </c>
      <c r="C7407" t="s">
        <v>203</v>
      </c>
      <c r="D7407" t="s">
        <v>192</v>
      </c>
      <c r="E7407">
        <v>25463</v>
      </c>
      <c r="F7407">
        <v>121.7462</v>
      </c>
      <c r="G7407">
        <v>44973</v>
      </c>
      <c r="H7407">
        <v>44958</v>
      </c>
      <c r="I7407">
        <v>3100023.4906000001</v>
      </c>
      <c r="J7407" t="s">
        <v>204</v>
      </c>
      <c r="K7407">
        <v>1550.0117453000003</v>
      </c>
    </row>
    <row r="7408" spans="1:11" x14ac:dyDescent="0.2">
      <c r="A7408" t="s">
        <v>259</v>
      </c>
      <c r="B7408" t="s">
        <v>185</v>
      </c>
      <c r="C7408" t="s">
        <v>239</v>
      </c>
      <c r="D7408" t="s">
        <v>190</v>
      </c>
      <c r="E7408">
        <v>139629</v>
      </c>
      <c r="F7408">
        <v>17.188400000000001</v>
      </c>
      <c r="G7408">
        <v>44975</v>
      </c>
      <c r="H7408">
        <v>44958</v>
      </c>
      <c r="I7408">
        <v>2399999.1036</v>
      </c>
      <c r="J7408" t="s">
        <v>188</v>
      </c>
      <c r="K7408">
        <v>1199.9995518000001</v>
      </c>
    </row>
    <row r="7409" spans="1:11" x14ac:dyDescent="0.2">
      <c r="A7409" t="s">
        <v>259</v>
      </c>
      <c r="B7409" t="s">
        <v>185</v>
      </c>
      <c r="C7409" t="s">
        <v>203</v>
      </c>
      <c r="D7409" t="s">
        <v>200</v>
      </c>
      <c r="E7409">
        <v>67567</v>
      </c>
      <c r="F7409">
        <v>113.9605</v>
      </c>
      <c r="G7409">
        <v>44975</v>
      </c>
      <c r="H7409">
        <v>44958</v>
      </c>
      <c r="I7409">
        <v>7699969.1035000002</v>
      </c>
      <c r="J7409" t="s">
        <v>204</v>
      </c>
      <c r="K7409">
        <v>3849.9845517499998</v>
      </c>
    </row>
    <row r="7410" spans="1:11" x14ac:dyDescent="0.2">
      <c r="A7410" t="s">
        <v>259</v>
      </c>
      <c r="B7410" t="s">
        <v>185</v>
      </c>
      <c r="C7410" t="s">
        <v>220</v>
      </c>
      <c r="D7410" t="s">
        <v>200</v>
      </c>
      <c r="E7410">
        <v>24116</v>
      </c>
      <c r="F7410">
        <v>165.86680000000001</v>
      </c>
      <c r="G7410">
        <v>44976</v>
      </c>
      <c r="H7410">
        <v>44958</v>
      </c>
      <c r="I7410">
        <v>4000043.7488000002</v>
      </c>
      <c r="J7410" t="s">
        <v>188</v>
      </c>
      <c r="K7410">
        <v>2000.0218744000003</v>
      </c>
    </row>
    <row r="7411" spans="1:11" x14ac:dyDescent="0.2">
      <c r="A7411" t="s">
        <v>259</v>
      </c>
      <c r="B7411" t="s">
        <v>185</v>
      </c>
      <c r="C7411" t="s">
        <v>238</v>
      </c>
      <c r="D7411" t="s">
        <v>190</v>
      </c>
      <c r="E7411">
        <v>11484</v>
      </c>
      <c r="F7411">
        <v>217.6977</v>
      </c>
      <c r="G7411">
        <v>44976</v>
      </c>
      <c r="H7411">
        <v>44958</v>
      </c>
      <c r="I7411">
        <v>2500040.3868</v>
      </c>
      <c r="J7411" t="s">
        <v>204</v>
      </c>
      <c r="K7411">
        <v>1250.0201934000002</v>
      </c>
    </row>
    <row r="7412" spans="1:11" x14ac:dyDescent="0.2">
      <c r="A7412" t="s">
        <v>259</v>
      </c>
      <c r="B7412" t="s">
        <v>185</v>
      </c>
      <c r="C7412" t="s">
        <v>233</v>
      </c>
      <c r="D7412" t="s">
        <v>192</v>
      </c>
      <c r="E7412">
        <v>74373</v>
      </c>
      <c r="F7412">
        <v>88.742000000000004</v>
      </c>
      <c r="G7412">
        <v>44977</v>
      </c>
      <c r="H7412">
        <v>44958</v>
      </c>
      <c r="I7412">
        <v>6600008.7660000008</v>
      </c>
      <c r="J7412" t="s">
        <v>204</v>
      </c>
      <c r="K7412">
        <v>3300.0043830000009</v>
      </c>
    </row>
    <row r="7413" spans="1:11" x14ac:dyDescent="0.2">
      <c r="A7413" t="s">
        <v>259</v>
      </c>
      <c r="B7413" t="s">
        <v>185</v>
      </c>
      <c r="C7413" t="s">
        <v>194</v>
      </c>
      <c r="D7413" t="s">
        <v>187</v>
      </c>
      <c r="E7413">
        <v>63447</v>
      </c>
      <c r="F7413">
        <v>45.707500000000003</v>
      </c>
      <c r="G7413">
        <v>44977</v>
      </c>
      <c r="H7413">
        <v>44958</v>
      </c>
      <c r="I7413">
        <v>2900003.7525000004</v>
      </c>
      <c r="J7413" t="s">
        <v>188</v>
      </c>
      <c r="K7413">
        <v>1450.0018762500004</v>
      </c>
    </row>
    <row r="7414" spans="1:11" x14ac:dyDescent="0.2">
      <c r="A7414" t="s">
        <v>259</v>
      </c>
      <c r="B7414" t="s">
        <v>185</v>
      </c>
      <c r="C7414" t="s">
        <v>227</v>
      </c>
      <c r="D7414" t="s">
        <v>190</v>
      </c>
      <c r="E7414">
        <v>11546</v>
      </c>
      <c r="F7414">
        <v>138.5745</v>
      </c>
      <c r="G7414">
        <v>44980</v>
      </c>
      <c r="H7414">
        <v>44958</v>
      </c>
      <c r="I7414">
        <v>1599981.1769999999</v>
      </c>
      <c r="J7414" t="s">
        <v>204</v>
      </c>
      <c r="K7414">
        <v>799.99058850000006</v>
      </c>
    </row>
    <row r="7415" spans="1:11" x14ac:dyDescent="0.2">
      <c r="A7415" t="s">
        <v>259</v>
      </c>
      <c r="B7415" t="s">
        <v>198</v>
      </c>
      <c r="C7415" t="s">
        <v>112</v>
      </c>
      <c r="D7415" t="s">
        <v>190</v>
      </c>
      <c r="E7415">
        <v>25823</v>
      </c>
      <c r="F7415">
        <v>38.724499999999999</v>
      </c>
      <c r="G7415">
        <v>44980</v>
      </c>
      <c r="H7415">
        <v>44958</v>
      </c>
      <c r="I7415">
        <v>999982.7635</v>
      </c>
      <c r="J7415" t="s">
        <v>188</v>
      </c>
      <c r="K7415">
        <v>499.99138175000002</v>
      </c>
    </row>
    <row r="7416" spans="1:11" x14ac:dyDescent="0.2">
      <c r="A7416" t="s">
        <v>259</v>
      </c>
      <c r="B7416" t="s">
        <v>198</v>
      </c>
      <c r="C7416" t="s">
        <v>214</v>
      </c>
      <c r="D7416" t="s">
        <v>190</v>
      </c>
      <c r="E7416">
        <v>101563</v>
      </c>
      <c r="F7416">
        <v>30.5228</v>
      </c>
      <c r="G7416">
        <v>44980</v>
      </c>
      <c r="H7416">
        <v>44958</v>
      </c>
      <c r="I7416">
        <v>3099987.1364000002</v>
      </c>
      <c r="J7416" t="s">
        <v>215</v>
      </c>
      <c r="K7416">
        <v>2169.9909954800005</v>
      </c>
    </row>
    <row r="7417" spans="1:11" x14ac:dyDescent="0.2">
      <c r="A7417" t="s">
        <v>259</v>
      </c>
      <c r="B7417" t="s">
        <v>198</v>
      </c>
      <c r="C7417" t="s">
        <v>194</v>
      </c>
      <c r="D7417" t="s">
        <v>200</v>
      </c>
      <c r="E7417">
        <v>98788</v>
      </c>
      <c r="F7417">
        <v>51.625900000000001</v>
      </c>
      <c r="G7417">
        <v>44980</v>
      </c>
      <c r="H7417">
        <v>44958</v>
      </c>
      <c r="I7417">
        <v>5100019.4092000006</v>
      </c>
      <c r="J7417" t="s">
        <v>188</v>
      </c>
      <c r="K7417">
        <v>2550.0097046000005</v>
      </c>
    </row>
    <row r="7418" spans="1:11" x14ac:dyDescent="0.2">
      <c r="A7418" t="s">
        <v>259</v>
      </c>
      <c r="B7418" t="s">
        <v>198</v>
      </c>
      <c r="C7418" t="s">
        <v>217</v>
      </c>
      <c r="D7418" t="s">
        <v>187</v>
      </c>
      <c r="E7418">
        <v>826720</v>
      </c>
      <c r="F7418">
        <v>9.6768000000000001</v>
      </c>
      <c r="G7418">
        <v>44981</v>
      </c>
      <c r="H7418">
        <v>44958</v>
      </c>
      <c r="I7418">
        <v>8000004.0959999999</v>
      </c>
      <c r="J7418" t="s">
        <v>215</v>
      </c>
      <c r="K7418">
        <v>5600.0028671999999</v>
      </c>
    </row>
    <row r="7419" spans="1:11" x14ac:dyDescent="0.2">
      <c r="A7419" t="s">
        <v>259</v>
      </c>
      <c r="B7419" t="s">
        <v>198</v>
      </c>
      <c r="C7419" t="s">
        <v>234</v>
      </c>
      <c r="D7419" t="s">
        <v>187</v>
      </c>
      <c r="E7419">
        <v>56024</v>
      </c>
      <c r="F7419">
        <v>107.09690000000001</v>
      </c>
      <c r="G7419">
        <v>44982</v>
      </c>
      <c r="H7419">
        <v>44958</v>
      </c>
      <c r="I7419">
        <v>5999996.7256000005</v>
      </c>
      <c r="J7419" t="s">
        <v>204</v>
      </c>
      <c r="K7419">
        <v>2999.9983628000005</v>
      </c>
    </row>
    <row r="7420" spans="1:11" x14ac:dyDescent="0.2">
      <c r="A7420" t="s">
        <v>259</v>
      </c>
      <c r="B7420" t="s">
        <v>198</v>
      </c>
      <c r="C7420" t="s">
        <v>226</v>
      </c>
      <c r="D7420" t="s">
        <v>192</v>
      </c>
      <c r="E7420">
        <v>12858</v>
      </c>
      <c r="F7420">
        <v>54.439300000000003</v>
      </c>
      <c r="G7420">
        <v>44982</v>
      </c>
      <c r="H7420">
        <v>44958</v>
      </c>
      <c r="I7420">
        <v>699980.51939999999</v>
      </c>
      <c r="J7420" t="s">
        <v>188</v>
      </c>
      <c r="K7420">
        <v>349.99025970000002</v>
      </c>
    </row>
    <row r="7421" spans="1:11" x14ac:dyDescent="0.2">
      <c r="A7421" t="s">
        <v>259</v>
      </c>
      <c r="B7421" t="s">
        <v>185</v>
      </c>
      <c r="C7421" t="s">
        <v>205</v>
      </c>
      <c r="D7421" t="s">
        <v>192</v>
      </c>
      <c r="E7421">
        <v>129246</v>
      </c>
      <c r="F7421">
        <v>18.569299999999998</v>
      </c>
      <c r="G7421">
        <v>44982</v>
      </c>
      <c r="H7421">
        <v>44958</v>
      </c>
      <c r="I7421">
        <v>2400007.7478</v>
      </c>
      <c r="J7421" t="s">
        <v>193</v>
      </c>
      <c r="K7421">
        <v>1440.0046486800002</v>
      </c>
    </row>
    <row r="7422" spans="1:11" x14ac:dyDescent="0.2">
      <c r="A7422" t="s">
        <v>259</v>
      </c>
      <c r="B7422" t="s">
        <v>185</v>
      </c>
      <c r="C7422" t="s">
        <v>216</v>
      </c>
      <c r="D7422" t="s">
        <v>190</v>
      </c>
      <c r="E7422">
        <v>224794</v>
      </c>
      <c r="F7422">
        <v>18.238900000000001</v>
      </c>
      <c r="G7422">
        <v>44982</v>
      </c>
      <c r="H7422">
        <v>44958</v>
      </c>
      <c r="I7422">
        <v>4099995.2866000002</v>
      </c>
      <c r="J7422" t="s">
        <v>215</v>
      </c>
      <c r="K7422">
        <v>2869.9967006200004</v>
      </c>
    </row>
    <row r="7423" spans="1:11" x14ac:dyDescent="0.2">
      <c r="A7423" t="s">
        <v>259</v>
      </c>
      <c r="B7423" t="s">
        <v>185</v>
      </c>
      <c r="C7423" t="s">
        <v>220</v>
      </c>
      <c r="D7423" t="s">
        <v>187</v>
      </c>
      <c r="E7423">
        <v>4432</v>
      </c>
      <c r="F7423">
        <v>157.9504</v>
      </c>
      <c r="G7423">
        <v>44983</v>
      </c>
      <c r="H7423">
        <v>44958</v>
      </c>
      <c r="I7423">
        <v>700036.17280000006</v>
      </c>
      <c r="J7423" t="s">
        <v>188</v>
      </c>
      <c r="K7423">
        <v>350.01808640000002</v>
      </c>
    </row>
    <row r="7424" spans="1:11" x14ac:dyDescent="0.2">
      <c r="A7424" t="s">
        <v>259</v>
      </c>
      <c r="B7424" t="s">
        <v>198</v>
      </c>
      <c r="C7424" t="s">
        <v>191</v>
      </c>
      <c r="D7424" t="s">
        <v>192</v>
      </c>
      <c r="E7424">
        <v>203252</v>
      </c>
      <c r="F7424">
        <v>5.9039999999999999</v>
      </c>
      <c r="G7424">
        <v>44983</v>
      </c>
      <c r="H7424">
        <v>44958</v>
      </c>
      <c r="I7424">
        <v>1199999.808</v>
      </c>
      <c r="J7424" t="s">
        <v>193</v>
      </c>
      <c r="K7424">
        <v>719.99988480000002</v>
      </c>
    </row>
    <row r="7425" spans="1:11" x14ac:dyDescent="0.2">
      <c r="A7425" t="s">
        <v>259</v>
      </c>
      <c r="B7425" t="s">
        <v>185</v>
      </c>
      <c r="C7425" t="s">
        <v>235</v>
      </c>
      <c r="D7425" t="s">
        <v>190</v>
      </c>
      <c r="E7425">
        <v>332973</v>
      </c>
      <c r="F7425">
        <v>13.2143</v>
      </c>
      <c r="G7425">
        <v>44984</v>
      </c>
      <c r="H7425">
        <v>44958</v>
      </c>
      <c r="I7425">
        <v>4400005.1139000002</v>
      </c>
      <c r="J7425" t="s">
        <v>204</v>
      </c>
      <c r="K7425">
        <v>2200.0025569499999</v>
      </c>
    </row>
    <row r="7426" spans="1:11" x14ac:dyDescent="0.2">
      <c r="A7426" t="s">
        <v>259</v>
      </c>
      <c r="B7426" t="s">
        <v>198</v>
      </c>
      <c r="C7426" t="s">
        <v>234</v>
      </c>
      <c r="D7426" t="s">
        <v>190</v>
      </c>
      <c r="E7426">
        <v>91951</v>
      </c>
      <c r="F7426">
        <v>107.66589999999999</v>
      </c>
      <c r="G7426">
        <v>44984</v>
      </c>
      <c r="H7426">
        <v>44958</v>
      </c>
      <c r="I7426">
        <v>9899987.1709000003</v>
      </c>
      <c r="J7426" t="s">
        <v>204</v>
      </c>
      <c r="K7426">
        <v>4949.9935854500009</v>
      </c>
    </row>
    <row r="7427" spans="1:11" x14ac:dyDescent="0.2">
      <c r="A7427" t="s">
        <v>259</v>
      </c>
      <c r="B7427" t="s">
        <v>185</v>
      </c>
      <c r="C7427" t="s">
        <v>201</v>
      </c>
      <c r="D7427" t="s">
        <v>190</v>
      </c>
      <c r="E7427">
        <v>60742</v>
      </c>
      <c r="F7427">
        <v>37.865200000000002</v>
      </c>
      <c r="G7427">
        <v>44984</v>
      </c>
      <c r="H7427">
        <v>44958</v>
      </c>
      <c r="I7427">
        <v>2300007.9783999999</v>
      </c>
      <c r="J7427" t="s">
        <v>188</v>
      </c>
      <c r="K7427">
        <v>1150.0039892</v>
      </c>
    </row>
    <row r="7428" spans="1:11" x14ac:dyDescent="0.2">
      <c r="A7428" t="s">
        <v>259</v>
      </c>
      <c r="B7428" t="s">
        <v>198</v>
      </c>
      <c r="C7428" t="s">
        <v>222</v>
      </c>
      <c r="D7428" t="s">
        <v>190</v>
      </c>
      <c r="E7428">
        <v>571766</v>
      </c>
      <c r="F7428">
        <v>16.790099999999999</v>
      </c>
      <c r="G7428">
        <v>44984</v>
      </c>
      <c r="H7428">
        <v>44958</v>
      </c>
      <c r="I7428">
        <v>9600008.3165999986</v>
      </c>
      <c r="J7428" t="s">
        <v>193</v>
      </c>
      <c r="K7428">
        <v>5760.0049899599999</v>
      </c>
    </row>
    <row r="7429" spans="1:11" x14ac:dyDescent="0.2">
      <c r="A7429" t="s">
        <v>260</v>
      </c>
      <c r="B7429" t="s">
        <v>198</v>
      </c>
      <c r="C7429" t="s">
        <v>224</v>
      </c>
      <c r="D7429" t="s">
        <v>192</v>
      </c>
      <c r="E7429">
        <v>9630</v>
      </c>
      <c r="F7429">
        <v>176.54040000000001</v>
      </c>
      <c r="G7429">
        <v>44623</v>
      </c>
      <c r="H7429">
        <v>44621</v>
      </c>
      <c r="I7429">
        <v>1700084.0520000001</v>
      </c>
      <c r="J7429" t="s">
        <v>204</v>
      </c>
      <c r="K7429">
        <v>1190.0588364</v>
      </c>
    </row>
    <row r="7430" spans="1:11" x14ac:dyDescent="0.2">
      <c r="A7430" t="s">
        <v>260</v>
      </c>
      <c r="B7430" t="s">
        <v>198</v>
      </c>
      <c r="C7430" t="s">
        <v>195</v>
      </c>
      <c r="D7430" t="s">
        <v>187</v>
      </c>
      <c r="E7430">
        <v>42751</v>
      </c>
      <c r="F7430">
        <v>112.2788</v>
      </c>
      <c r="G7430">
        <v>44623</v>
      </c>
      <c r="H7430">
        <v>44621</v>
      </c>
      <c r="I7430">
        <v>4800030.9788000006</v>
      </c>
      <c r="J7430" t="s">
        <v>196</v>
      </c>
      <c r="K7430">
        <v>4320.0278809200008</v>
      </c>
    </row>
    <row r="7431" spans="1:11" x14ac:dyDescent="0.2">
      <c r="A7431" t="s">
        <v>260</v>
      </c>
      <c r="B7431" t="s">
        <v>185</v>
      </c>
      <c r="C7431" t="s">
        <v>233</v>
      </c>
      <c r="D7431" t="s">
        <v>190</v>
      </c>
      <c r="E7431">
        <v>59513</v>
      </c>
      <c r="F7431">
        <v>78.974999999999994</v>
      </c>
      <c r="G7431">
        <v>44626</v>
      </c>
      <c r="H7431">
        <v>44621</v>
      </c>
      <c r="I7431">
        <v>4700039.1749999998</v>
      </c>
      <c r="J7431" t="s">
        <v>204</v>
      </c>
      <c r="K7431">
        <v>3290.0274224999998</v>
      </c>
    </row>
    <row r="7432" spans="1:11" x14ac:dyDescent="0.2">
      <c r="A7432" t="s">
        <v>260</v>
      </c>
      <c r="B7432" t="s">
        <v>198</v>
      </c>
      <c r="C7432" t="s">
        <v>202</v>
      </c>
      <c r="D7432" t="s">
        <v>190</v>
      </c>
      <c r="E7432">
        <v>514956</v>
      </c>
      <c r="F7432">
        <v>4.4664000000000001</v>
      </c>
      <c r="G7432">
        <v>44627</v>
      </c>
      <c r="H7432">
        <v>44621</v>
      </c>
      <c r="I7432">
        <v>2299999.4783999999</v>
      </c>
      <c r="J7432" t="s">
        <v>193</v>
      </c>
      <c r="K7432">
        <v>1839.99958272</v>
      </c>
    </row>
    <row r="7433" spans="1:11" x14ac:dyDescent="0.2">
      <c r="A7433" t="s">
        <v>260</v>
      </c>
      <c r="B7433" t="s">
        <v>185</v>
      </c>
      <c r="C7433" t="s">
        <v>114</v>
      </c>
      <c r="D7433" t="s">
        <v>187</v>
      </c>
      <c r="E7433">
        <v>460659</v>
      </c>
      <c r="F7433">
        <v>13.241899999999999</v>
      </c>
      <c r="G7433">
        <v>44630</v>
      </c>
      <c r="H7433">
        <v>44621</v>
      </c>
      <c r="I7433">
        <v>6100000.4120999994</v>
      </c>
      <c r="J7433" t="s">
        <v>215</v>
      </c>
      <c r="K7433">
        <v>5490.0003708900003</v>
      </c>
    </row>
    <row r="7434" spans="1:11" x14ac:dyDescent="0.2">
      <c r="A7434" t="s">
        <v>260</v>
      </c>
      <c r="B7434" t="s">
        <v>198</v>
      </c>
      <c r="C7434" t="s">
        <v>220</v>
      </c>
      <c r="D7434" t="s">
        <v>187</v>
      </c>
      <c r="E7434">
        <v>11572</v>
      </c>
      <c r="F7434">
        <v>172.83260000000001</v>
      </c>
      <c r="G7434">
        <v>44630</v>
      </c>
      <c r="H7434">
        <v>44621</v>
      </c>
      <c r="I7434">
        <v>2000018.8472000002</v>
      </c>
      <c r="J7434" t="s">
        <v>188</v>
      </c>
      <c r="K7434">
        <v>1400.0131930400003</v>
      </c>
    </row>
    <row r="7435" spans="1:11" x14ac:dyDescent="0.2">
      <c r="A7435" t="s">
        <v>260</v>
      </c>
      <c r="B7435" t="s">
        <v>198</v>
      </c>
      <c r="C7435" t="s">
        <v>224</v>
      </c>
      <c r="D7435" t="s">
        <v>190</v>
      </c>
      <c r="E7435">
        <v>42557</v>
      </c>
      <c r="F7435">
        <v>195.03469999999999</v>
      </c>
      <c r="G7435">
        <v>44630</v>
      </c>
      <c r="H7435">
        <v>44621</v>
      </c>
      <c r="I7435">
        <v>8300091.7278999994</v>
      </c>
      <c r="J7435" t="s">
        <v>204</v>
      </c>
      <c r="K7435">
        <v>5810.06420953</v>
      </c>
    </row>
    <row r="7436" spans="1:11" x14ac:dyDescent="0.2">
      <c r="A7436" t="s">
        <v>260</v>
      </c>
      <c r="B7436" t="s">
        <v>185</v>
      </c>
      <c r="C7436" t="s">
        <v>223</v>
      </c>
      <c r="D7436" t="s">
        <v>190</v>
      </c>
      <c r="E7436">
        <v>106406</v>
      </c>
      <c r="F7436">
        <v>85.521500000000003</v>
      </c>
      <c r="G7436">
        <v>44630</v>
      </c>
      <c r="H7436">
        <v>44621</v>
      </c>
      <c r="I7436">
        <v>9100000.7290000003</v>
      </c>
      <c r="J7436" t="s">
        <v>204</v>
      </c>
      <c r="K7436">
        <v>6370.0005103000003</v>
      </c>
    </row>
    <row r="7437" spans="1:11" x14ac:dyDescent="0.2">
      <c r="A7437" t="s">
        <v>260</v>
      </c>
      <c r="B7437" t="s">
        <v>185</v>
      </c>
      <c r="C7437" t="s">
        <v>236</v>
      </c>
      <c r="D7437" t="s">
        <v>190</v>
      </c>
      <c r="E7437">
        <v>842815</v>
      </c>
      <c r="F7437">
        <v>6.1698000000000004</v>
      </c>
      <c r="G7437">
        <v>44631</v>
      </c>
      <c r="H7437">
        <v>44621</v>
      </c>
      <c r="I7437">
        <v>5199999.9870000007</v>
      </c>
      <c r="J7437" t="s">
        <v>215</v>
      </c>
      <c r="K7437">
        <v>4679.999988300001</v>
      </c>
    </row>
    <row r="7438" spans="1:11" x14ac:dyDescent="0.2">
      <c r="A7438" t="s">
        <v>260</v>
      </c>
      <c r="B7438" t="s">
        <v>198</v>
      </c>
      <c r="C7438" t="s">
        <v>224</v>
      </c>
      <c r="D7438" t="s">
        <v>187</v>
      </c>
      <c r="E7438">
        <v>35253</v>
      </c>
      <c r="F7438">
        <v>170.19630000000001</v>
      </c>
      <c r="G7438">
        <v>44631</v>
      </c>
      <c r="H7438">
        <v>44621</v>
      </c>
      <c r="I7438">
        <v>5999930.1639</v>
      </c>
      <c r="J7438" t="s">
        <v>204</v>
      </c>
      <c r="K7438">
        <v>4199.95111473</v>
      </c>
    </row>
    <row r="7439" spans="1:11" x14ac:dyDescent="0.2">
      <c r="A7439" t="s">
        <v>260</v>
      </c>
      <c r="B7439" t="s">
        <v>198</v>
      </c>
      <c r="C7439" t="s">
        <v>245</v>
      </c>
      <c r="D7439" t="s">
        <v>190</v>
      </c>
      <c r="E7439">
        <v>36977</v>
      </c>
      <c r="F7439">
        <v>59.496299999999998</v>
      </c>
      <c r="G7439">
        <v>44633</v>
      </c>
      <c r="H7439">
        <v>44621</v>
      </c>
      <c r="I7439">
        <v>2199994.6850999999</v>
      </c>
      <c r="J7439" t="s">
        <v>188</v>
      </c>
      <c r="K7439">
        <v>1539.9962795699998</v>
      </c>
    </row>
    <row r="7440" spans="1:11" x14ac:dyDescent="0.2">
      <c r="A7440" t="s">
        <v>260</v>
      </c>
      <c r="B7440" t="s">
        <v>198</v>
      </c>
      <c r="C7440" t="s">
        <v>210</v>
      </c>
      <c r="D7440" t="s">
        <v>190</v>
      </c>
      <c r="E7440">
        <v>204693</v>
      </c>
      <c r="F7440">
        <v>28.335100000000001</v>
      </c>
      <c r="G7440">
        <v>44633</v>
      </c>
      <c r="H7440">
        <v>44621</v>
      </c>
      <c r="I7440">
        <v>5799996.6243000003</v>
      </c>
      <c r="J7440" t="s">
        <v>204</v>
      </c>
      <c r="K7440">
        <v>4059.9976370100003</v>
      </c>
    </row>
    <row r="7441" spans="1:11" x14ac:dyDescent="0.2">
      <c r="A7441" t="s">
        <v>260</v>
      </c>
      <c r="B7441" t="s">
        <v>198</v>
      </c>
      <c r="C7441" t="s">
        <v>214</v>
      </c>
      <c r="D7441" t="s">
        <v>192</v>
      </c>
      <c r="E7441">
        <v>293899</v>
      </c>
      <c r="F7441">
        <v>29.261800000000001</v>
      </c>
      <c r="G7441">
        <v>44634</v>
      </c>
      <c r="H7441">
        <v>44621</v>
      </c>
      <c r="I7441">
        <v>8600013.758200001</v>
      </c>
      <c r="J7441" t="s">
        <v>215</v>
      </c>
      <c r="K7441">
        <v>7740.0123823800013</v>
      </c>
    </row>
    <row r="7442" spans="1:11" x14ac:dyDescent="0.2">
      <c r="A7442" t="s">
        <v>260</v>
      </c>
      <c r="B7442" t="s">
        <v>185</v>
      </c>
      <c r="C7442" t="s">
        <v>199</v>
      </c>
      <c r="D7442" t="s">
        <v>192</v>
      </c>
      <c r="E7442">
        <v>1052364</v>
      </c>
      <c r="F7442">
        <v>2.7557</v>
      </c>
      <c r="G7442">
        <v>44637</v>
      </c>
      <c r="H7442">
        <v>44621</v>
      </c>
      <c r="I7442">
        <v>2899999.4748</v>
      </c>
      <c r="J7442" t="s">
        <v>193</v>
      </c>
      <c r="K7442">
        <v>2319.99957984</v>
      </c>
    </row>
    <row r="7443" spans="1:11" x14ac:dyDescent="0.2">
      <c r="A7443" t="s">
        <v>260</v>
      </c>
      <c r="B7443" t="s">
        <v>198</v>
      </c>
      <c r="C7443" t="s">
        <v>225</v>
      </c>
      <c r="D7443" t="s">
        <v>192</v>
      </c>
      <c r="E7443">
        <v>14985</v>
      </c>
      <c r="F7443">
        <v>80.078900000000004</v>
      </c>
      <c r="G7443">
        <v>44637</v>
      </c>
      <c r="H7443">
        <v>44621</v>
      </c>
      <c r="I7443">
        <v>1199982.3165</v>
      </c>
      <c r="J7443" t="s">
        <v>188</v>
      </c>
      <c r="K7443">
        <v>839.98762154999997</v>
      </c>
    </row>
    <row r="7444" spans="1:11" x14ac:dyDescent="0.2">
      <c r="A7444" t="s">
        <v>260</v>
      </c>
      <c r="B7444" t="s">
        <v>198</v>
      </c>
      <c r="C7444" t="s">
        <v>240</v>
      </c>
      <c r="D7444" t="s">
        <v>192</v>
      </c>
      <c r="E7444">
        <v>942076</v>
      </c>
      <c r="F7444">
        <v>7.2180999999999997</v>
      </c>
      <c r="G7444">
        <v>44637</v>
      </c>
      <c r="H7444">
        <v>44621</v>
      </c>
      <c r="I7444">
        <v>6799998.7755999994</v>
      </c>
      <c r="J7444" t="s">
        <v>241</v>
      </c>
      <c r="K7444">
        <v>6119.9988980400003</v>
      </c>
    </row>
    <row r="7445" spans="1:11" x14ac:dyDescent="0.2">
      <c r="A7445" t="s">
        <v>260</v>
      </c>
      <c r="B7445" t="s">
        <v>198</v>
      </c>
      <c r="C7445" t="s">
        <v>227</v>
      </c>
      <c r="D7445" t="s">
        <v>190</v>
      </c>
      <c r="E7445">
        <v>24698</v>
      </c>
      <c r="F7445">
        <v>161.95699999999999</v>
      </c>
      <c r="G7445">
        <v>44639</v>
      </c>
      <c r="H7445">
        <v>44621</v>
      </c>
      <c r="I7445">
        <v>4000013.986</v>
      </c>
      <c r="J7445" t="s">
        <v>204</v>
      </c>
      <c r="K7445">
        <v>2800.0097902000002</v>
      </c>
    </row>
    <row r="7446" spans="1:11" x14ac:dyDescent="0.2">
      <c r="A7446" t="s">
        <v>260</v>
      </c>
      <c r="B7446" t="s">
        <v>198</v>
      </c>
      <c r="C7446" t="s">
        <v>230</v>
      </c>
      <c r="D7446" t="s">
        <v>187</v>
      </c>
      <c r="E7446">
        <v>57824</v>
      </c>
      <c r="F7446">
        <v>119.3282</v>
      </c>
      <c r="G7446">
        <v>44639</v>
      </c>
      <c r="H7446">
        <v>44621</v>
      </c>
      <c r="I7446">
        <v>6900033.8367999997</v>
      </c>
      <c r="J7446" t="s">
        <v>188</v>
      </c>
      <c r="K7446">
        <v>4830.0236857600003</v>
      </c>
    </row>
    <row r="7447" spans="1:11" x14ac:dyDescent="0.2">
      <c r="A7447" t="s">
        <v>260</v>
      </c>
      <c r="B7447" t="s">
        <v>198</v>
      </c>
      <c r="C7447" t="s">
        <v>199</v>
      </c>
      <c r="D7447" t="s">
        <v>190</v>
      </c>
      <c r="E7447">
        <v>2668639</v>
      </c>
      <c r="F7447">
        <v>3.1101999999999999</v>
      </c>
      <c r="G7447">
        <v>44639</v>
      </c>
      <c r="H7447">
        <v>44621</v>
      </c>
      <c r="I7447">
        <v>8300001.0177999996</v>
      </c>
      <c r="J7447" t="s">
        <v>193</v>
      </c>
      <c r="K7447">
        <v>6640.0008142400002</v>
      </c>
    </row>
    <row r="7448" spans="1:11" x14ac:dyDescent="0.2">
      <c r="A7448" t="s">
        <v>260</v>
      </c>
      <c r="B7448" t="s">
        <v>198</v>
      </c>
      <c r="C7448" t="s">
        <v>114</v>
      </c>
      <c r="D7448" t="s">
        <v>200</v>
      </c>
      <c r="E7448">
        <v>525785</v>
      </c>
      <c r="F7448">
        <v>14.074199999999999</v>
      </c>
      <c r="G7448">
        <v>44640</v>
      </c>
      <c r="H7448">
        <v>44621</v>
      </c>
      <c r="I7448">
        <v>7400003.2469999995</v>
      </c>
      <c r="J7448" t="s">
        <v>215</v>
      </c>
      <c r="K7448">
        <v>6660.0029223000001</v>
      </c>
    </row>
    <row r="7449" spans="1:11" x14ac:dyDescent="0.2">
      <c r="A7449" t="s">
        <v>260</v>
      </c>
      <c r="B7449" t="s">
        <v>185</v>
      </c>
      <c r="C7449" t="s">
        <v>205</v>
      </c>
      <c r="D7449" t="s">
        <v>190</v>
      </c>
      <c r="E7449">
        <v>74800</v>
      </c>
      <c r="F7449">
        <v>18.7165</v>
      </c>
      <c r="G7449">
        <v>44640</v>
      </c>
      <c r="H7449">
        <v>44621</v>
      </c>
      <c r="I7449">
        <v>1399994.2</v>
      </c>
      <c r="J7449" t="s">
        <v>193</v>
      </c>
      <c r="K7449">
        <v>1119.9953600000001</v>
      </c>
    </row>
    <row r="7450" spans="1:11" x14ac:dyDescent="0.2">
      <c r="A7450" t="s">
        <v>260</v>
      </c>
      <c r="B7450" t="s">
        <v>198</v>
      </c>
      <c r="C7450" t="s">
        <v>246</v>
      </c>
      <c r="D7450" t="s">
        <v>190</v>
      </c>
      <c r="E7450">
        <v>56004</v>
      </c>
      <c r="F7450">
        <v>121.42</v>
      </c>
      <c r="G7450">
        <v>44641</v>
      </c>
      <c r="H7450">
        <v>44621</v>
      </c>
      <c r="I7450">
        <v>6800005.6799999997</v>
      </c>
      <c r="J7450" t="s">
        <v>204</v>
      </c>
      <c r="K7450">
        <v>4760.003976</v>
      </c>
    </row>
    <row r="7451" spans="1:11" x14ac:dyDescent="0.2">
      <c r="A7451" t="s">
        <v>260</v>
      </c>
      <c r="B7451" t="s">
        <v>198</v>
      </c>
      <c r="C7451" t="s">
        <v>202</v>
      </c>
      <c r="D7451" t="s">
        <v>192</v>
      </c>
      <c r="E7451">
        <v>2310750</v>
      </c>
      <c r="F7451">
        <v>4.3276000000000003</v>
      </c>
      <c r="G7451">
        <v>44641</v>
      </c>
      <c r="H7451">
        <v>44621</v>
      </c>
      <c r="I7451">
        <v>10000001.700000001</v>
      </c>
      <c r="J7451" t="s">
        <v>193</v>
      </c>
      <c r="K7451">
        <v>8000.0013600000011</v>
      </c>
    </row>
    <row r="7452" spans="1:11" x14ac:dyDescent="0.2">
      <c r="A7452" t="s">
        <v>260</v>
      </c>
      <c r="B7452" t="s">
        <v>185</v>
      </c>
      <c r="C7452" t="s">
        <v>199</v>
      </c>
      <c r="D7452" t="s">
        <v>200</v>
      </c>
      <c r="E7452">
        <v>1700626</v>
      </c>
      <c r="F7452">
        <v>3.1164999999999998</v>
      </c>
      <c r="G7452">
        <v>44644</v>
      </c>
      <c r="H7452">
        <v>44621</v>
      </c>
      <c r="I7452">
        <v>5300000.9289999995</v>
      </c>
      <c r="J7452" t="s">
        <v>193</v>
      </c>
      <c r="K7452">
        <v>4240.0007432000002</v>
      </c>
    </row>
    <row r="7453" spans="1:11" x14ac:dyDescent="0.2">
      <c r="A7453" t="s">
        <v>260</v>
      </c>
      <c r="B7453" t="s">
        <v>198</v>
      </c>
      <c r="C7453" t="s">
        <v>246</v>
      </c>
      <c r="D7453" t="s">
        <v>190</v>
      </c>
      <c r="E7453">
        <v>62950</v>
      </c>
      <c r="F7453">
        <v>127.0849</v>
      </c>
      <c r="G7453">
        <v>44644</v>
      </c>
      <c r="H7453">
        <v>44621</v>
      </c>
      <c r="I7453">
        <v>7999994.4550000001</v>
      </c>
      <c r="J7453" t="s">
        <v>204</v>
      </c>
      <c r="K7453">
        <v>5599.9961185000002</v>
      </c>
    </row>
    <row r="7454" spans="1:11" x14ac:dyDescent="0.2">
      <c r="A7454" t="s">
        <v>260</v>
      </c>
      <c r="B7454" t="s">
        <v>185</v>
      </c>
      <c r="C7454" t="s">
        <v>199</v>
      </c>
      <c r="D7454" t="s">
        <v>190</v>
      </c>
      <c r="E7454">
        <v>3002897</v>
      </c>
      <c r="F7454">
        <v>2.8306</v>
      </c>
      <c r="G7454">
        <v>44644</v>
      </c>
      <c r="H7454">
        <v>44621</v>
      </c>
      <c r="I7454">
        <v>8500000.2481999993</v>
      </c>
      <c r="J7454" t="s">
        <v>193</v>
      </c>
      <c r="K7454">
        <v>6800.0001985600002</v>
      </c>
    </row>
    <row r="7455" spans="1:11" x14ac:dyDescent="0.2">
      <c r="A7455" t="s">
        <v>260</v>
      </c>
      <c r="B7455" t="s">
        <v>185</v>
      </c>
      <c r="C7455" t="s">
        <v>203</v>
      </c>
      <c r="D7455" t="s">
        <v>200</v>
      </c>
      <c r="E7455">
        <v>60497</v>
      </c>
      <c r="F7455">
        <v>117.3618</v>
      </c>
      <c r="G7455">
        <v>44644</v>
      </c>
      <c r="H7455">
        <v>44621</v>
      </c>
      <c r="I7455">
        <v>7100036.8146000002</v>
      </c>
      <c r="J7455" t="s">
        <v>204</v>
      </c>
      <c r="K7455">
        <v>4970.0257702200006</v>
      </c>
    </row>
    <row r="7456" spans="1:11" x14ac:dyDescent="0.2">
      <c r="A7456" t="s">
        <v>260</v>
      </c>
      <c r="B7456" t="s">
        <v>198</v>
      </c>
      <c r="C7456" t="s">
        <v>240</v>
      </c>
      <c r="D7456" t="s">
        <v>192</v>
      </c>
      <c r="E7456">
        <v>893882</v>
      </c>
      <c r="F7456">
        <v>7.4954000000000001</v>
      </c>
      <c r="G7456">
        <v>44645</v>
      </c>
      <c r="H7456">
        <v>44621</v>
      </c>
      <c r="I7456">
        <v>6700003.1428000005</v>
      </c>
      <c r="J7456" t="s">
        <v>241</v>
      </c>
      <c r="K7456">
        <v>6030.0028285200015</v>
      </c>
    </row>
    <row r="7457" spans="1:11" x14ac:dyDescent="0.2">
      <c r="A7457" t="s">
        <v>260</v>
      </c>
      <c r="B7457" t="s">
        <v>185</v>
      </c>
      <c r="C7457" t="s">
        <v>222</v>
      </c>
      <c r="D7457" t="s">
        <v>190</v>
      </c>
      <c r="E7457">
        <v>170300</v>
      </c>
      <c r="F7457">
        <v>15.267200000000001</v>
      </c>
      <c r="G7457">
        <v>44645</v>
      </c>
      <c r="H7457">
        <v>44621</v>
      </c>
      <c r="I7457">
        <v>2600004.16</v>
      </c>
      <c r="J7457" t="s">
        <v>193</v>
      </c>
      <c r="K7457">
        <v>2080.0033280000002</v>
      </c>
    </row>
    <row r="7458" spans="1:11" x14ac:dyDescent="0.2">
      <c r="A7458" t="s">
        <v>260</v>
      </c>
      <c r="B7458" t="s">
        <v>198</v>
      </c>
      <c r="C7458" t="s">
        <v>213</v>
      </c>
      <c r="D7458" t="s">
        <v>190</v>
      </c>
      <c r="E7458">
        <v>61968</v>
      </c>
      <c r="F7458">
        <v>67.776399999999995</v>
      </c>
      <c r="G7458">
        <v>44646</v>
      </c>
      <c r="H7458">
        <v>44621</v>
      </c>
      <c r="I7458">
        <v>4199967.9551999997</v>
      </c>
      <c r="J7458" t="s">
        <v>188</v>
      </c>
      <c r="K7458">
        <v>2939.9775686399998</v>
      </c>
    </row>
    <row r="7459" spans="1:11" x14ac:dyDescent="0.2">
      <c r="A7459" t="s">
        <v>260</v>
      </c>
      <c r="B7459" t="s">
        <v>198</v>
      </c>
      <c r="C7459" t="s">
        <v>216</v>
      </c>
      <c r="D7459" t="s">
        <v>192</v>
      </c>
      <c r="E7459">
        <v>59008</v>
      </c>
      <c r="F7459">
        <v>16.9468</v>
      </c>
      <c r="G7459">
        <v>44648</v>
      </c>
      <c r="H7459">
        <v>44621</v>
      </c>
      <c r="I7459">
        <v>999996.77439999999</v>
      </c>
      <c r="J7459" t="s">
        <v>215</v>
      </c>
      <c r="K7459">
        <v>899.99709696000002</v>
      </c>
    </row>
    <row r="7460" spans="1:11" x14ac:dyDescent="0.2">
      <c r="A7460" t="s">
        <v>260</v>
      </c>
      <c r="B7460" t="s">
        <v>185</v>
      </c>
      <c r="C7460" t="s">
        <v>238</v>
      </c>
      <c r="D7460" t="s">
        <v>190</v>
      </c>
      <c r="E7460">
        <v>12293</v>
      </c>
      <c r="F7460">
        <v>244.0361</v>
      </c>
      <c r="G7460">
        <v>44651</v>
      </c>
      <c r="H7460">
        <v>44621</v>
      </c>
      <c r="I7460">
        <v>2999935.7773000002</v>
      </c>
      <c r="J7460" t="s">
        <v>204</v>
      </c>
      <c r="K7460">
        <v>2099.95504411</v>
      </c>
    </row>
    <row r="7461" spans="1:11" x14ac:dyDescent="0.2">
      <c r="A7461" t="s">
        <v>260</v>
      </c>
      <c r="B7461" t="s">
        <v>198</v>
      </c>
      <c r="C7461" t="s">
        <v>199</v>
      </c>
      <c r="D7461" t="s">
        <v>187</v>
      </c>
      <c r="E7461">
        <v>3206745</v>
      </c>
      <c r="F7461">
        <v>2.7753999999999999</v>
      </c>
      <c r="G7461">
        <v>44651</v>
      </c>
      <c r="H7461">
        <v>44621</v>
      </c>
      <c r="I7461">
        <v>8900000.0729999989</v>
      </c>
      <c r="J7461" t="s">
        <v>193</v>
      </c>
      <c r="K7461">
        <v>7120.000058399999</v>
      </c>
    </row>
    <row r="7462" spans="1:11" x14ac:dyDescent="0.2">
      <c r="A7462" t="s">
        <v>260</v>
      </c>
      <c r="B7462" t="s">
        <v>198</v>
      </c>
      <c r="C7462" t="s">
        <v>213</v>
      </c>
      <c r="D7462" t="s">
        <v>200</v>
      </c>
      <c r="E7462">
        <v>8993</v>
      </c>
      <c r="F7462">
        <v>66.718299999999999</v>
      </c>
      <c r="G7462">
        <v>44652</v>
      </c>
      <c r="H7462">
        <v>44652</v>
      </c>
      <c r="I7462">
        <v>599997.67189999996</v>
      </c>
      <c r="J7462" t="s">
        <v>188</v>
      </c>
      <c r="K7462">
        <v>419.99837032999994</v>
      </c>
    </row>
    <row r="7463" spans="1:11" x14ac:dyDescent="0.2">
      <c r="A7463" t="s">
        <v>260</v>
      </c>
      <c r="B7463" t="s">
        <v>185</v>
      </c>
      <c r="C7463" t="s">
        <v>233</v>
      </c>
      <c r="D7463" t="s">
        <v>200</v>
      </c>
      <c r="E7463">
        <v>66390</v>
      </c>
      <c r="F7463">
        <v>79.831400000000002</v>
      </c>
      <c r="G7463">
        <v>44653</v>
      </c>
      <c r="H7463">
        <v>44652</v>
      </c>
      <c r="I7463">
        <v>5300006.6459999997</v>
      </c>
      <c r="J7463" t="s">
        <v>204</v>
      </c>
      <c r="K7463">
        <v>3710.0046522000002</v>
      </c>
    </row>
    <row r="7464" spans="1:11" x14ac:dyDescent="0.2">
      <c r="A7464" t="s">
        <v>260</v>
      </c>
      <c r="B7464" t="s">
        <v>198</v>
      </c>
      <c r="C7464" t="s">
        <v>112</v>
      </c>
      <c r="D7464" t="s">
        <v>190</v>
      </c>
      <c r="E7464">
        <v>19015</v>
      </c>
      <c r="F7464">
        <v>42.071100000000001</v>
      </c>
      <c r="G7464">
        <v>44654</v>
      </c>
      <c r="H7464">
        <v>44652</v>
      </c>
      <c r="I7464">
        <v>799981.96649999998</v>
      </c>
      <c r="J7464" t="s">
        <v>188</v>
      </c>
      <c r="K7464">
        <v>559.98737655000002</v>
      </c>
    </row>
    <row r="7465" spans="1:11" x14ac:dyDescent="0.2">
      <c r="A7465" t="s">
        <v>260</v>
      </c>
      <c r="B7465" t="s">
        <v>198</v>
      </c>
      <c r="C7465" t="s">
        <v>217</v>
      </c>
      <c r="D7465" t="s">
        <v>187</v>
      </c>
      <c r="E7465">
        <v>524828</v>
      </c>
      <c r="F7465">
        <v>8.3836999999999993</v>
      </c>
      <c r="G7465">
        <v>44655</v>
      </c>
      <c r="H7465">
        <v>44652</v>
      </c>
      <c r="I7465">
        <v>4400000.5035999995</v>
      </c>
      <c r="J7465" t="s">
        <v>215</v>
      </c>
      <c r="K7465">
        <v>3960.0004532399998</v>
      </c>
    </row>
    <row r="7466" spans="1:11" x14ac:dyDescent="0.2">
      <c r="A7466" t="s">
        <v>260</v>
      </c>
      <c r="B7466" t="s">
        <v>185</v>
      </c>
      <c r="C7466" t="s">
        <v>112</v>
      </c>
      <c r="D7466" t="s">
        <v>190</v>
      </c>
      <c r="E7466">
        <v>238368</v>
      </c>
      <c r="F7466">
        <v>40.273899999999998</v>
      </c>
      <c r="G7466">
        <v>44655</v>
      </c>
      <c r="H7466">
        <v>44652</v>
      </c>
      <c r="I7466">
        <v>9600008.9951999988</v>
      </c>
      <c r="J7466" t="s">
        <v>188</v>
      </c>
      <c r="K7466">
        <v>6720.0062966400001</v>
      </c>
    </row>
    <row r="7467" spans="1:11" x14ac:dyDescent="0.2">
      <c r="A7467" t="s">
        <v>260</v>
      </c>
      <c r="B7467" t="s">
        <v>198</v>
      </c>
      <c r="C7467" t="s">
        <v>229</v>
      </c>
      <c r="D7467" t="s">
        <v>187</v>
      </c>
      <c r="E7467">
        <v>32561</v>
      </c>
      <c r="F7467">
        <v>98.277000000000001</v>
      </c>
      <c r="G7467">
        <v>44658</v>
      </c>
      <c r="H7467">
        <v>44652</v>
      </c>
      <c r="I7467">
        <v>3199997.3969999999</v>
      </c>
      <c r="J7467" t="s">
        <v>188</v>
      </c>
      <c r="K7467">
        <v>2239.9981779</v>
      </c>
    </row>
    <row r="7468" spans="1:11" x14ac:dyDescent="0.2">
      <c r="A7468" t="s">
        <v>260</v>
      </c>
      <c r="B7468" t="s">
        <v>198</v>
      </c>
      <c r="C7468" t="s">
        <v>195</v>
      </c>
      <c r="D7468" t="s">
        <v>190</v>
      </c>
      <c r="E7468">
        <v>14967</v>
      </c>
      <c r="F7468">
        <v>113.58629999999999</v>
      </c>
      <c r="G7468">
        <v>44658</v>
      </c>
      <c r="H7468">
        <v>44652</v>
      </c>
      <c r="I7468">
        <v>1700046.1520999998</v>
      </c>
      <c r="J7468" t="s">
        <v>196</v>
      </c>
      <c r="K7468">
        <v>1530.0415368900001</v>
      </c>
    </row>
    <row r="7469" spans="1:11" x14ac:dyDescent="0.2">
      <c r="A7469" t="s">
        <v>260</v>
      </c>
      <c r="B7469" t="s">
        <v>185</v>
      </c>
      <c r="C7469" t="s">
        <v>231</v>
      </c>
      <c r="D7469" t="s">
        <v>187</v>
      </c>
      <c r="E7469">
        <v>283556</v>
      </c>
      <c r="F7469">
        <v>22.923200000000001</v>
      </c>
      <c r="G7469">
        <v>44658</v>
      </c>
      <c r="H7469">
        <v>44652</v>
      </c>
      <c r="I7469">
        <v>6500010.8992000008</v>
      </c>
      <c r="J7469" t="s">
        <v>188</v>
      </c>
      <c r="K7469">
        <v>4550.0076294400005</v>
      </c>
    </row>
    <row r="7470" spans="1:11" x14ac:dyDescent="0.2">
      <c r="A7470" t="s">
        <v>260</v>
      </c>
      <c r="B7470" t="s">
        <v>185</v>
      </c>
      <c r="C7470" t="s">
        <v>197</v>
      </c>
      <c r="D7470" t="s">
        <v>190</v>
      </c>
      <c r="E7470">
        <v>45901</v>
      </c>
      <c r="F7470">
        <v>174.28899999999999</v>
      </c>
      <c r="G7470">
        <v>44658</v>
      </c>
      <c r="H7470">
        <v>44652</v>
      </c>
      <c r="I7470">
        <v>8000039.3889999995</v>
      </c>
      <c r="J7470" t="s">
        <v>188</v>
      </c>
      <c r="K7470">
        <v>5600.0275723000004</v>
      </c>
    </row>
    <row r="7471" spans="1:11" x14ac:dyDescent="0.2">
      <c r="A7471" t="s">
        <v>260</v>
      </c>
      <c r="B7471" t="s">
        <v>198</v>
      </c>
      <c r="C7471" t="s">
        <v>211</v>
      </c>
      <c r="D7471" t="s">
        <v>192</v>
      </c>
      <c r="E7471">
        <v>119008</v>
      </c>
      <c r="F7471">
        <v>13.4445</v>
      </c>
      <c r="G7471">
        <v>44658</v>
      </c>
      <c r="H7471">
        <v>44652</v>
      </c>
      <c r="I7471">
        <v>1600003.0559999999</v>
      </c>
      <c r="J7471" t="s">
        <v>207</v>
      </c>
      <c r="K7471">
        <v>1120.0021391999999</v>
      </c>
    </row>
    <row r="7472" spans="1:11" x14ac:dyDescent="0.2">
      <c r="A7472" t="s">
        <v>260</v>
      </c>
      <c r="B7472" t="s">
        <v>198</v>
      </c>
      <c r="C7472" t="s">
        <v>209</v>
      </c>
      <c r="D7472" t="s">
        <v>212</v>
      </c>
      <c r="E7472">
        <v>430736</v>
      </c>
      <c r="F7472">
        <v>18.340699999999998</v>
      </c>
      <c r="G7472">
        <v>44659</v>
      </c>
      <c r="H7472">
        <v>44652</v>
      </c>
      <c r="I7472">
        <v>7899999.7551999995</v>
      </c>
      <c r="J7472" t="s">
        <v>188</v>
      </c>
      <c r="K7472">
        <v>5529.9998286400005</v>
      </c>
    </row>
    <row r="7473" spans="1:11" x14ac:dyDescent="0.2">
      <c r="A7473" t="s">
        <v>260</v>
      </c>
      <c r="B7473" t="s">
        <v>185</v>
      </c>
      <c r="C7473" t="s">
        <v>225</v>
      </c>
      <c r="D7473" t="s">
        <v>190</v>
      </c>
      <c r="E7473">
        <v>50815</v>
      </c>
      <c r="F7473">
        <v>90.523899999999998</v>
      </c>
      <c r="G7473">
        <v>44659</v>
      </c>
      <c r="H7473">
        <v>44652</v>
      </c>
      <c r="I7473">
        <v>4599971.9785000002</v>
      </c>
      <c r="J7473" t="s">
        <v>188</v>
      </c>
      <c r="K7473">
        <v>3219.9803849500004</v>
      </c>
    </row>
    <row r="7474" spans="1:11" x14ac:dyDescent="0.2">
      <c r="A7474" t="s">
        <v>260</v>
      </c>
      <c r="B7474" t="s">
        <v>185</v>
      </c>
      <c r="C7474" t="s">
        <v>245</v>
      </c>
      <c r="D7474" t="s">
        <v>187</v>
      </c>
      <c r="E7474">
        <v>133705</v>
      </c>
      <c r="F7474">
        <v>56.093600000000002</v>
      </c>
      <c r="G7474">
        <v>44660</v>
      </c>
      <c r="H7474">
        <v>44652</v>
      </c>
      <c r="I7474">
        <v>7499994.7880000006</v>
      </c>
      <c r="J7474" t="s">
        <v>188</v>
      </c>
      <c r="K7474">
        <v>5249.9963516000007</v>
      </c>
    </row>
    <row r="7475" spans="1:11" x14ac:dyDescent="0.2">
      <c r="A7475" t="s">
        <v>260</v>
      </c>
      <c r="B7475" t="s">
        <v>198</v>
      </c>
      <c r="C7475" t="s">
        <v>216</v>
      </c>
      <c r="D7475" t="s">
        <v>190</v>
      </c>
      <c r="E7475">
        <v>233987</v>
      </c>
      <c r="F7475">
        <v>16.240200000000002</v>
      </c>
      <c r="G7475">
        <v>44665</v>
      </c>
      <c r="H7475">
        <v>44652</v>
      </c>
      <c r="I7475">
        <v>3799995.6774000004</v>
      </c>
      <c r="J7475" t="s">
        <v>215</v>
      </c>
      <c r="K7475">
        <v>3419.9961096600005</v>
      </c>
    </row>
    <row r="7476" spans="1:11" x14ac:dyDescent="0.2">
      <c r="A7476" t="s">
        <v>260</v>
      </c>
      <c r="B7476" t="s">
        <v>198</v>
      </c>
      <c r="C7476" t="s">
        <v>244</v>
      </c>
      <c r="D7476" t="s">
        <v>192</v>
      </c>
      <c r="E7476">
        <v>253662</v>
      </c>
      <c r="F7476">
        <v>28.3842</v>
      </c>
      <c r="G7476">
        <v>44665</v>
      </c>
      <c r="H7476">
        <v>44652</v>
      </c>
      <c r="I7476">
        <v>7199992.9403999997</v>
      </c>
      <c r="J7476" t="s">
        <v>207</v>
      </c>
      <c r="K7476">
        <v>5039.9950582800002</v>
      </c>
    </row>
    <row r="7477" spans="1:11" x14ac:dyDescent="0.2">
      <c r="A7477" t="s">
        <v>260</v>
      </c>
      <c r="B7477" t="s">
        <v>198</v>
      </c>
      <c r="C7477" t="s">
        <v>232</v>
      </c>
      <c r="D7477" t="s">
        <v>187</v>
      </c>
      <c r="E7477">
        <v>204888</v>
      </c>
      <c r="F7477">
        <v>26.843900000000001</v>
      </c>
      <c r="G7477">
        <v>44665</v>
      </c>
      <c r="H7477">
        <v>44652</v>
      </c>
      <c r="I7477">
        <v>5499992.9832000006</v>
      </c>
      <c r="J7477" t="s">
        <v>204</v>
      </c>
      <c r="K7477">
        <v>3849.9950882400008</v>
      </c>
    </row>
    <row r="7478" spans="1:11" x14ac:dyDescent="0.2">
      <c r="A7478" t="s">
        <v>260</v>
      </c>
      <c r="B7478" t="s">
        <v>198</v>
      </c>
      <c r="C7478" t="s">
        <v>235</v>
      </c>
      <c r="D7478" t="s">
        <v>190</v>
      </c>
      <c r="E7478">
        <v>171275</v>
      </c>
      <c r="F7478">
        <v>15.180300000000001</v>
      </c>
      <c r="G7478">
        <v>44665</v>
      </c>
      <c r="H7478">
        <v>44652</v>
      </c>
      <c r="I7478">
        <v>2600005.8825000003</v>
      </c>
      <c r="J7478" t="s">
        <v>204</v>
      </c>
      <c r="K7478">
        <v>1820.0041177500002</v>
      </c>
    </row>
    <row r="7479" spans="1:11" x14ac:dyDescent="0.2">
      <c r="A7479" t="s">
        <v>260</v>
      </c>
      <c r="B7479" t="s">
        <v>185</v>
      </c>
      <c r="C7479" t="s">
        <v>219</v>
      </c>
      <c r="D7479" t="s">
        <v>212</v>
      </c>
      <c r="E7479">
        <v>84569</v>
      </c>
      <c r="F7479">
        <v>50.846200000000003</v>
      </c>
      <c r="G7479">
        <v>44666</v>
      </c>
      <c r="H7479">
        <v>44652</v>
      </c>
      <c r="I7479">
        <v>4300012.2878</v>
      </c>
      <c r="J7479" t="s">
        <v>188</v>
      </c>
      <c r="K7479">
        <v>3010.0086014600001</v>
      </c>
    </row>
    <row r="7480" spans="1:11" x14ac:dyDescent="0.2">
      <c r="A7480" t="s">
        <v>260</v>
      </c>
      <c r="B7480" t="s">
        <v>185</v>
      </c>
      <c r="C7480" t="s">
        <v>216</v>
      </c>
      <c r="D7480" t="s">
        <v>200</v>
      </c>
      <c r="E7480">
        <v>123282</v>
      </c>
      <c r="F7480">
        <v>16.222999999999999</v>
      </c>
      <c r="G7480">
        <v>44667</v>
      </c>
      <c r="H7480">
        <v>44652</v>
      </c>
      <c r="I7480">
        <v>2000003.8859999999</v>
      </c>
      <c r="J7480" t="s">
        <v>215</v>
      </c>
      <c r="K7480">
        <v>1800.0034974</v>
      </c>
    </row>
    <row r="7481" spans="1:11" x14ac:dyDescent="0.2">
      <c r="A7481" t="s">
        <v>260</v>
      </c>
      <c r="B7481" t="s">
        <v>185</v>
      </c>
      <c r="C7481" t="s">
        <v>220</v>
      </c>
      <c r="D7481" t="s">
        <v>190</v>
      </c>
      <c r="E7481">
        <v>58165</v>
      </c>
      <c r="F7481">
        <v>166.76830000000001</v>
      </c>
      <c r="G7481">
        <v>44669</v>
      </c>
      <c r="H7481">
        <v>44652</v>
      </c>
      <c r="I7481">
        <v>9700078.1695000008</v>
      </c>
      <c r="J7481" t="s">
        <v>188</v>
      </c>
      <c r="K7481">
        <v>6790.0547186500016</v>
      </c>
    </row>
    <row r="7482" spans="1:11" x14ac:dyDescent="0.2">
      <c r="A7482" t="s">
        <v>260</v>
      </c>
      <c r="B7482" t="s">
        <v>185</v>
      </c>
      <c r="C7482" t="s">
        <v>208</v>
      </c>
      <c r="D7482" t="s">
        <v>192</v>
      </c>
      <c r="E7482">
        <v>13650</v>
      </c>
      <c r="F7482">
        <v>58.608899999999998</v>
      </c>
      <c r="G7482">
        <v>44669</v>
      </c>
      <c r="H7482">
        <v>44652</v>
      </c>
      <c r="I7482">
        <v>800011.48499999999</v>
      </c>
      <c r="J7482" t="s">
        <v>188</v>
      </c>
      <c r="K7482">
        <v>560.0080395</v>
      </c>
    </row>
    <row r="7483" spans="1:11" x14ac:dyDescent="0.2">
      <c r="A7483" t="s">
        <v>260</v>
      </c>
      <c r="B7483" t="s">
        <v>185</v>
      </c>
      <c r="C7483" t="s">
        <v>233</v>
      </c>
      <c r="D7483" t="s">
        <v>190</v>
      </c>
      <c r="E7483">
        <v>42407</v>
      </c>
      <c r="F7483">
        <v>89.607100000000003</v>
      </c>
      <c r="G7483">
        <v>44669</v>
      </c>
      <c r="H7483">
        <v>44652</v>
      </c>
      <c r="I7483">
        <v>3799968.2897000001</v>
      </c>
      <c r="J7483" t="s">
        <v>204</v>
      </c>
      <c r="K7483">
        <v>2659.9778027900002</v>
      </c>
    </row>
    <row r="7484" spans="1:11" x14ac:dyDescent="0.2">
      <c r="A7484" t="s">
        <v>260</v>
      </c>
      <c r="B7484" t="s">
        <v>185</v>
      </c>
      <c r="C7484" t="s">
        <v>205</v>
      </c>
      <c r="D7484" t="s">
        <v>187</v>
      </c>
      <c r="E7484">
        <v>427687</v>
      </c>
      <c r="F7484">
        <v>18.9391</v>
      </c>
      <c r="G7484">
        <v>44669</v>
      </c>
      <c r="H7484">
        <v>44652</v>
      </c>
      <c r="I7484">
        <v>8100006.8617000002</v>
      </c>
      <c r="J7484" t="s">
        <v>193</v>
      </c>
      <c r="K7484">
        <v>6480.0054893600009</v>
      </c>
    </row>
    <row r="7485" spans="1:11" x14ac:dyDescent="0.2">
      <c r="A7485" t="s">
        <v>260</v>
      </c>
      <c r="B7485" t="s">
        <v>185</v>
      </c>
      <c r="C7485" t="s">
        <v>205</v>
      </c>
      <c r="D7485" t="s">
        <v>192</v>
      </c>
      <c r="E7485">
        <v>367727</v>
      </c>
      <c r="F7485">
        <v>18.492000000000001</v>
      </c>
      <c r="G7485">
        <v>44669</v>
      </c>
      <c r="H7485">
        <v>44652</v>
      </c>
      <c r="I7485">
        <v>6800007.6840000004</v>
      </c>
      <c r="J7485" t="s">
        <v>193</v>
      </c>
      <c r="K7485">
        <v>5440.0061472000007</v>
      </c>
    </row>
    <row r="7486" spans="1:11" x14ac:dyDescent="0.2">
      <c r="A7486" t="s">
        <v>260</v>
      </c>
      <c r="B7486" t="s">
        <v>185</v>
      </c>
      <c r="C7486" t="s">
        <v>112</v>
      </c>
      <c r="D7486" t="s">
        <v>192</v>
      </c>
      <c r="E7486">
        <v>208725</v>
      </c>
      <c r="F7486">
        <v>38.3279</v>
      </c>
      <c r="G7486">
        <v>44672</v>
      </c>
      <c r="H7486">
        <v>44652</v>
      </c>
      <c r="I7486">
        <v>7999990.9275000002</v>
      </c>
      <c r="J7486" t="s">
        <v>188</v>
      </c>
      <c r="K7486">
        <v>5599.9936492500001</v>
      </c>
    </row>
    <row r="7487" spans="1:11" x14ac:dyDescent="0.2">
      <c r="A7487" t="s">
        <v>260</v>
      </c>
      <c r="B7487" t="s">
        <v>185</v>
      </c>
      <c r="C7487" t="s">
        <v>237</v>
      </c>
      <c r="D7487" t="s">
        <v>200</v>
      </c>
      <c r="E7487">
        <v>547424</v>
      </c>
      <c r="F7487">
        <v>16.6233</v>
      </c>
      <c r="G7487">
        <v>44673</v>
      </c>
      <c r="H7487">
        <v>44652</v>
      </c>
      <c r="I7487">
        <v>9099993.3792000003</v>
      </c>
      <c r="J7487" t="s">
        <v>204</v>
      </c>
      <c r="K7487">
        <v>6369.9953654400006</v>
      </c>
    </row>
    <row r="7488" spans="1:11" x14ac:dyDescent="0.2">
      <c r="A7488" t="s">
        <v>260</v>
      </c>
      <c r="B7488" t="s">
        <v>198</v>
      </c>
      <c r="C7488" t="s">
        <v>217</v>
      </c>
      <c r="D7488" t="s">
        <v>192</v>
      </c>
      <c r="E7488">
        <v>145333</v>
      </c>
      <c r="F7488">
        <v>8.9450000000000003</v>
      </c>
      <c r="G7488">
        <v>44674</v>
      </c>
      <c r="H7488">
        <v>44652</v>
      </c>
      <c r="I7488">
        <v>1300003.6850000001</v>
      </c>
      <c r="J7488" t="s">
        <v>215</v>
      </c>
      <c r="K7488">
        <v>1170.0033165000002</v>
      </c>
    </row>
    <row r="7489" spans="1:11" x14ac:dyDescent="0.2">
      <c r="A7489" t="s">
        <v>260</v>
      </c>
      <c r="B7489" t="s">
        <v>198</v>
      </c>
      <c r="C7489" t="s">
        <v>199</v>
      </c>
      <c r="D7489" t="s">
        <v>200</v>
      </c>
      <c r="E7489">
        <v>373794</v>
      </c>
      <c r="F7489">
        <v>2.9428000000000001</v>
      </c>
      <c r="G7489">
        <v>44674</v>
      </c>
      <c r="H7489">
        <v>44652</v>
      </c>
      <c r="I7489">
        <v>1100000.9832000001</v>
      </c>
      <c r="J7489" t="s">
        <v>193</v>
      </c>
      <c r="K7489">
        <v>880.00078656000017</v>
      </c>
    </row>
    <row r="7490" spans="1:11" x14ac:dyDescent="0.2">
      <c r="A7490" t="s">
        <v>260</v>
      </c>
      <c r="B7490" t="s">
        <v>198</v>
      </c>
      <c r="C7490" t="s">
        <v>245</v>
      </c>
      <c r="D7490" t="s">
        <v>192</v>
      </c>
      <c r="E7490">
        <v>68283</v>
      </c>
      <c r="F7490">
        <v>55.6509</v>
      </c>
      <c r="G7490">
        <v>44676</v>
      </c>
      <c r="H7490">
        <v>44652</v>
      </c>
      <c r="I7490">
        <v>3800010.4046999998</v>
      </c>
      <c r="J7490" t="s">
        <v>188</v>
      </c>
      <c r="K7490">
        <v>2660.00728329</v>
      </c>
    </row>
    <row r="7491" spans="1:11" x14ac:dyDescent="0.2">
      <c r="A7491" t="s">
        <v>260</v>
      </c>
      <c r="B7491" t="s">
        <v>185</v>
      </c>
      <c r="C7491" t="s">
        <v>232</v>
      </c>
      <c r="D7491" t="s">
        <v>190</v>
      </c>
      <c r="E7491">
        <v>413437</v>
      </c>
      <c r="F7491">
        <v>23.945599999999999</v>
      </c>
      <c r="G7491">
        <v>44679</v>
      </c>
      <c r="H7491">
        <v>44652</v>
      </c>
      <c r="I7491">
        <v>9899997.0272000004</v>
      </c>
      <c r="J7491" t="s">
        <v>204</v>
      </c>
      <c r="K7491">
        <v>6929.9979190400009</v>
      </c>
    </row>
    <row r="7492" spans="1:11" x14ac:dyDescent="0.2">
      <c r="A7492" t="s">
        <v>260</v>
      </c>
      <c r="B7492" t="s">
        <v>185</v>
      </c>
      <c r="C7492" t="s">
        <v>231</v>
      </c>
      <c r="D7492" t="s">
        <v>190</v>
      </c>
      <c r="E7492">
        <v>299639</v>
      </c>
      <c r="F7492">
        <v>21.692799999999998</v>
      </c>
      <c r="G7492">
        <v>44679</v>
      </c>
      <c r="H7492">
        <v>44652</v>
      </c>
      <c r="I7492">
        <v>6500008.8991999999</v>
      </c>
      <c r="J7492" t="s">
        <v>188</v>
      </c>
      <c r="K7492">
        <v>4550.0062294400004</v>
      </c>
    </row>
    <row r="7493" spans="1:11" x14ac:dyDescent="0.2">
      <c r="A7493" t="s">
        <v>260</v>
      </c>
      <c r="B7493" t="s">
        <v>185</v>
      </c>
      <c r="C7493" t="s">
        <v>244</v>
      </c>
      <c r="D7493" t="s">
        <v>190</v>
      </c>
      <c r="E7493">
        <v>272404</v>
      </c>
      <c r="F7493">
        <v>27.899699999999999</v>
      </c>
      <c r="G7493">
        <v>44680</v>
      </c>
      <c r="H7493">
        <v>44652</v>
      </c>
      <c r="I7493">
        <v>7599989.8788000001</v>
      </c>
      <c r="J7493" t="s">
        <v>207</v>
      </c>
      <c r="K7493">
        <v>5319.9929151600008</v>
      </c>
    </row>
    <row r="7494" spans="1:11" x14ac:dyDescent="0.2">
      <c r="A7494" t="s">
        <v>260</v>
      </c>
      <c r="B7494" t="s">
        <v>198</v>
      </c>
      <c r="C7494" t="s">
        <v>227</v>
      </c>
      <c r="D7494" t="s">
        <v>187</v>
      </c>
      <c r="E7494">
        <v>51954</v>
      </c>
      <c r="F7494">
        <v>159.7578</v>
      </c>
      <c r="G7494">
        <v>44680</v>
      </c>
      <c r="H7494">
        <v>44652</v>
      </c>
      <c r="I7494">
        <v>8300056.7412</v>
      </c>
      <c r="J7494" t="s">
        <v>204</v>
      </c>
      <c r="K7494">
        <v>5810.0397188400002</v>
      </c>
    </row>
    <row r="7495" spans="1:11" x14ac:dyDescent="0.2">
      <c r="A7495" t="s">
        <v>260</v>
      </c>
      <c r="B7495" t="s">
        <v>198</v>
      </c>
      <c r="C7495" t="s">
        <v>228</v>
      </c>
      <c r="D7495" t="s">
        <v>212</v>
      </c>
      <c r="E7495">
        <v>96173</v>
      </c>
      <c r="F7495">
        <v>31.1938</v>
      </c>
      <c r="G7495">
        <v>44681</v>
      </c>
      <c r="H7495">
        <v>44652</v>
      </c>
      <c r="I7495">
        <v>3000001.3273999998</v>
      </c>
      <c r="J7495" t="s">
        <v>204</v>
      </c>
      <c r="K7495">
        <v>2100.0009291800002</v>
      </c>
    </row>
    <row r="7496" spans="1:11" x14ac:dyDescent="0.2">
      <c r="A7496" t="s">
        <v>260</v>
      </c>
      <c r="B7496" t="s">
        <v>185</v>
      </c>
      <c r="C7496" t="s">
        <v>238</v>
      </c>
      <c r="D7496" t="s">
        <v>187</v>
      </c>
      <c r="E7496">
        <v>28508</v>
      </c>
      <c r="F7496">
        <v>228.00309999999999</v>
      </c>
      <c r="G7496">
        <v>44681</v>
      </c>
      <c r="H7496">
        <v>44652</v>
      </c>
      <c r="I7496">
        <v>6499912.3747999994</v>
      </c>
      <c r="J7496" t="s">
        <v>204</v>
      </c>
      <c r="K7496">
        <v>4549.9386623600003</v>
      </c>
    </row>
    <row r="7497" spans="1:11" x14ac:dyDescent="0.2">
      <c r="A7497" t="s">
        <v>260</v>
      </c>
      <c r="B7497" t="s">
        <v>185</v>
      </c>
      <c r="C7497" t="s">
        <v>228</v>
      </c>
      <c r="D7497" t="s">
        <v>200</v>
      </c>
      <c r="E7497">
        <v>39369</v>
      </c>
      <c r="F7497">
        <v>27.940799999999999</v>
      </c>
      <c r="G7497">
        <v>44683</v>
      </c>
      <c r="H7497">
        <v>44682</v>
      </c>
      <c r="I7497">
        <v>1100001.3551999999</v>
      </c>
      <c r="J7497" t="s">
        <v>204</v>
      </c>
      <c r="K7497">
        <v>770.00094863999993</v>
      </c>
    </row>
    <row r="7498" spans="1:11" x14ac:dyDescent="0.2">
      <c r="A7498" t="s">
        <v>260</v>
      </c>
      <c r="B7498" t="s">
        <v>198</v>
      </c>
      <c r="C7498" t="s">
        <v>222</v>
      </c>
      <c r="D7498" t="s">
        <v>190</v>
      </c>
      <c r="E7498">
        <v>286167</v>
      </c>
      <c r="F7498">
        <v>17.472300000000001</v>
      </c>
      <c r="G7498">
        <v>44686</v>
      </c>
      <c r="H7498">
        <v>44682</v>
      </c>
      <c r="I7498">
        <v>4999995.6741000004</v>
      </c>
      <c r="J7498" t="s">
        <v>193</v>
      </c>
      <c r="K7498">
        <v>3999.9965392800004</v>
      </c>
    </row>
    <row r="7499" spans="1:11" x14ac:dyDescent="0.2">
      <c r="A7499" t="s">
        <v>260</v>
      </c>
      <c r="B7499" t="s">
        <v>198</v>
      </c>
      <c r="C7499" t="s">
        <v>237</v>
      </c>
      <c r="D7499" t="s">
        <v>192</v>
      </c>
      <c r="E7499">
        <v>565148</v>
      </c>
      <c r="F7499">
        <v>15.748100000000001</v>
      </c>
      <c r="G7499">
        <v>44686</v>
      </c>
      <c r="H7499">
        <v>44682</v>
      </c>
      <c r="I7499">
        <v>8900007.2188000008</v>
      </c>
      <c r="J7499" t="s">
        <v>204</v>
      </c>
      <c r="K7499">
        <v>6230.0050531600009</v>
      </c>
    </row>
    <row r="7500" spans="1:11" x14ac:dyDescent="0.2">
      <c r="A7500" t="s">
        <v>260</v>
      </c>
      <c r="B7500" t="s">
        <v>185</v>
      </c>
      <c r="C7500" t="s">
        <v>213</v>
      </c>
      <c r="D7500" t="s">
        <v>200</v>
      </c>
      <c r="E7500">
        <v>123059</v>
      </c>
      <c r="F7500">
        <v>77.198599999999999</v>
      </c>
      <c r="G7500">
        <v>44688</v>
      </c>
      <c r="H7500">
        <v>44682</v>
      </c>
      <c r="I7500">
        <v>9499982.5174000002</v>
      </c>
      <c r="J7500" t="s">
        <v>188</v>
      </c>
      <c r="K7500">
        <v>6649.9877621800006</v>
      </c>
    </row>
    <row r="7501" spans="1:11" x14ac:dyDescent="0.2">
      <c r="A7501" t="s">
        <v>260</v>
      </c>
      <c r="B7501" t="s">
        <v>185</v>
      </c>
      <c r="C7501" t="s">
        <v>246</v>
      </c>
      <c r="D7501" t="s">
        <v>192</v>
      </c>
      <c r="E7501">
        <v>5838</v>
      </c>
      <c r="F7501">
        <v>137.04150000000001</v>
      </c>
      <c r="G7501">
        <v>44688</v>
      </c>
      <c r="H7501">
        <v>44682</v>
      </c>
      <c r="I7501">
        <v>800048.27700000012</v>
      </c>
      <c r="J7501" t="s">
        <v>204</v>
      </c>
      <c r="K7501">
        <v>560.03379390000009</v>
      </c>
    </row>
    <row r="7502" spans="1:11" x14ac:dyDescent="0.2">
      <c r="A7502" t="s">
        <v>260</v>
      </c>
      <c r="B7502" t="s">
        <v>185</v>
      </c>
      <c r="C7502" t="s">
        <v>203</v>
      </c>
      <c r="D7502" t="s">
        <v>192</v>
      </c>
      <c r="E7502">
        <v>43539</v>
      </c>
      <c r="F7502">
        <v>117.1358</v>
      </c>
      <c r="G7502">
        <v>44688</v>
      </c>
      <c r="H7502">
        <v>44682</v>
      </c>
      <c r="I7502">
        <v>5099975.5962000005</v>
      </c>
      <c r="J7502" t="s">
        <v>204</v>
      </c>
      <c r="K7502">
        <v>3569.9829173400003</v>
      </c>
    </row>
    <row r="7503" spans="1:11" x14ac:dyDescent="0.2">
      <c r="A7503" t="s">
        <v>260</v>
      </c>
      <c r="B7503" t="s">
        <v>198</v>
      </c>
      <c r="C7503" t="s">
        <v>246</v>
      </c>
      <c r="D7503" t="s">
        <v>187</v>
      </c>
      <c r="E7503">
        <v>66239</v>
      </c>
      <c r="F7503">
        <v>138.89019999999999</v>
      </c>
      <c r="G7503">
        <v>44688</v>
      </c>
      <c r="H7503">
        <v>44682</v>
      </c>
      <c r="I7503">
        <v>9199947.957799999</v>
      </c>
      <c r="J7503" t="s">
        <v>204</v>
      </c>
      <c r="K7503">
        <v>6439.9635704599996</v>
      </c>
    </row>
    <row r="7504" spans="1:11" x14ac:dyDescent="0.2">
      <c r="A7504" t="s">
        <v>260</v>
      </c>
      <c r="B7504" t="s">
        <v>198</v>
      </c>
      <c r="C7504" t="s">
        <v>226</v>
      </c>
      <c r="D7504" t="s">
        <v>187</v>
      </c>
      <c r="E7504">
        <v>85720</v>
      </c>
      <c r="F7504">
        <v>53.6631</v>
      </c>
      <c r="G7504">
        <v>44689</v>
      </c>
      <c r="H7504">
        <v>44682</v>
      </c>
      <c r="I7504">
        <v>4600000.932</v>
      </c>
      <c r="J7504" t="s">
        <v>188</v>
      </c>
      <c r="K7504">
        <v>3220.0006524</v>
      </c>
    </row>
    <row r="7505" spans="1:11" x14ac:dyDescent="0.2">
      <c r="A7505" t="s">
        <v>260</v>
      </c>
      <c r="B7505" t="s">
        <v>198</v>
      </c>
      <c r="C7505" t="s">
        <v>234</v>
      </c>
      <c r="D7505" t="s">
        <v>190</v>
      </c>
      <c r="E7505">
        <v>75408</v>
      </c>
      <c r="F7505">
        <v>98.132999999999996</v>
      </c>
      <c r="G7505">
        <v>44689</v>
      </c>
      <c r="H7505">
        <v>44682</v>
      </c>
      <c r="I7505">
        <v>7400013.2639999995</v>
      </c>
      <c r="J7505" t="s">
        <v>204</v>
      </c>
      <c r="K7505">
        <v>5180.0092848000004</v>
      </c>
    </row>
    <row r="7506" spans="1:11" x14ac:dyDescent="0.2">
      <c r="A7506" t="s">
        <v>260</v>
      </c>
      <c r="B7506" t="s">
        <v>198</v>
      </c>
      <c r="C7506" t="s">
        <v>229</v>
      </c>
      <c r="D7506" t="s">
        <v>192</v>
      </c>
      <c r="E7506">
        <v>72936</v>
      </c>
      <c r="F7506">
        <v>108.3147</v>
      </c>
      <c r="G7506">
        <v>44693</v>
      </c>
      <c r="H7506">
        <v>44682</v>
      </c>
      <c r="I7506">
        <v>7900040.9592000004</v>
      </c>
      <c r="J7506" t="s">
        <v>188</v>
      </c>
      <c r="K7506">
        <v>5530.0286714399999</v>
      </c>
    </row>
    <row r="7507" spans="1:11" x14ac:dyDescent="0.2">
      <c r="A7507" t="s">
        <v>260</v>
      </c>
      <c r="B7507" t="s">
        <v>198</v>
      </c>
      <c r="C7507" t="s">
        <v>211</v>
      </c>
      <c r="D7507" t="s">
        <v>192</v>
      </c>
      <c r="E7507">
        <v>603067</v>
      </c>
      <c r="F7507">
        <v>12.2706</v>
      </c>
      <c r="G7507">
        <v>44693</v>
      </c>
      <c r="H7507">
        <v>44682</v>
      </c>
      <c r="I7507">
        <v>7399993.9302000003</v>
      </c>
      <c r="J7507" t="s">
        <v>207</v>
      </c>
      <c r="K7507">
        <v>5179.9957511399998</v>
      </c>
    </row>
    <row r="7508" spans="1:11" x14ac:dyDescent="0.2">
      <c r="A7508" t="s">
        <v>260</v>
      </c>
      <c r="B7508" t="s">
        <v>198</v>
      </c>
      <c r="C7508" t="s">
        <v>237</v>
      </c>
      <c r="D7508" t="s">
        <v>190</v>
      </c>
      <c r="E7508">
        <v>274309</v>
      </c>
      <c r="F7508">
        <v>17.4985</v>
      </c>
      <c r="G7508">
        <v>44693</v>
      </c>
      <c r="H7508">
        <v>44682</v>
      </c>
      <c r="I7508">
        <v>4799996.0365000004</v>
      </c>
      <c r="J7508" t="s">
        <v>204</v>
      </c>
      <c r="K7508">
        <v>3359.9972255500006</v>
      </c>
    </row>
    <row r="7509" spans="1:11" x14ac:dyDescent="0.2">
      <c r="A7509" t="s">
        <v>260</v>
      </c>
      <c r="B7509" t="s">
        <v>185</v>
      </c>
      <c r="C7509" t="s">
        <v>197</v>
      </c>
      <c r="D7509" t="s">
        <v>190</v>
      </c>
      <c r="E7509">
        <v>6706</v>
      </c>
      <c r="F7509">
        <v>164.03479999999999</v>
      </c>
      <c r="G7509">
        <v>44694</v>
      </c>
      <c r="H7509">
        <v>44682</v>
      </c>
      <c r="I7509">
        <v>1100017.3687999998</v>
      </c>
      <c r="J7509" t="s">
        <v>188</v>
      </c>
      <c r="K7509">
        <v>770.01215816000001</v>
      </c>
    </row>
    <row r="7510" spans="1:11" x14ac:dyDescent="0.2">
      <c r="A7510" t="s">
        <v>260</v>
      </c>
      <c r="B7510" t="s">
        <v>185</v>
      </c>
      <c r="C7510" t="s">
        <v>199</v>
      </c>
      <c r="D7510" t="s">
        <v>190</v>
      </c>
      <c r="E7510">
        <v>2499919</v>
      </c>
      <c r="F7510">
        <v>3.0800999999999998</v>
      </c>
      <c r="G7510">
        <v>44695</v>
      </c>
      <c r="H7510">
        <v>44682</v>
      </c>
      <c r="I7510">
        <v>7700000.5118999993</v>
      </c>
      <c r="J7510" t="s">
        <v>193</v>
      </c>
      <c r="K7510">
        <v>6160.0004095200002</v>
      </c>
    </row>
    <row r="7511" spans="1:11" x14ac:dyDescent="0.2">
      <c r="A7511" t="s">
        <v>260</v>
      </c>
      <c r="B7511" t="s">
        <v>198</v>
      </c>
      <c r="C7511" t="s">
        <v>245</v>
      </c>
      <c r="D7511" t="s">
        <v>190</v>
      </c>
      <c r="E7511">
        <v>79499</v>
      </c>
      <c r="F7511">
        <v>51.573099999999997</v>
      </c>
      <c r="G7511">
        <v>44695</v>
      </c>
      <c r="H7511">
        <v>44682</v>
      </c>
      <c r="I7511">
        <v>4100009.8768999996</v>
      </c>
      <c r="J7511" t="s">
        <v>188</v>
      </c>
      <c r="K7511">
        <v>2870.00691383</v>
      </c>
    </row>
    <row r="7512" spans="1:11" x14ac:dyDescent="0.2">
      <c r="A7512" t="s">
        <v>260</v>
      </c>
      <c r="B7512" t="s">
        <v>185</v>
      </c>
      <c r="C7512" t="s">
        <v>230</v>
      </c>
      <c r="D7512" t="s">
        <v>190</v>
      </c>
      <c r="E7512">
        <v>78935</v>
      </c>
      <c r="F7512">
        <v>121.6194</v>
      </c>
      <c r="G7512">
        <v>44695</v>
      </c>
      <c r="H7512">
        <v>44682</v>
      </c>
      <c r="I7512">
        <v>9600027.3389999997</v>
      </c>
      <c r="J7512" t="s">
        <v>188</v>
      </c>
      <c r="K7512">
        <v>6720.0191372999998</v>
      </c>
    </row>
    <row r="7513" spans="1:11" x14ac:dyDescent="0.2">
      <c r="A7513" t="s">
        <v>260</v>
      </c>
      <c r="B7513" t="s">
        <v>185</v>
      </c>
      <c r="C7513" t="s">
        <v>214</v>
      </c>
      <c r="D7513" t="s">
        <v>192</v>
      </c>
      <c r="E7513">
        <v>54717</v>
      </c>
      <c r="F7513">
        <v>27.413799999999998</v>
      </c>
      <c r="G7513">
        <v>44695</v>
      </c>
      <c r="H7513">
        <v>44682</v>
      </c>
      <c r="I7513">
        <v>1500000.8946</v>
      </c>
      <c r="J7513" t="s">
        <v>215</v>
      </c>
      <c r="K7513">
        <v>1350.00080514</v>
      </c>
    </row>
    <row r="7514" spans="1:11" x14ac:dyDescent="0.2">
      <c r="A7514" t="s">
        <v>260</v>
      </c>
      <c r="B7514" t="s">
        <v>185</v>
      </c>
      <c r="C7514" t="s">
        <v>234</v>
      </c>
      <c r="D7514" t="s">
        <v>190</v>
      </c>
      <c r="E7514">
        <v>37633</v>
      </c>
      <c r="F7514">
        <v>103.6331</v>
      </c>
      <c r="G7514">
        <v>44695</v>
      </c>
      <c r="H7514">
        <v>44682</v>
      </c>
      <c r="I7514">
        <v>3900024.4523</v>
      </c>
      <c r="J7514" t="s">
        <v>204</v>
      </c>
      <c r="K7514">
        <v>2730.0171166099999</v>
      </c>
    </row>
    <row r="7515" spans="1:11" x14ac:dyDescent="0.2">
      <c r="A7515" t="s">
        <v>260</v>
      </c>
      <c r="B7515" t="s">
        <v>185</v>
      </c>
      <c r="C7515" t="s">
        <v>201</v>
      </c>
      <c r="D7515" t="s">
        <v>192</v>
      </c>
      <c r="E7515">
        <v>186004</v>
      </c>
      <c r="F7515">
        <v>42.472099999999998</v>
      </c>
      <c r="G7515">
        <v>44697</v>
      </c>
      <c r="H7515">
        <v>44682</v>
      </c>
      <c r="I7515">
        <v>7899980.4883999992</v>
      </c>
      <c r="J7515" t="s">
        <v>188</v>
      </c>
      <c r="K7515">
        <v>5529.9863418799996</v>
      </c>
    </row>
    <row r="7516" spans="1:11" x14ac:dyDescent="0.2">
      <c r="A7516" t="s">
        <v>260</v>
      </c>
      <c r="B7516" t="s">
        <v>185</v>
      </c>
      <c r="C7516" t="s">
        <v>216</v>
      </c>
      <c r="D7516" t="s">
        <v>200</v>
      </c>
      <c r="E7516">
        <v>55649</v>
      </c>
      <c r="F7516">
        <v>16.172899999999998</v>
      </c>
      <c r="G7516">
        <v>44700</v>
      </c>
      <c r="H7516">
        <v>44682</v>
      </c>
      <c r="I7516">
        <v>900005.71209999989</v>
      </c>
      <c r="J7516" t="s">
        <v>215</v>
      </c>
      <c r="K7516">
        <v>810.00514089000001</v>
      </c>
    </row>
    <row r="7517" spans="1:11" x14ac:dyDescent="0.2">
      <c r="A7517" t="s">
        <v>260</v>
      </c>
      <c r="B7517" t="s">
        <v>198</v>
      </c>
      <c r="C7517" t="s">
        <v>216</v>
      </c>
      <c r="D7517" t="s">
        <v>190</v>
      </c>
      <c r="E7517">
        <v>133436</v>
      </c>
      <c r="F7517">
        <v>16.487300000000001</v>
      </c>
      <c r="G7517">
        <v>44700</v>
      </c>
      <c r="H7517">
        <v>44682</v>
      </c>
      <c r="I7517">
        <v>2199999.3628000002</v>
      </c>
      <c r="J7517" t="s">
        <v>215</v>
      </c>
      <c r="K7517">
        <v>1979.9994265200005</v>
      </c>
    </row>
    <row r="7518" spans="1:11" x14ac:dyDescent="0.2">
      <c r="A7518" t="s">
        <v>260</v>
      </c>
      <c r="B7518" t="s">
        <v>185</v>
      </c>
      <c r="C7518" t="s">
        <v>209</v>
      </c>
      <c r="D7518" t="s">
        <v>187</v>
      </c>
      <c r="E7518">
        <v>215083</v>
      </c>
      <c r="F7518">
        <v>19.9923</v>
      </c>
      <c r="G7518">
        <v>44700</v>
      </c>
      <c r="H7518">
        <v>44682</v>
      </c>
      <c r="I7518">
        <v>4300003.8608999997</v>
      </c>
      <c r="J7518" t="s">
        <v>188</v>
      </c>
      <c r="K7518">
        <v>3010.0027026299999</v>
      </c>
    </row>
    <row r="7519" spans="1:11" x14ac:dyDescent="0.2">
      <c r="A7519" t="s">
        <v>260</v>
      </c>
      <c r="B7519" t="s">
        <v>185</v>
      </c>
      <c r="C7519" t="s">
        <v>210</v>
      </c>
      <c r="D7519" t="s">
        <v>190</v>
      </c>
      <c r="E7519">
        <v>266597</v>
      </c>
      <c r="F7519">
        <v>28.132400000000001</v>
      </c>
      <c r="G7519">
        <v>44700</v>
      </c>
      <c r="H7519">
        <v>44682</v>
      </c>
      <c r="I7519">
        <v>7500013.4428000003</v>
      </c>
      <c r="J7519" t="s">
        <v>204</v>
      </c>
      <c r="K7519">
        <v>5250.0094099600001</v>
      </c>
    </row>
    <row r="7520" spans="1:11" x14ac:dyDescent="0.2">
      <c r="A7520" t="s">
        <v>260</v>
      </c>
      <c r="B7520" t="s">
        <v>198</v>
      </c>
      <c r="C7520" t="s">
        <v>214</v>
      </c>
      <c r="D7520" t="s">
        <v>190</v>
      </c>
      <c r="E7520">
        <v>99306</v>
      </c>
      <c r="F7520">
        <v>29.2028</v>
      </c>
      <c r="G7520">
        <v>44700</v>
      </c>
      <c r="H7520">
        <v>44682</v>
      </c>
      <c r="I7520">
        <v>2900013.2568000001</v>
      </c>
      <c r="J7520" t="s">
        <v>215</v>
      </c>
      <c r="K7520">
        <v>2610.0119311200001</v>
      </c>
    </row>
    <row r="7521" spans="1:11" x14ac:dyDescent="0.2">
      <c r="A7521" t="s">
        <v>260</v>
      </c>
      <c r="B7521" t="s">
        <v>198</v>
      </c>
      <c r="C7521" t="s">
        <v>221</v>
      </c>
      <c r="D7521" t="s">
        <v>187</v>
      </c>
      <c r="E7521">
        <v>14304</v>
      </c>
      <c r="F7521">
        <v>41.945900000000002</v>
      </c>
      <c r="G7521">
        <v>44701</v>
      </c>
      <c r="H7521">
        <v>44682</v>
      </c>
      <c r="I7521">
        <v>599994.15360000008</v>
      </c>
      <c r="J7521" t="s">
        <v>207</v>
      </c>
      <c r="K7521">
        <v>419.99590752000012</v>
      </c>
    </row>
    <row r="7522" spans="1:11" x14ac:dyDescent="0.2">
      <c r="A7522" t="s">
        <v>260</v>
      </c>
      <c r="B7522" t="s">
        <v>198</v>
      </c>
      <c r="C7522" t="s">
        <v>210</v>
      </c>
      <c r="D7522" t="s">
        <v>190</v>
      </c>
      <c r="E7522">
        <v>149279</v>
      </c>
      <c r="F7522">
        <v>28.805099999999999</v>
      </c>
      <c r="G7522">
        <v>44702</v>
      </c>
      <c r="H7522">
        <v>44682</v>
      </c>
      <c r="I7522">
        <v>4299996.5229000002</v>
      </c>
      <c r="J7522" t="s">
        <v>204</v>
      </c>
      <c r="K7522">
        <v>3009.9975660300001</v>
      </c>
    </row>
    <row r="7523" spans="1:11" x14ac:dyDescent="0.2">
      <c r="A7523" t="s">
        <v>260</v>
      </c>
      <c r="B7523" t="s">
        <v>198</v>
      </c>
      <c r="C7523" t="s">
        <v>194</v>
      </c>
      <c r="D7523" t="s">
        <v>192</v>
      </c>
      <c r="E7523">
        <v>14136</v>
      </c>
      <c r="F7523">
        <v>49.518099999999997</v>
      </c>
      <c r="G7523">
        <v>44703</v>
      </c>
      <c r="H7523">
        <v>44682</v>
      </c>
      <c r="I7523">
        <v>699987.86159999995</v>
      </c>
      <c r="J7523" t="s">
        <v>188</v>
      </c>
      <c r="K7523">
        <v>489.99150311999995</v>
      </c>
    </row>
    <row r="7524" spans="1:11" x14ac:dyDescent="0.2">
      <c r="A7524" t="s">
        <v>260</v>
      </c>
      <c r="B7524" t="s">
        <v>198</v>
      </c>
      <c r="C7524" t="s">
        <v>225</v>
      </c>
      <c r="D7524" t="s">
        <v>200</v>
      </c>
      <c r="E7524">
        <v>16269</v>
      </c>
      <c r="F7524">
        <v>86.051199999999994</v>
      </c>
      <c r="G7524">
        <v>44703</v>
      </c>
      <c r="H7524">
        <v>44682</v>
      </c>
      <c r="I7524">
        <v>1399966.9727999999</v>
      </c>
      <c r="J7524" t="s">
        <v>188</v>
      </c>
      <c r="K7524">
        <v>979.97688096000002</v>
      </c>
    </row>
    <row r="7525" spans="1:11" x14ac:dyDescent="0.2">
      <c r="A7525" t="s">
        <v>260</v>
      </c>
      <c r="B7525" t="s">
        <v>185</v>
      </c>
      <c r="C7525" t="s">
        <v>220</v>
      </c>
      <c r="D7525" t="s">
        <v>200</v>
      </c>
      <c r="E7525">
        <v>34299</v>
      </c>
      <c r="F7525">
        <v>151.60749999999999</v>
      </c>
      <c r="G7525">
        <v>44704</v>
      </c>
      <c r="H7525">
        <v>44682</v>
      </c>
      <c r="I7525">
        <v>5199985.6424999991</v>
      </c>
      <c r="J7525" t="s">
        <v>188</v>
      </c>
      <c r="K7525">
        <v>3639.9899497499996</v>
      </c>
    </row>
    <row r="7526" spans="1:11" x14ac:dyDescent="0.2">
      <c r="A7526" t="s">
        <v>260</v>
      </c>
      <c r="B7526" t="s">
        <v>198</v>
      </c>
      <c r="C7526" t="s">
        <v>239</v>
      </c>
      <c r="D7526" t="s">
        <v>187</v>
      </c>
      <c r="E7526">
        <v>204878</v>
      </c>
      <c r="F7526">
        <v>17.571400000000001</v>
      </c>
      <c r="G7526">
        <v>44707</v>
      </c>
      <c r="H7526">
        <v>44682</v>
      </c>
      <c r="I7526">
        <v>3599993.2892</v>
      </c>
      <c r="J7526" t="s">
        <v>188</v>
      </c>
      <c r="K7526">
        <v>2519.9953024400002</v>
      </c>
    </row>
    <row r="7527" spans="1:11" x14ac:dyDescent="0.2">
      <c r="A7527" t="s">
        <v>260</v>
      </c>
      <c r="B7527" t="s">
        <v>198</v>
      </c>
      <c r="C7527" t="s">
        <v>217</v>
      </c>
      <c r="D7527" t="s">
        <v>187</v>
      </c>
      <c r="E7527">
        <v>788741</v>
      </c>
      <c r="F7527">
        <v>8.8749000000000002</v>
      </c>
      <c r="G7527">
        <v>44707</v>
      </c>
      <c r="H7527">
        <v>44682</v>
      </c>
      <c r="I7527">
        <v>6999997.5009000003</v>
      </c>
      <c r="J7527" t="s">
        <v>215</v>
      </c>
      <c r="K7527">
        <v>6299.997750810001</v>
      </c>
    </row>
    <row r="7528" spans="1:11" x14ac:dyDescent="0.2">
      <c r="A7528" t="s">
        <v>260</v>
      </c>
      <c r="B7528" t="s">
        <v>198</v>
      </c>
      <c r="C7528" t="s">
        <v>226</v>
      </c>
      <c r="D7528" t="s">
        <v>200</v>
      </c>
      <c r="E7528">
        <v>121837</v>
      </c>
      <c r="F7528">
        <v>54.991399999999999</v>
      </c>
      <c r="G7528">
        <v>44707</v>
      </c>
      <c r="H7528">
        <v>44682</v>
      </c>
      <c r="I7528">
        <v>6699987.2017999999</v>
      </c>
      <c r="J7528" t="s">
        <v>188</v>
      </c>
      <c r="K7528">
        <v>4689.9910412600002</v>
      </c>
    </row>
    <row r="7529" spans="1:11" x14ac:dyDescent="0.2">
      <c r="A7529" t="s">
        <v>260</v>
      </c>
      <c r="B7529" t="s">
        <v>185</v>
      </c>
      <c r="C7529" t="s">
        <v>244</v>
      </c>
      <c r="D7529" t="s">
        <v>192</v>
      </c>
      <c r="E7529">
        <v>340425</v>
      </c>
      <c r="F7529">
        <v>27.3188</v>
      </c>
      <c r="G7529">
        <v>44707</v>
      </c>
      <c r="H7529">
        <v>44682</v>
      </c>
      <c r="I7529">
        <v>9300002.4900000002</v>
      </c>
      <c r="J7529" t="s">
        <v>207</v>
      </c>
      <c r="K7529">
        <v>6510.0017430000007</v>
      </c>
    </row>
    <row r="7530" spans="1:11" x14ac:dyDescent="0.2">
      <c r="A7530" t="s">
        <v>260</v>
      </c>
      <c r="B7530" t="s">
        <v>198</v>
      </c>
      <c r="C7530" t="s">
        <v>205</v>
      </c>
      <c r="D7530" t="s">
        <v>190</v>
      </c>
      <c r="E7530">
        <v>308829</v>
      </c>
      <c r="F7530">
        <v>16.837800000000001</v>
      </c>
      <c r="G7530">
        <v>44707</v>
      </c>
      <c r="H7530">
        <v>44682</v>
      </c>
      <c r="I7530">
        <v>5200000.9362000003</v>
      </c>
      <c r="J7530" t="s">
        <v>193</v>
      </c>
      <c r="K7530">
        <v>4160.0007489600002</v>
      </c>
    </row>
    <row r="7531" spans="1:11" x14ac:dyDescent="0.2">
      <c r="A7531" t="s">
        <v>260</v>
      </c>
      <c r="B7531" t="s">
        <v>185</v>
      </c>
      <c r="C7531" t="s">
        <v>237</v>
      </c>
      <c r="D7531" t="s">
        <v>200</v>
      </c>
      <c r="E7531">
        <v>140055</v>
      </c>
      <c r="F7531">
        <v>15.7081</v>
      </c>
      <c r="G7531">
        <v>44707</v>
      </c>
      <c r="H7531">
        <v>44682</v>
      </c>
      <c r="I7531">
        <v>2199997.9454999999</v>
      </c>
      <c r="J7531" t="s">
        <v>204</v>
      </c>
      <c r="K7531">
        <v>1539.99856185</v>
      </c>
    </row>
    <row r="7532" spans="1:11" x14ac:dyDescent="0.2">
      <c r="A7532" t="s">
        <v>260</v>
      </c>
      <c r="B7532" t="s">
        <v>185</v>
      </c>
      <c r="C7532" t="s">
        <v>230</v>
      </c>
      <c r="D7532" t="s">
        <v>190</v>
      </c>
      <c r="E7532">
        <v>82686</v>
      </c>
      <c r="F7532">
        <v>107.63630000000001</v>
      </c>
      <c r="G7532">
        <v>44708</v>
      </c>
      <c r="H7532">
        <v>44682</v>
      </c>
      <c r="I7532">
        <v>8900015.1018000003</v>
      </c>
      <c r="J7532" t="s">
        <v>188</v>
      </c>
      <c r="K7532">
        <v>6230.0105712600007</v>
      </c>
    </row>
    <row r="7533" spans="1:11" x14ac:dyDescent="0.2">
      <c r="A7533" t="s">
        <v>260</v>
      </c>
      <c r="B7533" t="s">
        <v>198</v>
      </c>
      <c r="C7533" t="s">
        <v>205</v>
      </c>
      <c r="D7533" t="s">
        <v>200</v>
      </c>
      <c r="E7533">
        <v>81752</v>
      </c>
      <c r="F7533">
        <v>17.1249</v>
      </c>
      <c r="G7533">
        <v>44709</v>
      </c>
      <c r="H7533">
        <v>44682</v>
      </c>
      <c r="I7533">
        <v>1399994.8248000001</v>
      </c>
      <c r="J7533" t="s">
        <v>193</v>
      </c>
      <c r="K7533">
        <v>1119.9958598400001</v>
      </c>
    </row>
    <row r="7534" spans="1:11" x14ac:dyDescent="0.2">
      <c r="A7534" t="s">
        <v>260</v>
      </c>
      <c r="B7534" t="s">
        <v>185</v>
      </c>
      <c r="C7534" t="s">
        <v>199</v>
      </c>
      <c r="D7534" t="s">
        <v>187</v>
      </c>
      <c r="E7534">
        <v>1435008</v>
      </c>
      <c r="F7534">
        <v>2.9965000000000002</v>
      </c>
      <c r="G7534">
        <v>44710</v>
      </c>
      <c r="H7534">
        <v>44682</v>
      </c>
      <c r="I7534">
        <v>4300001.4720000001</v>
      </c>
      <c r="J7534" t="s">
        <v>193</v>
      </c>
      <c r="K7534">
        <v>3440.0011776000001</v>
      </c>
    </row>
    <row r="7535" spans="1:11" x14ac:dyDescent="0.2">
      <c r="A7535" t="s">
        <v>260</v>
      </c>
      <c r="B7535" t="s">
        <v>185</v>
      </c>
      <c r="C7535" t="s">
        <v>235</v>
      </c>
      <c r="D7535" t="s">
        <v>192</v>
      </c>
      <c r="E7535">
        <v>337443</v>
      </c>
      <c r="F7535">
        <v>13.335599999999999</v>
      </c>
      <c r="G7535">
        <v>44710</v>
      </c>
      <c r="H7535">
        <v>44682</v>
      </c>
      <c r="I7535">
        <v>4500004.8707999997</v>
      </c>
      <c r="J7535" t="s">
        <v>204</v>
      </c>
      <c r="K7535">
        <v>3150.0034095599999</v>
      </c>
    </row>
    <row r="7536" spans="1:11" x14ac:dyDescent="0.2">
      <c r="A7536" t="s">
        <v>260</v>
      </c>
      <c r="B7536" t="s">
        <v>198</v>
      </c>
      <c r="C7536" t="s">
        <v>210</v>
      </c>
      <c r="D7536" t="s">
        <v>187</v>
      </c>
      <c r="E7536">
        <v>279722</v>
      </c>
      <c r="F7536">
        <v>27.5273</v>
      </c>
      <c r="G7536">
        <v>44710</v>
      </c>
      <c r="H7536">
        <v>44682</v>
      </c>
      <c r="I7536">
        <v>7699991.4106000001</v>
      </c>
      <c r="J7536" t="s">
        <v>204</v>
      </c>
      <c r="K7536">
        <v>5389.9939874200008</v>
      </c>
    </row>
    <row r="7537" spans="1:11" x14ac:dyDescent="0.2">
      <c r="A7537" t="s">
        <v>260</v>
      </c>
      <c r="B7537" t="s">
        <v>198</v>
      </c>
      <c r="C7537" t="s">
        <v>112</v>
      </c>
      <c r="D7537" t="s">
        <v>190</v>
      </c>
      <c r="E7537">
        <v>165186</v>
      </c>
      <c r="F7537">
        <v>44.797899999999998</v>
      </c>
      <c r="G7537">
        <v>44711</v>
      </c>
      <c r="H7537">
        <v>44682</v>
      </c>
      <c r="I7537">
        <v>7399985.9093999993</v>
      </c>
      <c r="J7537" t="s">
        <v>188</v>
      </c>
      <c r="K7537">
        <v>5179.9901365799997</v>
      </c>
    </row>
    <row r="7538" spans="1:11" x14ac:dyDescent="0.2">
      <c r="A7538" t="s">
        <v>260</v>
      </c>
      <c r="B7538" t="s">
        <v>198</v>
      </c>
      <c r="C7538" t="s">
        <v>213</v>
      </c>
      <c r="D7538" t="s">
        <v>190</v>
      </c>
      <c r="E7538">
        <v>135185</v>
      </c>
      <c r="F7538">
        <v>70.274100000000004</v>
      </c>
      <c r="G7538">
        <v>44714</v>
      </c>
      <c r="H7538">
        <v>44713</v>
      </c>
      <c r="I7538">
        <v>9500004.2084999997</v>
      </c>
      <c r="J7538" t="s">
        <v>188</v>
      </c>
      <c r="K7538">
        <v>6650.0029459500001</v>
      </c>
    </row>
    <row r="7539" spans="1:11" x14ac:dyDescent="0.2">
      <c r="A7539" t="s">
        <v>260</v>
      </c>
      <c r="B7539" t="s">
        <v>185</v>
      </c>
      <c r="C7539" t="s">
        <v>199</v>
      </c>
      <c r="D7539" t="s">
        <v>192</v>
      </c>
      <c r="E7539">
        <v>2124622</v>
      </c>
      <c r="F7539">
        <v>3.0123000000000002</v>
      </c>
      <c r="G7539">
        <v>44716</v>
      </c>
      <c r="H7539">
        <v>44713</v>
      </c>
      <c r="I7539">
        <v>6399998.8506000005</v>
      </c>
      <c r="J7539" t="s">
        <v>193</v>
      </c>
      <c r="K7539">
        <v>5119.9990804800009</v>
      </c>
    </row>
    <row r="7540" spans="1:11" x14ac:dyDescent="0.2">
      <c r="A7540" t="s">
        <v>260</v>
      </c>
      <c r="B7540" t="s">
        <v>185</v>
      </c>
      <c r="C7540" t="s">
        <v>225</v>
      </c>
      <c r="D7540" t="s">
        <v>190</v>
      </c>
      <c r="E7540">
        <v>39403</v>
      </c>
      <c r="F7540">
        <v>93.900400000000005</v>
      </c>
      <c r="G7540">
        <v>44717</v>
      </c>
      <c r="H7540">
        <v>44713</v>
      </c>
      <c r="I7540">
        <v>3699957.4612000003</v>
      </c>
      <c r="J7540" t="s">
        <v>188</v>
      </c>
      <c r="K7540">
        <v>2589.9702228400006</v>
      </c>
    </row>
    <row r="7541" spans="1:11" x14ac:dyDescent="0.2">
      <c r="A7541" t="s">
        <v>260</v>
      </c>
      <c r="B7541" t="s">
        <v>198</v>
      </c>
      <c r="C7541" t="s">
        <v>235</v>
      </c>
      <c r="D7541" t="s">
        <v>192</v>
      </c>
      <c r="E7541">
        <v>557390</v>
      </c>
      <c r="F7541">
        <v>14.352600000000001</v>
      </c>
      <c r="G7541">
        <v>44717</v>
      </c>
      <c r="H7541">
        <v>44713</v>
      </c>
      <c r="I7541">
        <v>7999995.7140000006</v>
      </c>
      <c r="J7541" t="s">
        <v>204</v>
      </c>
      <c r="K7541">
        <v>5599.9969998000006</v>
      </c>
    </row>
    <row r="7542" spans="1:11" x14ac:dyDescent="0.2">
      <c r="A7542" t="s">
        <v>260</v>
      </c>
      <c r="B7542" t="s">
        <v>185</v>
      </c>
      <c r="C7542" t="s">
        <v>208</v>
      </c>
      <c r="D7542" t="s">
        <v>190</v>
      </c>
      <c r="E7542">
        <v>140821</v>
      </c>
      <c r="F7542">
        <v>60.360399999999998</v>
      </c>
      <c r="G7542">
        <v>44718</v>
      </c>
      <c r="H7542">
        <v>44713</v>
      </c>
      <c r="I7542">
        <v>8500011.8883999996</v>
      </c>
      <c r="J7542" t="s">
        <v>188</v>
      </c>
      <c r="K7542">
        <v>5950.00832188</v>
      </c>
    </row>
    <row r="7543" spans="1:11" x14ac:dyDescent="0.2">
      <c r="A7543" t="s">
        <v>260</v>
      </c>
      <c r="B7543" t="s">
        <v>185</v>
      </c>
      <c r="C7543" t="s">
        <v>211</v>
      </c>
      <c r="D7543" t="s">
        <v>190</v>
      </c>
      <c r="E7543">
        <v>375124</v>
      </c>
      <c r="F7543">
        <v>12.262600000000001</v>
      </c>
      <c r="G7543">
        <v>44718</v>
      </c>
      <c r="H7543">
        <v>44713</v>
      </c>
      <c r="I7543">
        <v>4599995.5624000002</v>
      </c>
      <c r="J7543" t="s">
        <v>207</v>
      </c>
      <c r="K7543">
        <v>3219.9968936800005</v>
      </c>
    </row>
    <row r="7544" spans="1:11" x14ac:dyDescent="0.2">
      <c r="A7544" t="s">
        <v>260</v>
      </c>
      <c r="B7544" t="s">
        <v>185</v>
      </c>
      <c r="C7544" t="s">
        <v>239</v>
      </c>
      <c r="D7544" t="s">
        <v>200</v>
      </c>
      <c r="E7544">
        <v>472325</v>
      </c>
      <c r="F7544">
        <v>17.1492</v>
      </c>
      <c r="G7544">
        <v>44721</v>
      </c>
      <c r="H7544">
        <v>44713</v>
      </c>
      <c r="I7544">
        <v>8099995.8900000006</v>
      </c>
      <c r="J7544" t="s">
        <v>188</v>
      </c>
      <c r="K7544">
        <v>5669.997123000001</v>
      </c>
    </row>
    <row r="7545" spans="1:11" x14ac:dyDescent="0.2">
      <c r="A7545" t="s">
        <v>260</v>
      </c>
      <c r="B7545" t="s">
        <v>198</v>
      </c>
      <c r="C7545" t="s">
        <v>197</v>
      </c>
      <c r="D7545" t="s">
        <v>212</v>
      </c>
      <c r="E7545">
        <v>2865</v>
      </c>
      <c r="F7545">
        <v>174.54859999999999</v>
      </c>
      <c r="G7545">
        <v>44721</v>
      </c>
      <c r="H7545">
        <v>44713</v>
      </c>
      <c r="I7545">
        <v>500081.739</v>
      </c>
      <c r="J7545" t="s">
        <v>188</v>
      </c>
      <c r="K7545">
        <v>350.05721729999999</v>
      </c>
    </row>
    <row r="7546" spans="1:11" x14ac:dyDescent="0.2">
      <c r="A7546" t="s">
        <v>260</v>
      </c>
      <c r="B7546" t="s">
        <v>185</v>
      </c>
      <c r="C7546" t="s">
        <v>228</v>
      </c>
      <c r="D7546" t="s">
        <v>192</v>
      </c>
      <c r="E7546">
        <v>328922</v>
      </c>
      <c r="F7546">
        <v>30.098299999999998</v>
      </c>
      <c r="G7546">
        <v>44721</v>
      </c>
      <c r="H7546">
        <v>44713</v>
      </c>
      <c r="I7546">
        <v>9899993.0325999986</v>
      </c>
      <c r="J7546" t="s">
        <v>204</v>
      </c>
      <c r="K7546">
        <v>6929.9951228199989</v>
      </c>
    </row>
    <row r="7547" spans="1:11" x14ac:dyDescent="0.2">
      <c r="A7547" t="s">
        <v>260</v>
      </c>
      <c r="B7547" t="s">
        <v>198</v>
      </c>
      <c r="C7547" t="s">
        <v>210</v>
      </c>
      <c r="D7547" t="s">
        <v>200</v>
      </c>
      <c r="E7547">
        <v>312749</v>
      </c>
      <c r="F7547">
        <v>29.7363</v>
      </c>
      <c r="G7547">
        <v>44721</v>
      </c>
      <c r="H7547">
        <v>44713</v>
      </c>
      <c r="I7547">
        <v>9299998.0887000002</v>
      </c>
      <c r="J7547" t="s">
        <v>204</v>
      </c>
      <c r="K7547">
        <v>6509.9986620900008</v>
      </c>
    </row>
    <row r="7548" spans="1:11" x14ac:dyDescent="0.2">
      <c r="A7548" t="s">
        <v>260</v>
      </c>
      <c r="B7548" t="s">
        <v>198</v>
      </c>
      <c r="C7548" t="s">
        <v>223</v>
      </c>
      <c r="D7548" t="s">
        <v>190</v>
      </c>
      <c r="E7548">
        <v>44713</v>
      </c>
      <c r="F7548">
        <v>91.696899999999999</v>
      </c>
      <c r="G7548">
        <v>44721</v>
      </c>
      <c r="H7548">
        <v>44713</v>
      </c>
      <c r="I7548">
        <v>4100043.4896999998</v>
      </c>
      <c r="J7548" t="s">
        <v>204</v>
      </c>
      <c r="K7548">
        <v>2870.0304427900001</v>
      </c>
    </row>
    <row r="7549" spans="1:11" x14ac:dyDescent="0.2">
      <c r="A7549" t="s">
        <v>260</v>
      </c>
      <c r="B7549" t="s">
        <v>198</v>
      </c>
      <c r="C7549" t="s">
        <v>236</v>
      </c>
      <c r="D7549" t="s">
        <v>200</v>
      </c>
      <c r="E7549">
        <v>975253</v>
      </c>
      <c r="F7549">
        <v>6.5624000000000002</v>
      </c>
      <c r="G7549">
        <v>44721</v>
      </c>
      <c r="H7549">
        <v>44713</v>
      </c>
      <c r="I7549">
        <v>6400000.2872000001</v>
      </c>
      <c r="J7549" t="s">
        <v>215</v>
      </c>
      <c r="K7549">
        <v>5760.0002584800004</v>
      </c>
    </row>
    <row r="7550" spans="1:11" x14ac:dyDescent="0.2">
      <c r="A7550" t="s">
        <v>260</v>
      </c>
      <c r="B7550" t="s">
        <v>198</v>
      </c>
      <c r="C7550" t="s">
        <v>199</v>
      </c>
      <c r="D7550" t="s">
        <v>187</v>
      </c>
      <c r="E7550">
        <v>2220843</v>
      </c>
      <c r="F7550">
        <v>3.0619000000000001</v>
      </c>
      <c r="G7550">
        <v>44722</v>
      </c>
      <c r="H7550">
        <v>44713</v>
      </c>
      <c r="I7550">
        <v>6799999.1817000005</v>
      </c>
      <c r="J7550" t="s">
        <v>193</v>
      </c>
      <c r="K7550">
        <v>5439.9993453600009</v>
      </c>
    </row>
    <row r="7551" spans="1:11" x14ac:dyDescent="0.2">
      <c r="A7551" t="s">
        <v>260</v>
      </c>
      <c r="B7551" t="s">
        <v>198</v>
      </c>
      <c r="C7551" t="s">
        <v>234</v>
      </c>
      <c r="D7551" t="s">
        <v>200</v>
      </c>
      <c r="E7551">
        <v>70542</v>
      </c>
      <c r="F7551">
        <v>99.231099999999998</v>
      </c>
      <c r="G7551">
        <v>44723</v>
      </c>
      <c r="H7551">
        <v>44713</v>
      </c>
      <c r="I7551">
        <v>6999960.2561999997</v>
      </c>
      <c r="J7551" t="s">
        <v>204</v>
      </c>
      <c r="K7551">
        <v>4899.9721793400004</v>
      </c>
    </row>
    <row r="7552" spans="1:11" x14ac:dyDescent="0.2">
      <c r="A7552" t="s">
        <v>260</v>
      </c>
      <c r="B7552" t="s">
        <v>185</v>
      </c>
      <c r="C7552" t="s">
        <v>219</v>
      </c>
      <c r="D7552" t="s">
        <v>190</v>
      </c>
      <c r="E7552">
        <v>12622</v>
      </c>
      <c r="F7552">
        <v>55.4589</v>
      </c>
      <c r="G7552">
        <v>44723</v>
      </c>
      <c r="H7552">
        <v>44713</v>
      </c>
      <c r="I7552">
        <v>700002.23580000002</v>
      </c>
      <c r="J7552" t="s">
        <v>188</v>
      </c>
      <c r="K7552">
        <v>490.00156506000008</v>
      </c>
    </row>
    <row r="7553" spans="1:11" x14ac:dyDescent="0.2">
      <c r="A7553" t="s">
        <v>260</v>
      </c>
      <c r="B7553" t="s">
        <v>198</v>
      </c>
      <c r="C7553" t="s">
        <v>216</v>
      </c>
      <c r="D7553" t="s">
        <v>190</v>
      </c>
      <c r="E7553">
        <v>169952</v>
      </c>
      <c r="F7553">
        <v>16.475200000000001</v>
      </c>
      <c r="G7553">
        <v>44723</v>
      </c>
      <c r="H7553">
        <v>44713</v>
      </c>
      <c r="I7553">
        <v>2799993.1904000002</v>
      </c>
      <c r="J7553" t="s">
        <v>215</v>
      </c>
      <c r="K7553">
        <v>2519.9938713600004</v>
      </c>
    </row>
    <row r="7554" spans="1:11" x14ac:dyDescent="0.2">
      <c r="A7554" t="s">
        <v>260</v>
      </c>
      <c r="B7554" t="s">
        <v>198</v>
      </c>
      <c r="C7554" t="s">
        <v>245</v>
      </c>
      <c r="D7554" t="s">
        <v>190</v>
      </c>
      <c r="E7554">
        <v>164583</v>
      </c>
      <c r="F7554">
        <v>55.2913</v>
      </c>
      <c r="G7554">
        <v>44724</v>
      </c>
      <c r="H7554">
        <v>44713</v>
      </c>
      <c r="I7554">
        <v>9100008.0278999992</v>
      </c>
      <c r="J7554" t="s">
        <v>188</v>
      </c>
      <c r="K7554">
        <v>6370.0056195300003</v>
      </c>
    </row>
    <row r="7555" spans="1:11" x14ac:dyDescent="0.2">
      <c r="A7555" t="s">
        <v>260</v>
      </c>
      <c r="B7555" t="s">
        <v>185</v>
      </c>
      <c r="C7555" t="s">
        <v>208</v>
      </c>
      <c r="D7555" t="s">
        <v>190</v>
      </c>
      <c r="E7555">
        <v>79550</v>
      </c>
      <c r="F7555">
        <v>59.082599999999999</v>
      </c>
      <c r="G7555">
        <v>44724</v>
      </c>
      <c r="H7555">
        <v>44713</v>
      </c>
      <c r="I7555">
        <v>4700020.83</v>
      </c>
      <c r="J7555" t="s">
        <v>188</v>
      </c>
      <c r="K7555">
        <v>3290.0145810000004</v>
      </c>
    </row>
    <row r="7556" spans="1:11" x14ac:dyDescent="0.2">
      <c r="A7556" t="s">
        <v>260</v>
      </c>
      <c r="B7556" t="s">
        <v>198</v>
      </c>
      <c r="C7556" t="s">
        <v>228</v>
      </c>
      <c r="D7556" t="s">
        <v>190</v>
      </c>
      <c r="E7556">
        <v>37276</v>
      </c>
      <c r="F7556">
        <v>32.191899999999997</v>
      </c>
      <c r="G7556">
        <v>44724</v>
      </c>
      <c r="H7556">
        <v>44713</v>
      </c>
      <c r="I7556">
        <v>1199985.2644</v>
      </c>
      <c r="J7556" t="s">
        <v>204</v>
      </c>
      <c r="K7556">
        <v>839.98968508000007</v>
      </c>
    </row>
    <row r="7557" spans="1:11" x14ac:dyDescent="0.2">
      <c r="A7557" t="s">
        <v>260</v>
      </c>
      <c r="B7557" t="s">
        <v>198</v>
      </c>
      <c r="C7557" t="s">
        <v>199</v>
      </c>
      <c r="D7557" t="s">
        <v>192</v>
      </c>
      <c r="E7557">
        <v>3115369</v>
      </c>
      <c r="F7557">
        <v>2.9851999999999999</v>
      </c>
      <c r="G7557">
        <v>44724</v>
      </c>
      <c r="H7557">
        <v>44713</v>
      </c>
      <c r="I7557">
        <v>9299999.5387999993</v>
      </c>
      <c r="J7557" t="s">
        <v>193</v>
      </c>
      <c r="K7557">
        <v>7439.9996310400002</v>
      </c>
    </row>
    <row r="7558" spans="1:11" x14ac:dyDescent="0.2">
      <c r="A7558" t="s">
        <v>260</v>
      </c>
      <c r="B7558" t="s">
        <v>198</v>
      </c>
      <c r="C7558" t="s">
        <v>219</v>
      </c>
      <c r="D7558" t="s">
        <v>190</v>
      </c>
      <c r="E7558">
        <v>100128</v>
      </c>
      <c r="F7558">
        <v>48.9375</v>
      </c>
      <c r="G7558">
        <v>44728</v>
      </c>
      <c r="H7558">
        <v>44713</v>
      </c>
      <c r="I7558">
        <v>4900014</v>
      </c>
      <c r="J7558" t="s">
        <v>188</v>
      </c>
      <c r="K7558">
        <v>3430.0098000000003</v>
      </c>
    </row>
    <row r="7559" spans="1:11" x14ac:dyDescent="0.2">
      <c r="A7559" t="s">
        <v>260</v>
      </c>
      <c r="B7559" t="s">
        <v>198</v>
      </c>
      <c r="C7559" t="s">
        <v>238</v>
      </c>
      <c r="D7559" t="s">
        <v>190</v>
      </c>
      <c r="E7559">
        <v>28585</v>
      </c>
      <c r="F7559">
        <v>227.39420000000001</v>
      </c>
      <c r="G7559">
        <v>44728</v>
      </c>
      <c r="H7559">
        <v>44713</v>
      </c>
      <c r="I7559">
        <v>6500063.2070000004</v>
      </c>
      <c r="J7559" t="s">
        <v>204</v>
      </c>
      <c r="K7559">
        <v>4550.0442449000002</v>
      </c>
    </row>
    <row r="7560" spans="1:11" x14ac:dyDescent="0.2">
      <c r="A7560" t="s">
        <v>260</v>
      </c>
      <c r="B7560" t="s">
        <v>198</v>
      </c>
      <c r="C7560" t="s">
        <v>208</v>
      </c>
      <c r="D7560" t="s">
        <v>192</v>
      </c>
      <c r="E7560">
        <v>133835</v>
      </c>
      <c r="F7560">
        <v>60.522399999999998</v>
      </c>
      <c r="G7560">
        <v>44728</v>
      </c>
      <c r="H7560">
        <v>44713</v>
      </c>
      <c r="I7560">
        <v>8100015.4040000001</v>
      </c>
      <c r="J7560" t="s">
        <v>188</v>
      </c>
      <c r="K7560">
        <v>5670.0107828</v>
      </c>
    </row>
    <row r="7561" spans="1:11" x14ac:dyDescent="0.2">
      <c r="A7561" t="s">
        <v>260</v>
      </c>
      <c r="B7561" t="s">
        <v>185</v>
      </c>
      <c r="C7561" t="s">
        <v>231</v>
      </c>
      <c r="D7561" t="s">
        <v>190</v>
      </c>
      <c r="E7561">
        <v>397135</v>
      </c>
      <c r="F7561">
        <v>22.410499999999999</v>
      </c>
      <c r="G7561">
        <v>44728</v>
      </c>
      <c r="H7561">
        <v>44713</v>
      </c>
      <c r="I7561">
        <v>8899993.9175000004</v>
      </c>
      <c r="J7561" t="s">
        <v>188</v>
      </c>
      <c r="K7561">
        <v>6229.9957422500001</v>
      </c>
    </row>
    <row r="7562" spans="1:11" x14ac:dyDescent="0.2">
      <c r="A7562" t="s">
        <v>260</v>
      </c>
      <c r="B7562" t="s">
        <v>185</v>
      </c>
      <c r="C7562" t="s">
        <v>226</v>
      </c>
      <c r="D7562" t="s">
        <v>187</v>
      </c>
      <c r="E7562">
        <v>162916</v>
      </c>
      <c r="F7562">
        <v>56.470799999999997</v>
      </c>
      <c r="G7562">
        <v>44728</v>
      </c>
      <c r="H7562">
        <v>44713</v>
      </c>
      <c r="I7562">
        <v>9199996.8527999986</v>
      </c>
      <c r="J7562" t="s">
        <v>188</v>
      </c>
      <c r="K7562">
        <v>6439.9977969599995</v>
      </c>
    </row>
    <row r="7563" spans="1:11" x14ac:dyDescent="0.2">
      <c r="A7563" t="s">
        <v>260</v>
      </c>
      <c r="B7563" t="s">
        <v>185</v>
      </c>
      <c r="C7563" t="s">
        <v>237</v>
      </c>
      <c r="D7563" t="s">
        <v>192</v>
      </c>
      <c r="E7563">
        <v>472099</v>
      </c>
      <c r="F7563">
        <v>15.8865</v>
      </c>
      <c r="G7563">
        <v>44729</v>
      </c>
      <c r="H7563">
        <v>44713</v>
      </c>
      <c r="I7563">
        <v>7500000.7635000004</v>
      </c>
      <c r="J7563" t="s">
        <v>204</v>
      </c>
      <c r="K7563">
        <v>5250.0005344500005</v>
      </c>
    </row>
    <row r="7564" spans="1:11" x14ac:dyDescent="0.2">
      <c r="A7564" t="s">
        <v>260</v>
      </c>
      <c r="B7564" t="s">
        <v>198</v>
      </c>
      <c r="C7564" t="s">
        <v>203</v>
      </c>
      <c r="D7564" t="s">
        <v>187</v>
      </c>
      <c r="E7564">
        <v>25879</v>
      </c>
      <c r="F7564">
        <v>112.0621</v>
      </c>
      <c r="G7564">
        <v>44729</v>
      </c>
      <c r="H7564">
        <v>44713</v>
      </c>
      <c r="I7564">
        <v>2900055.0858999998</v>
      </c>
      <c r="J7564" t="s">
        <v>204</v>
      </c>
      <c r="K7564">
        <v>2030.03856013</v>
      </c>
    </row>
    <row r="7565" spans="1:11" x14ac:dyDescent="0.2">
      <c r="A7565" t="s">
        <v>260</v>
      </c>
      <c r="B7565" t="s">
        <v>185</v>
      </c>
      <c r="C7565" t="s">
        <v>231</v>
      </c>
      <c r="D7565" t="s">
        <v>200</v>
      </c>
      <c r="E7565">
        <v>272637</v>
      </c>
      <c r="F7565">
        <v>21.640499999999999</v>
      </c>
      <c r="G7565">
        <v>44730</v>
      </c>
      <c r="H7565">
        <v>44713</v>
      </c>
      <c r="I7565">
        <v>5900000.9984999998</v>
      </c>
      <c r="J7565" t="s">
        <v>188</v>
      </c>
      <c r="K7565">
        <v>4130.0006989500007</v>
      </c>
    </row>
    <row r="7566" spans="1:11" x14ac:dyDescent="0.2">
      <c r="A7566" t="s">
        <v>260</v>
      </c>
      <c r="B7566" t="s">
        <v>198</v>
      </c>
      <c r="C7566" t="s">
        <v>199</v>
      </c>
      <c r="D7566" t="s">
        <v>190</v>
      </c>
      <c r="E7566">
        <v>2708953</v>
      </c>
      <c r="F7566">
        <v>3.0270000000000001</v>
      </c>
      <c r="G7566">
        <v>44730</v>
      </c>
      <c r="H7566">
        <v>44713</v>
      </c>
      <c r="I7566">
        <v>8200000.7310000006</v>
      </c>
      <c r="J7566" t="s">
        <v>193</v>
      </c>
      <c r="K7566">
        <v>6560.000584800001</v>
      </c>
    </row>
    <row r="7567" spans="1:11" x14ac:dyDescent="0.2">
      <c r="A7567" t="s">
        <v>260</v>
      </c>
      <c r="B7567" t="s">
        <v>198</v>
      </c>
      <c r="C7567" t="s">
        <v>224</v>
      </c>
      <c r="D7567" t="s">
        <v>200</v>
      </c>
      <c r="E7567">
        <v>31895</v>
      </c>
      <c r="F7567">
        <v>200.65539999999999</v>
      </c>
      <c r="G7567">
        <v>44730</v>
      </c>
      <c r="H7567">
        <v>44713</v>
      </c>
      <c r="I7567">
        <v>6399903.983</v>
      </c>
      <c r="J7567" t="s">
        <v>204</v>
      </c>
      <c r="K7567">
        <v>4479.9327880999999</v>
      </c>
    </row>
    <row r="7568" spans="1:11" x14ac:dyDescent="0.2">
      <c r="A7568" t="s">
        <v>260</v>
      </c>
      <c r="B7568" t="s">
        <v>198</v>
      </c>
      <c r="C7568" t="s">
        <v>234</v>
      </c>
      <c r="D7568" t="s">
        <v>190</v>
      </c>
      <c r="E7568">
        <v>94253</v>
      </c>
      <c r="F7568">
        <v>102.9144</v>
      </c>
      <c r="G7568">
        <v>44730</v>
      </c>
      <c r="H7568">
        <v>44713</v>
      </c>
      <c r="I7568">
        <v>9699990.9431999996</v>
      </c>
      <c r="J7568" t="s">
        <v>204</v>
      </c>
      <c r="K7568">
        <v>6789.9936602400012</v>
      </c>
    </row>
    <row r="7569" spans="1:11" x14ac:dyDescent="0.2">
      <c r="A7569" t="s">
        <v>260</v>
      </c>
      <c r="B7569" t="s">
        <v>185</v>
      </c>
      <c r="C7569" t="s">
        <v>244</v>
      </c>
      <c r="D7569" t="s">
        <v>200</v>
      </c>
      <c r="E7569">
        <v>175186</v>
      </c>
      <c r="F7569">
        <v>24.545400000000001</v>
      </c>
      <c r="G7569">
        <v>44731</v>
      </c>
      <c r="H7569">
        <v>44713</v>
      </c>
      <c r="I7569">
        <v>4300010.4444000004</v>
      </c>
      <c r="J7569" t="s">
        <v>207</v>
      </c>
      <c r="K7569">
        <v>3010.0073110800004</v>
      </c>
    </row>
    <row r="7570" spans="1:11" x14ac:dyDescent="0.2">
      <c r="A7570" t="s">
        <v>260</v>
      </c>
      <c r="B7570" t="s">
        <v>198</v>
      </c>
      <c r="C7570" t="s">
        <v>222</v>
      </c>
      <c r="D7570" t="s">
        <v>190</v>
      </c>
      <c r="E7570">
        <v>167090</v>
      </c>
      <c r="F7570">
        <v>17.9544</v>
      </c>
      <c r="G7570">
        <v>44731</v>
      </c>
      <c r="H7570">
        <v>44713</v>
      </c>
      <c r="I7570">
        <v>3000000.696</v>
      </c>
      <c r="J7570" t="s">
        <v>193</v>
      </c>
      <c r="K7570">
        <v>2400.0005568000001</v>
      </c>
    </row>
    <row r="7571" spans="1:11" x14ac:dyDescent="0.2">
      <c r="A7571" t="s">
        <v>260</v>
      </c>
      <c r="B7571" t="s">
        <v>198</v>
      </c>
      <c r="C7571" t="s">
        <v>219</v>
      </c>
      <c r="D7571" t="s">
        <v>190</v>
      </c>
      <c r="E7571">
        <v>184589</v>
      </c>
      <c r="F7571">
        <v>52.007300000000001</v>
      </c>
      <c r="G7571">
        <v>44731</v>
      </c>
      <c r="H7571">
        <v>44713</v>
      </c>
      <c r="I7571">
        <v>9599975.4997000005</v>
      </c>
      <c r="J7571" t="s">
        <v>188</v>
      </c>
      <c r="K7571">
        <v>6719.9828497900016</v>
      </c>
    </row>
    <row r="7572" spans="1:11" x14ac:dyDescent="0.2">
      <c r="A7572" t="s">
        <v>260</v>
      </c>
      <c r="B7572" t="s">
        <v>198</v>
      </c>
      <c r="C7572" t="s">
        <v>237</v>
      </c>
      <c r="D7572" t="s">
        <v>190</v>
      </c>
      <c r="E7572">
        <v>523208</v>
      </c>
      <c r="F7572">
        <v>15.481400000000001</v>
      </c>
      <c r="G7572">
        <v>44732</v>
      </c>
      <c r="H7572">
        <v>44713</v>
      </c>
      <c r="I7572">
        <v>8099992.3312000008</v>
      </c>
      <c r="J7572" t="s">
        <v>204</v>
      </c>
      <c r="K7572">
        <v>5669.9946318400007</v>
      </c>
    </row>
    <row r="7573" spans="1:11" x14ac:dyDescent="0.2">
      <c r="A7573" t="s">
        <v>260</v>
      </c>
      <c r="B7573" t="s">
        <v>198</v>
      </c>
      <c r="C7573" t="s">
        <v>231</v>
      </c>
      <c r="D7573" t="s">
        <v>200</v>
      </c>
      <c r="E7573">
        <v>94127</v>
      </c>
      <c r="F7573">
        <v>23.372599999999998</v>
      </c>
      <c r="G7573">
        <v>44732</v>
      </c>
      <c r="H7573">
        <v>44713</v>
      </c>
      <c r="I7573">
        <v>2199992.7201999999</v>
      </c>
      <c r="J7573" t="s">
        <v>188</v>
      </c>
      <c r="K7573">
        <v>1539.99490414</v>
      </c>
    </row>
    <row r="7574" spans="1:11" x14ac:dyDescent="0.2">
      <c r="A7574" t="s">
        <v>260</v>
      </c>
      <c r="B7574" t="s">
        <v>198</v>
      </c>
      <c r="C7574" t="s">
        <v>203</v>
      </c>
      <c r="D7574" t="s">
        <v>187</v>
      </c>
      <c r="E7574">
        <v>7486</v>
      </c>
      <c r="F7574">
        <v>120.22069999999999</v>
      </c>
      <c r="G7574">
        <v>44732</v>
      </c>
      <c r="H7574">
        <v>44713</v>
      </c>
      <c r="I7574">
        <v>899972.16019999993</v>
      </c>
      <c r="J7574" t="s">
        <v>204</v>
      </c>
      <c r="K7574">
        <v>629.98051213999997</v>
      </c>
    </row>
    <row r="7575" spans="1:11" x14ac:dyDescent="0.2">
      <c r="A7575" t="s">
        <v>260</v>
      </c>
      <c r="B7575" t="s">
        <v>185</v>
      </c>
      <c r="C7575" t="s">
        <v>235</v>
      </c>
      <c r="D7575" t="s">
        <v>200</v>
      </c>
      <c r="E7575">
        <v>279608</v>
      </c>
      <c r="F7575">
        <v>13.9481</v>
      </c>
      <c r="G7575">
        <v>44735</v>
      </c>
      <c r="H7575">
        <v>44713</v>
      </c>
      <c r="I7575">
        <v>3900000.3448000001</v>
      </c>
      <c r="J7575" t="s">
        <v>204</v>
      </c>
      <c r="K7575">
        <v>2730.0002413600005</v>
      </c>
    </row>
    <row r="7576" spans="1:11" x14ac:dyDescent="0.2">
      <c r="A7576" t="s">
        <v>260</v>
      </c>
      <c r="B7576" t="s">
        <v>185</v>
      </c>
      <c r="C7576" t="s">
        <v>228</v>
      </c>
      <c r="D7576" t="s">
        <v>190</v>
      </c>
      <c r="E7576">
        <v>280260</v>
      </c>
      <c r="F7576">
        <v>27.831299999999999</v>
      </c>
      <c r="G7576">
        <v>44735</v>
      </c>
      <c r="H7576">
        <v>44713</v>
      </c>
      <c r="I7576">
        <v>7800000.1379999993</v>
      </c>
      <c r="J7576" t="s">
        <v>204</v>
      </c>
      <c r="K7576">
        <v>5460.0000965999998</v>
      </c>
    </row>
    <row r="7577" spans="1:11" x14ac:dyDescent="0.2">
      <c r="A7577" t="s">
        <v>260</v>
      </c>
      <c r="B7577" t="s">
        <v>185</v>
      </c>
      <c r="C7577" t="s">
        <v>223</v>
      </c>
      <c r="D7577" t="s">
        <v>190</v>
      </c>
      <c r="E7577">
        <v>103386</v>
      </c>
      <c r="F7577">
        <v>83.183300000000003</v>
      </c>
      <c r="G7577">
        <v>44735</v>
      </c>
      <c r="H7577">
        <v>44713</v>
      </c>
      <c r="I7577">
        <v>8599988.6537999995</v>
      </c>
      <c r="J7577" t="s">
        <v>204</v>
      </c>
      <c r="K7577">
        <v>6019.9920576600007</v>
      </c>
    </row>
    <row r="7578" spans="1:11" x14ac:dyDescent="0.2">
      <c r="A7578" t="s">
        <v>260</v>
      </c>
      <c r="B7578" t="s">
        <v>185</v>
      </c>
      <c r="C7578" t="s">
        <v>194</v>
      </c>
      <c r="D7578" t="s">
        <v>190</v>
      </c>
      <c r="E7578">
        <v>180219</v>
      </c>
      <c r="F7578">
        <v>45.500100000000003</v>
      </c>
      <c r="G7578">
        <v>44736</v>
      </c>
      <c r="H7578">
        <v>44713</v>
      </c>
      <c r="I7578">
        <v>8199982.521900001</v>
      </c>
      <c r="J7578" t="s">
        <v>188</v>
      </c>
      <c r="K7578">
        <v>5739.9877653300009</v>
      </c>
    </row>
    <row r="7579" spans="1:11" x14ac:dyDescent="0.2">
      <c r="A7579" t="s">
        <v>260</v>
      </c>
      <c r="B7579" t="s">
        <v>185</v>
      </c>
      <c r="C7579" t="s">
        <v>220</v>
      </c>
      <c r="D7579" t="s">
        <v>190</v>
      </c>
      <c r="E7579">
        <v>5485</v>
      </c>
      <c r="F7579">
        <v>164.08029999999999</v>
      </c>
      <c r="G7579">
        <v>44737</v>
      </c>
      <c r="H7579">
        <v>44713</v>
      </c>
      <c r="I7579">
        <v>899980.44549999991</v>
      </c>
      <c r="J7579" t="s">
        <v>188</v>
      </c>
      <c r="K7579">
        <v>629.98631184999999</v>
      </c>
    </row>
    <row r="7580" spans="1:11" x14ac:dyDescent="0.2">
      <c r="A7580" t="s">
        <v>260</v>
      </c>
      <c r="B7580" t="s">
        <v>185</v>
      </c>
      <c r="C7580" t="s">
        <v>112</v>
      </c>
      <c r="D7580" t="s">
        <v>200</v>
      </c>
      <c r="E7580">
        <v>206241</v>
      </c>
      <c r="F7580">
        <v>43.153500000000001</v>
      </c>
      <c r="G7580">
        <v>44738</v>
      </c>
      <c r="H7580">
        <v>44713</v>
      </c>
      <c r="I7580">
        <v>8900020.9934999999</v>
      </c>
      <c r="J7580" t="s">
        <v>188</v>
      </c>
      <c r="K7580">
        <v>6230.0146954499996</v>
      </c>
    </row>
    <row r="7581" spans="1:11" x14ac:dyDescent="0.2">
      <c r="A7581" t="s">
        <v>260</v>
      </c>
      <c r="B7581" t="s">
        <v>198</v>
      </c>
      <c r="C7581" t="s">
        <v>206</v>
      </c>
      <c r="D7581" t="s">
        <v>190</v>
      </c>
      <c r="E7581">
        <v>73776</v>
      </c>
      <c r="F7581">
        <v>103.01519999999999</v>
      </c>
      <c r="G7581">
        <v>44742</v>
      </c>
      <c r="H7581">
        <v>44713</v>
      </c>
      <c r="I7581">
        <v>7600049.3951999992</v>
      </c>
      <c r="J7581" t="s">
        <v>207</v>
      </c>
      <c r="K7581">
        <v>5320.0345766399996</v>
      </c>
    </row>
    <row r="7582" spans="1:11" x14ac:dyDescent="0.2">
      <c r="A7582" t="s">
        <v>260</v>
      </c>
      <c r="B7582" t="s">
        <v>185</v>
      </c>
      <c r="C7582" t="s">
        <v>227</v>
      </c>
      <c r="D7582" t="s">
        <v>192</v>
      </c>
      <c r="E7582">
        <v>37964</v>
      </c>
      <c r="F7582">
        <v>144.87260000000001</v>
      </c>
      <c r="G7582">
        <v>44742</v>
      </c>
      <c r="H7582">
        <v>44713</v>
      </c>
      <c r="I7582">
        <v>5499943.3864000002</v>
      </c>
      <c r="J7582" t="s">
        <v>204</v>
      </c>
      <c r="K7582">
        <v>3849.9603704800006</v>
      </c>
    </row>
    <row r="7583" spans="1:11" x14ac:dyDescent="0.2">
      <c r="A7583" t="s">
        <v>260</v>
      </c>
      <c r="B7583" t="s">
        <v>185</v>
      </c>
      <c r="C7583" t="s">
        <v>220</v>
      </c>
      <c r="D7583" t="s">
        <v>187</v>
      </c>
      <c r="E7583">
        <v>5397</v>
      </c>
      <c r="F7583">
        <v>166.76830000000001</v>
      </c>
      <c r="G7583">
        <v>44742</v>
      </c>
      <c r="H7583">
        <v>44713</v>
      </c>
      <c r="I7583">
        <v>900048.51510000008</v>
      </c>
      <c r="J7583" t="s">
        <v>188</v>
      </c>
      <c r="K7583">
        <v>630.03396057000009</v>
      </c>
    </row>
    <row r="7584" spans="1:11" x14ac:dyDescent="0.2">
      <c r="A7584" t="s">
        <v>260</v>
      </c>
      <c r="B7584" t="s">
        <v>185</v>
      </c>
      <c r="C7584" t="s">
        <v>245</v>
      </c>
      <c r="D7584" t="s">
        <v>190</v>
      </c>
      <c r="E7584">
        <v>185397</v>
      </c>
      <c r="F7584">
        <v>53.399000000000001</v>
      </c>
      <c r="G7584">
        <v>44742</v>
      </c>
      <c r="H7584">
        <v>44713</v>
      </c>
      <c r="I7584">
        <v>9900014.4030000009</v>
      </c>
      <c r="J7584" t="s">
        <v>188</v>
      </c>
      <c r="K7584">
        <v>6930.0100821000015</v>
      </c>
    </row>
    <row r="7585" spans="1:11" x14ac:dyDescent="0.2">
      <c r="A7585" t="s">
        <v>260</v>
      </c>
      <c r="B7585" t="s">
        <v>185</v>
      </c>
      <c r="C7585" t="s">
        <v>201</v>
      </c>
      <c r="D7585" t="s">
        <v>190</v>
      </c>
      <c r="E7585">
        <v>147194</v>
      </c>
      <c r="F7585">
        <v>36.686300000000003</v>
      </c>
      <c r="G7585">
        <v>44743</v>
      </c>
      <c r="H7585">
        <v>44743</v>
      </c>
      <c r="I7585">
        <v>5400003.2422000002</v>
      </c>
      <c r="J7585" t="s">
        <v>188</v>
      </c>
      <c r="K7585">
        <v>3780.0022695400003</v>
      </c>
    </row>
    <row r="7586" spans="1:11" x14ac:dyDescent="0.2">
      <c r="A7586" t="s">
        <v>260</v>
      </c>
      <c r="B7586" t="s">
        <v>185</v>
      </c>
      <c r="C7586" t="s">
        <v>197</v>
      </c>
      <c r="D7586" t="s">
        <v>190</v>
      </c>
      <c r="E7586">
        <v>5148</v>
      </c>
      <c r="F7586">
        <v>155.38679999999999</v>
      </c>
      <c r="G7586">
        <v>44743</v>
      </c>
      <c r="H7586">
        <v>44743</v>
      </c>
      <c r="I7586">
        <v>799931.24639999995</v>
      </c>
      <c r="J7586" t="s">
        <v>188</v>
      </c>
      <c r="K7586">
        <v>559.95187248000002</v>
      </c>
    </row>
    <row r="7587" spans="1:11" x14ac:dyDescent="0.2">
      <c r="A7587" t="s">
        <v>260</v>
      </c>
      <c r="B7587" t="s">
        <v>185</v>
      </c>
      <c r="C7587" t="s">
        <v>235</v>
      </c>
      <c r="D7587" t="s">
        <v>190</v>
      </c>
      <c r="E7587">
        <v>253132</v>
      </c>
      <c r="F7587">
        <v>15.407</v>
      </c>
      <c r="G7587">
        <v>44743</v>
      </c>
      <c r="H7587">
        <v>44743</v>
      </c>
      <c r="I7587">
        <v>3900004.7239999999</v>
      </c>
      <c r="J7587" t="s">
        <v>204</v>
      </c>
      <c r="K7587">
        <v>2730.0033068000002</v>
      </c>
    </row>
    <row r="7588" spans="1:11" x14ac:dyDescent="0.2">
      <c r="A7588" t="s">
        <v>260</v>
      </c>
      <c r="B7588" t="s">
        <v>185</v>
      </c>
      <c r="C7588" t="s">
        <v>229</v>
      </c>
      <c r="D7588" t="s">
        <v>190</v>
      </c>
      <c r="E7588">
        <v>18652</v>
      </c>
      <c r="F7588">
        <v>107.22839999999999</v>
      </c>
      <c r="G7588">
        <v>44743</v>
      </c>
      <c r="H7588">
        <v>44743</v>
      </c>
      <c r="I7588">
        <v>2000024.1168</v>
      </c>
      <c r="J7588" t="s">
        <v>188</v>
      </c>
      <c r="K7588">
        <v>1400.0168817600002</v>
      </c>
    </row>
    <row r="7589" spans="1:11" x14ac:dyDescent="0.2">
      <c r="A7589" t="s">
        <v>260</v>
      </c>
      <c r="B7589" t="s">
        <v>198</v>
      </c>
      <c r="C7589" t="s">
        <v>213</v>
      </c>
      <c r="D7589" t="s">
        <v>190</v>
      </c>
      <c r="E7589">
        <v>64814</v>
      </c>
      <c r="F7589">
        <v>75.6006</v>
      </c>
      <c r="G7589">
        <v>44745</v>
      </c>
      <c r="H7589">
        <v>44743</v>
      </c>
      <c r="I7589">
        <v>4899977.2884</v>
      </c>
      <c r="J7589" t="s">
        <v>188</v>
      </c>
      <c r="K7589">
        <v>3429.9841018799998</v>
      </c>
    </row>
    <row r="7590" spans="1:11" x14ac:dyDescent="0.2">
      <c r="A7590" t="s">
        <v>260</v>
      </c>
      <c r="B7590" t="s">
        <v>185</v>
      </c>
      <c r="C7590" t="s">
        <v>208</v>
      </c>
      <c r="D7590" t="s">
        <v>190</v>
      </c>
      <c r="E7590">
        <v>70304</v>
      </c>
      <c r="F7590">
        <v>62.585599999999999</v>
      </c>
      <c r="G7590">
        <v>44745</v>
      </c>
      <c r="H7590">
        <v>44743</v>
      </c>
      <c r="I7590">
        <v>4400018.0224000001</v>
      </c>
      <c r="J7590" t="s">
        <v>188</v>
      </c>
      <c r="K7590">
        <v>3080.0126156800002</v>
      </c>
    </row>
    <row r="7591" spans="1:11" x14ac:dyDescent="0.2">
      <c r="A7591" t="s">
        <v>260</v>
      </c>
      <c r="B7591" t="s">
        <v>185</v>
      </c>
      <c r="C7591" t="s">
        <v>233</v>
      </c>
      <c r="D7591" t="s">
        <v>187</v>
      </c>
      <c r="E7591">
        <v>18667</v>
      </c>
      <c r="F7591">
        <v>91.069100000000006</v>
      </c>
      <c r="G7591">
        <v>44749</v>
      </c>
      <c r="H7591">
        <v>44743</v>
      </c>
      <c r="I7591">
        <v>1699986.8897000002</v>
      </c>
      <c r="J7591" t="s">
        <v>204</v>
      </c>
      <c r="K7591">
        <v>1189.9908227900003</v>
      </c>
    </row>
    <row r="7592" spans="1:11" x14ac:dyDescent="0.2">
      <c r="A7592" t="s">
        <v>260</v>
      </c>
      <c r="B7592" t="s">
        <v>185</v>
      </c>
      <c r="C7592" t="s">
        <v>240</v>
      </c>
      <c r="D7592" t="s">
        <v>192</v>
      </c>
      <c r="E7592">
        <v>673001</v>
      </c>
      <c r="F7592">
        <v>7.5780000000000003</v>
      </c>
      <c r="G7592">
        <v>44749</v>
      </c>
      <c r="H7592">
        <v>44743</v>
      </c>
      <c r="I7592">
        <v>5100001.5779999997</v>
      </c>
      <c r="J7592" t="s">
        <v>241</v>
      </c>
      <c r="K7592">
        <v>4590.0014202000002</v>
      </c>
    </row>
    <row r="7593" spans="1:11" x14ac:dyDescent="0.2">
      <c r="A7593" t="s">
        <v>260</v>
      </c>
      <c r="B7593" t="s">
        <v>185</v>
      </c>
      <c r="C7593" t="s">
        <v>222</v>
      </c>
      <c r="D7593" t="s">
        <v>200</v>
      </c>
      <c r="E7593">
        <v>373586</v>
      </c>
      <c r="F7593">
        <v>17.9343</v>
      </c>
      <c r="G7593">
        <v>44749</v>
      </c>
      <c r="H7593">
        <v>44743</v>
      </c>
      <c r="I7593">
        <v>6700003.3997999998</v>
      </c>
      <c r="J7593" t="s">
        <v>193</v>
      </c>
      <c r="K7593">
        <v>5360.0027198400003</v>
      </c>
    </row>
    <row r="7594" spans="1:11" x14ac:dyDescent="0.2">
      <c r="A7594" t="s">
        <v>260</v>
      </c>
      <c r="B7594" t="s">
        <v>198</v>
      </c>
      <c r="C7594" t="s">
        <v>197</v>
      </c>
      <c r="D7594" t="s">
        <v>190</v>
      </c>
      <c r="E7594">
        <v>12488</v>
      </c>
      <c r="F7594">
        <v>152.14179999999999</v>
      </c>
      <c r="G7594">
        <v>44749</v>
      </c>
      <c r="H7594">
        <v>44743</v>
      </c>
      <c r="I7594">
        <v>1899946.7984</v>
      </c>
      <c r="J7594" t="s">
        <v>188</v>
      </c>
      <c r="K7594">
        <v>1329.9627588800001</v>
      </c>
    </row>
    <row r="7595" spans="1:11" x14ac:dyDescent="0.2">
      <c r="A7595" t="s">
        <v>260</v>
      </c>
      <c r="B7595" t="s">
        <v>198</v>
      </c>
      <c r="C7595" t="s">
        <v>234</v>
      </c>
      <c r="D7595" t="s">
        <v>200</v>
      </c>
      <c r="E7595">
        <v>61727</v>
      </c>
      <c r="F7595">
        <v>103.68300000000001</v>
      </c>
      <c r="G7595">
        <v>44751</v>
      </c>
      <c r="H7595">
        <v>44743</v>
      </c>
      <c r="I7595">
        <v>6400040.5410000002</v>
      </c>
      <c r="J7595" t="s">
        <v>204</v>
      </c>
      <c r="K7595">
        <v>4480.0283786999998</v>
      </c>
    </row>
    <row r="7596" spans="1:11" x14ac:dyDescent="0.2">
      <c r="A7596" t="s">
        <v>260</v>
      </c>
      <c r="B7596" t="s">
        <v>185</v>
      </c>
      <c r="C7596" t="s">
        <v>195</v>
      </c>
      <c r="D7596" t="s">
        <v>192</v>
      </c>
      <c r="E7596">
        <v>24904</v>
      </c>
      <c r="F7596">
        <v>104.3993</v>
      </c>
      <c r="G7596">
        <v>44753</v>
      </c>
      <c r="H7596">
        <v>44743</v>
      </c>
      <c r="I7596">
        <v>2599960.1672</v>
      </c>
      <c r="J7596" t="s">
        <v>196</v>
      </c>
      <c r="K7596">
        <v>2339.9641504800002</v>
      </c>
    </row>
    <row r="7597" spans="1:11" x14ac:dyDescent="0.2">
      <c r="A7597" t="s">
        <v>260</v>
      </c>
      <c r="B7597" t="s">
        <v>198</v>
      </c>
      <c r="C7597" t="s">
        <v>222</v>
      </c>
      <c r="D7597" t="s">
        <v>190</v>
      </c>
      <c r="E7597">
        <v>233298</v>
      </c>
      <c r="F7597">
        <v>18.002700000000001</v>
      </c>
      <c r="G7597">
        <v>44753</v>
      </c>
      <c r="H7597">
        <v>44743</v>
      </c>
      <c r="I7597">
        <v>4199993.9046</v>
      </c>
      <c r="J7597" t="s">
        <v>193</v>
      </c>
      <c r="K7597">
        <v>3359.9951236800002</v>
      </c>
    </row>
    <row r="7598" spans="1:11" x14ac:dyDescent="0.2">
      <c r="A7598" t="s">
        <v>260</v>
      </c>
      <c r="B7598" t="s">
        <v>198</v>
      </c>
      <c r="C7598" t="s">
        <v>114</v>
      </c>
      <c r="D7598" t="s">
        <v>190</v>
      </c>
      <c r="E7598">
        <v>579101</v>
      </c>
      <c r="F7598">
        <v>13.123799999999999</v>
      </c>
      <c r="G7598">
        <v>44756</v>
      </c>
      <c r="H7598">
        <v>44743</v>
      </c>
      <c r="I7598">
        <v>7600005.7037999993</v>
      </c>
      <c r="J7598" t="s">
        <v>215</v>
      </c>
      <c r="K7598">
        <v>6840.0051334199998</v>
      </c>
    </row>
    <row r="7599" spans="1:11" x14ac:dyDescent="0.2">
      <c r="A7599" t="s">
        <v>260</v>
      </c>
      <c r="B7599" t="s">
        <v>198</v>
      </c>
      <c r="C7599" t="s">
        <v>245</v>
      </c>
      <c r="D7599" t="s">
        <v>187</v>
      </c>
      <c r="E7599">
        <v>93797</v>
      </c>
      <c r="F7599">
        <v>57.570900000000002</v>
      </c>
      <c r="G7599">
        <v>44756</v>
      </c>
      <c r="H7599">
        <v>44743</v>
      </c>
      <c r="I7599">
        <v>5399977.7072999999</v>
      </c>
      <c r="J7599" t="s">
        <v>188</v>
      </c>
      <c r="K7599">
        <v>3779.9843951100002</v>
      </c>
    </row>
    <row r="7600" spans="1:11" x14ac:dyDescent="0.2">
      <c r="A7600" t="s">
        <v>260</v>
      </c>
      <c r="B7600" t="s">
        <v>185</v>
      </c>
      <c r="C7600" t="s">
        <v>237</v>
      </c>
      <c r="D7600" t="s">
        <v>200</v>
      </c>
      <c r="E7600">
        <v>469640</v>
      </c>
      <c r="F7600">
        <v>17.4602</v>
      </c>
      <c r="G7600">
        <v>44756</v>
      </c>
      <c r="H7600">
        <v>44743</v>
      </c>
      <c r="I7600">
        <v>8200008.3279999997</v>
      </c>
      <c r="J7600" t="s">
        <v>204</v>
      </c>
      <c r="K7600">
        <v>5740.0058295999997</v>
      </c>
    </row>
    <row r="7601" spans="1:11" x14ac:dyDescent="0.2">
      <c r="A7601" t="s">
        <v>260</v>
      </c>
      <c r="B7601" t="s">
        <v>185</v>
      </c>
      <c r="C7601" t="s">
        <v>233</v>
      </c>
      <c r="D7601" t="s">
        <v>190</v>
      </c>
      <c r="E7601">
        <v>84230</v>
      </c>
      <c r="F7601">
        <v>80.731099999999998</v>
      </c>
      <c r="G7601">
        <v>44756</v>
      </c>
      <c r="H7601">
        <v>44743</v>
      </c>
      <c r="I7601">
        <v>6799980.5529999994</v>
      </c>
      <c r="J7601" t="s">
        <v>204</v>
      </c>
      <c r="K7601">
        <v>4759.9863870999998</v>
      </c>
    </row>
    <row r="7602" spans="1:11" x14ac:dyDescent="0.2">
      <c r="A7602" t="s">
        <v>260</v>
      </c>
      <c r="B7602" t="s">
        <v>185</v>
      </c>
      <c r="C7602" t="s">
        <v>239</v>
      </c>
      <c r="D7602" t="s">
        <v>190</v>
      </c>
      <c r="E7602">
        <v>467364</v>
      </c>
      <c r="F7602">
        <v>15.191599999999999</v>
      </c>
      <c r="G7602">
        <v>44756</v>
      </c>
      <c r="H7602">
        <v>44743</v>
      </c>
      <c r="I7602">
        <v>7100006.9424000001</v>
      </c>
      <c r="J7602" t="s">
        <v>188</v>
      </c>
      <c r="K7602">
        <v>4970.0048596799998</v>
      </c>
    </row>
    <row r="7603" spans="1:11" x14ac:dyDescent="0.2">
      <c r="A7603" t="s">
        <v>260</v>
      </c>
      <c r="B7603" t="s">
        <v>198</v>
      </c>
      <c r="C7603" t="s">
        <v>232</v>
      </c>
      <c r="D7603" t="s">
        <v>190</v>
      </c>
      <c r="E7603">
        <v>159134</v>
      </c>
      <c r="F7603">
        <v>25.764500000000002</v>
      </c>
      <c r="G7603">
        <v>44757</v>
      </c>
      <c r="H7603">
        <v>44743</v>
      </c>
      <c r="I7603">
        <v>4100007.9430000004</v>
      </c>
      <c r="J7603" t="s">
        <v>204</v>
      </c>
      <c r="K7603">
        <v>2870.0055601000004</v>
      </c>
    </row>
    <row r="7604" spans="1:11" x14ac:dyDescent="0.2">
      <c r="A7604" t="s">
        <v>260</v>
      </c>
      <c r="B7604" t="s">
        <v>185</v>
      </c>
      <c r="C7604" t="s">
        <v>244</v>
      </c>
      <c r="D7604" t="s">
        <v>190</v>
      </c>
      <c r="E7604">
        <v>96256</v>
      </c>
      <c r="F7604">
        <v>24.933599999999998</v>
      </c>
      <c r="G7604">
        <v>44757</v>
      </c>
      <c r="H7604">
        <v>44743</v>
      </c>
      <c r="I7604">
        <v>2400008.6015999997</v>
      </c>
      <c r="J7604" t="s">
        <v>207</v>
      </c>
      <c r="K7604">
        <v>1680.00602112</v>
      </c>
    </row>
    <row r="7605" spans="1:11" x14ac:dyDescent="0.2">
      <c r="A7605" t="s">
        <v>260</v>
      </c>
      <c r="B7605" t="s">
        <v>185</v>
      </c>
      <c r="C7605" t="s">
        <v>233</v>
      </c>
      <c r="D7605" t="s">
        <v>187</v>
      </c>
      <c r="E7605">
        <v>52132</v>
      </c>
      <c r="F7605">
        <v>86.319699999999997</v>
      </c>
      <c r="G7605">
        <v>44758</v>
      </c>
      <c r="H7605">
        <v>44743</v>
      </c>
      <c r="I7605">
        <v>4500018.6003999999</v>
      </c>
      <c r="J7605" t="s">
        <v>204</v>
      </c>
      <c r="K7605">
        <v>3150.0130202800001</v>
      </c>
    </row>
    <row r="7606" spans="1:11" x14ac:dyDescent="0.2">
      <c r="A7606" t="s">
        <v>260</v>
      </c>
      <c r="B7606" t="s">
        <v>198</v>
      </c>
      <c r="C7606" t="s">
        <v>236</v>
      </c>
      <c r="D7606" t="s">
        <v>212</v>
      </c>
      <c r="E7606">
        <v>642490</v>
      </c>
      <c r="F7606">
        <v>7.0039999999999996</v>
      </c>
      <c r="G7606">
        <v>44760</v>
      </c>
      <c r="H7606">
        <v>44743</v>
      </c>
      <c r="I7606">
        <v>4499999.96</v>
      </c>
      <c r="J7606" t="s">
        <v>215</v>
      </c>
      <c r="K7606">
        <v>4049.9999640000001</v>
      </c>
    </row>
    <row r="7607" spans="1:11" x14ac:dyDescent="0.2">
      <c r="A7607" t="s">
        <v>260</v>
      </c>
      <c r="B7607" t="s">
        <v>198</v>
      </c>
      <c r="C7607" t="s">
        <v>223</v>
      </c>
      <c r="D7607" t="s">
        <v>192</v>
      </c>
      <c r="E7607">
        <v>119539</v>
      </c>
      <c r="F7607">
        <v>83.654399999999995</v>
      </c>
      <c r="G7607">
        <v>44760</v>
      </c>
      <c r="H7607">
        <v>44743</v>
      </c>
      <c r="I7607">
        <v>9999963.3215999994</v>
      </c>
      <c r="J7607" t="s">
        <v>204</v>
      </c>
      <c r="K7607">
        <v>6999.9743251199998</v>
      </c>
    </row>
    <row r="7608" spans="1:11" x14ac:dyDescent="0.2">
      <c r="A7608" t="s">
        <v>260</v>
      </c>
      <c r="B7608" t="s">
        <v>198</v>
      </c>
      <c r="C7608" t="s">
        <v>226</v>
      </c>
      <c r="D7608" t="s">
        <v>200</v>
      </c>
      <c r="E7608">
        <v>62785</v>
      </c>
      <c r="F7608">
        <v>54.152799999999999</v>
      </c>
      <c r="G7608">
        <v>44760</v>
      </c>
      <c r="H7608">
        <v>44743</v>
      </c>
      <c r="I7608">
        <v>3399983.548</v>
      </c>
      <c r="J7608" t="s">
        <v>188</v>
      </c>
      <c r="K7608">
        <v>2379.9884836000001</v>
      </c>
    </row>
    <row r="7609" spans="1:11" x14ac:dyDescent="0.2">
      <c r="A7609" t="s">
        <v>260</v>
      </c>
      <c r="B7609" t="s">
        <v>198</v>
      </c>
      <c r="C7609" t="s">
        <v>202</v>
      </c>
      <c r="D7609" t="s">
        <v>212</v>
      </c>
      <c r="E7609">
        <v>1119156</v>
      </c>
      <c r="F7609">
        <v>4.3783000000000003</v>
      </c>
      <c r="G7609">
        <v>44763</v>
      </c>
      <c r="H7609">
        <v>44743</v>
      </c>
      <c r="I7609">
        <v>4900000.7148000002</v>
      </c>
      <c r="J7609" t="s">
        <v>193</v>
      </c>
      <c r="K7609">
        <v>3920.0005718400002</v>
      </c>
    </row>
    <row r="7610" spans="1:11" x14ac:dyDescent="0.2">
      <c r="A7610" t="s">
        <v>260</v>
      </c>
      <c r="B7610" t="s">
        <v>198</v>
      </c>
      <c r="C7610" t="s">
        <v>222</v>
      </c>
      <c r="D7610" t="s">
        <v>190</v>
      </c>
      <c r="E7610">
        <v>215256</v>
      </c>
      <c r="F7610">
        <v>16.259699999999999</v>
      </c>
      <c r="G7610">
        <v>44763</v>
      </c>
      <c r="H7610">
        <v>44743</v>
      </c>
      <c r="I7610">
        <v>3499997.9831999997</v>
      </c>
      <c r="J7610" t="s">
        <v>193</v>
      </c>
      <c r="K7610">
        <v>2799.9983865599997</v>
      </c>
    </row>
    <row r="7611" spans="1:11" x14ac:dyDescent="0.2">
      <c r="A7611" t="s">
        <v>260</v>
      </c>
      <c r="B7611" t="s">
        <v>198</v>
      </c>
      <c r="C7611" t="s">
        <v>226</v>
      </c>
      <c r="D7611" t="s">
        <v>192</v>
      </c>
      <c r="E7611">
        <v>174523</v>
      </c>
      <c r="F7611">
        <v>53.8611</v>
      </c>
      <c r="G7611">
        <v>44763</v>
      </c>
      <c r="H7611">
        <v>44743</v>
      </c>
      <c r="I7611">
        <v>9400000.7553000003</v>
      </c>
      <c r="J7611" t="s">
        <v>188</v>
      </c>
      <c r="K7611">
        <v>6580.0005287100003</v>
      </c>
    </row>
    <row r="7612" spans="1:11" x14ac:dyDescent="0.2">
      <c r="A7612" t="s">
        <v>260</v>
      </c>
      <c r="B7612" t="s">
        <v>198</v>
      </c>
      <c r="C7612" t="s">
        <v>242</v>
      </c>
      <c r="D7612" t="s">
        <v>192</v>
      </c>
      <c r="E7612">
        <v>26863</v>
      </c>
      <c r="F7612">
        <v>234.51900000000001</v>
      </c>
      <c r="G7612">
        <v>44763</v>
      </c>
      <c r="H7612">
        <v>44743</v>
      </c>
      <c r="I7612">
        <v>6299883.8969999999</v>
      </c>
      <c r="J7612" t="s">
        <v>207</v>
      </c>
      <c r="K7612">
        <v>4409.9187278999998</v>
      </c>
    </row>
    <row r="7613" spans="1:11" x14ac:dyDescent="0.2">
      <c r="A7613" t="s">
        <v>260</v>
      </c>
      <c r="B7613" t="s">
        <v>185</v>
      </c>
      <c r="C7613" t="s">
        <v>199</v>
      </c>
      <c r="D7613" t="s">
        <v>190</v>
      </c>
      <c r="E7613">
        <v>591592</v>
      </c>
      <c r="F7613">
        <v>2.8736000000000002</v>
      </c>
      <c r="G7613">
        <v>44763</v>
      </c>
      <c r="H7613">
        <v>44743</v>
      </c>
      <c r="I7613">
        <v>1699998.7712000001</v>
      </c>
      <c r="J7613" t="s">
        <v>193</v>
      </c>
      <c r="K7613">
        <v>1359.9990169600001</v>
      </c>
    </row>
    <row r="7614" spans="1:11" x14ac:dyDescent="0.2">
      <c r="A7614" t="s">
        <v>260</v>
      </c>
      <c r="B7614" t="s">
        <v>198</v>
      </c>
      <c r="C7614" t="s">
        <v>213</v>
      </c>
      <c r="D7614" t="s">
        <v>190</v>
      </c>
      <c r="E7614">
        <v>121317</v>
      </c>
      <c r="F7614">
        <v>78.307000000000002</v>
      </c>
      <c r="G7614">
        <v>44764</v>
      </c>
      <c r="H7614">
        <v>44743</v>
      </c>
      <c r="I7614">
        <v>9499970.3190000001</v>
      </c>
      <c r="J7614" t="s">
        <v>188</v>
      </c>
      <c r="K7614">
        <v>6649.9792233000007</v>
      </c>
    </row>
    <row r="7615" spans="1:11" x14ac:dyDescent="0.2">
      <c r="A7615" t="s">
        <v>260</v>
      </c>
      <c r="B7615" t="s">
        <v>185</v>
      </c>
      <c r="C7615" t="s">
        <v>219</v>
      </c>
      <c r="D7615" t="s">
        <v>190</v>
      </c>
      <c r="E7615">
        <v>143596</v>
      </c>
      <c r="F7615">
        <v>54.319000000000003</v>
      </c>
      <c r="G7615">
        <v>44765</v>
      </c>
      <c r="H7615">
        <v>44743</v>
      </c>
      <c r="I7615">
        <v>7799991.1240000008</v>
      </c>
      <c r="J7615" t="s">
        <v>188</v>
      </c>
      <c r="K7615">
        <v>5459.9937868000006</v>
      </c>
    </row>
    <row r="7616" spans="1:11" x14ac:dyDescent="0.2">
      <c r="A7616" t="s">
        <v>260</v>
      </c>
      <c r="B7616" t="s">
        <v>185</v>
      </c>
      <c r="C7616" t="s">
        <v>213</v>
      </c>
      <c r="D7616" t="s">
        <v>190</v>
      </c>
      <c r="E7616">
        <v>6491</v>
      </c>
      <c r="F7616">
        <v>77.033000000000001</v>
      </c>
      <c r="G7616">
        <v>44765</v>
      </c>
      <c r="H7616">
        <v>44743</v>
      </c>
      <c r="I7616">
        <v>500021.20299999998</v>
      </c>
      <c r="J7616" t="s">
        <v>188</v>
      </c>
      <c r="K7616">
        <v>350.01484210000001</v>
      </c>
    </row>
    <row r="7617" spans="1:11" x14ac:dyDescent="0.2">
      <c r="A7617" t="s">
        <v>260</v>
      </c>
      <c r="B7617" t="s">
        <v>198</v>
      </c>
      <c r="C7617" t="s">
        <v>226</v>
      </c>
      <c r="D7617" t="s">
        <v>212</v>
      </c>
      <c r="E7617">
        <v>182891</v>
      </c>
      <c r="F7617">
        <v>50.3033</v>
      </c>
      <c r="G7617">
        <v>44766</v>
      </c>
      <c r="H7617">
        <v>44743</v>
      </c>
      <c r="I7617">
        <v>9200020.8402999993</v>
      </c>
      <c r="J7617" t="s">
        <v>188</v>
      </c>
      <c r="K7617">
        <v>6440.0145882099996</v>
      </c>
    </row>
    <row r="7618" spans="1:11" x14ac:dyDescent="0.2">
      <c r="A7618" t="s">
        <v>260</v>
      </c>
      <c r="B7618" t="s">
        <v>185</v>
      </c>
      <c r="C7618" t="s">
        <v>239</v>
      </c>
      <c r="D7618" t="s">
        <v>192</v>
      </c>
      <c r="E7618">
        <v>374794</v>
      </c>
      <c r="F7618">
        <v>16.275600000000001</v>
      </c>
      <c r="G7618">
        <v>44766</v>
      </c>
      <c r="H7618">
        <v>44743</v>
      </c>
      <c r="I7618">
        <v>6099997.2264</v>
      </c>
      <c r="J7618" t="s">
        <v>188</v>
      </c>
      <c r="K7618">
        <v>4269.9980584799996</v>
      </c>
    </row>
    <row r="7619" spans="1:11" x14ac:dyDescent="0.2">
      <c r="A7619" t="s">
        <v>260</v>
      </c>
      <c r="B7619" t="s">
        <v>198</v>
      </c>
      <c r="C7619" t="s">
        <v>225</v>
      </c>
      <c r="D7619" t="s">
        <v>190</v>
      </c>
      <c r="E7619">
        <v>83357</v>
      </c>
      <c r="F7619">
        <v>86.375699999999995</v>
      </c>
      <c r="G7619">
        <v>44767</v>
      </c>
      <c r="H7619">
        <v>44743</v>
      </c>
      <c r="I7619">
        <v>7200019.2248999998</v>
      </c>
      <c r="J7619" t="s">
        <v>188</v>
      </c>
      <c r="K7619">
        <v>5040.01345743</v>
      </c>
    </row>
    <row r="7620" spans="1:11" x14ac:dyDescent="0.2">
      <c r="A7620" t="s">
        <v>260</v>
      </c>
      <c r="B7620" t="s">
        <v>198</v>
      </c>
      <c r="C7620" t="s">
        <v>189</v>
      </c>
      <c r="D7620" t="s">
        <v>187</v>
      </c>
      <c r="E7620">
        <v>214137</v>
      </c>
      <c r="F7620">
        <v>30.354399999999998</v>
      </c>
      <c r="G7620">
        <v>44767</v>
      </c>
      <c r="H7620">
        <v>44743</v>
      </c>
      <c r="I7620">
        <v>6500000.1527999993</v>
      </c>
      <c r="J7620" t="s">
        <v>188</v>
      </c>
      <c r="K7620">
        <v>4550.0001069599994</v>
      </c>
    </row>
    <row r="7621" spans="1:11" x14ac:dyDescent="0.2">
      <c r="A7621" t="s">
        <v>260</v>
      </c>
      <c r="B7621" t="s">
        <v>198</v>
      </c>
      <c r="C7621" t="s">
        <v>221</v>
      </c>
      <c r="D7621" t="s">
        <v>192</v>
      </c>
      <c r="E7621">
        <v>154647</v>
      </c>
      <c r="F7621">
        <v>39.444600000000001</v>
      </c>
      <c r="G7621">
        <v>44767</v>
      </c>
      <c r="H7621">
        <v>44743</v>
      </c>
      <c r="I7621">
        <v>6099989.0562000005</v>
      </c>
      <c r="J7621" t="s">
        <v>207</v>
      </c>
      <c r="K7621">
        <v>4269.9923393400004</v>
      </c>
    </row>
    <row r="7622" spans="1:11" x14ac:dyDescent="0.2">
      <c r="A7622" t="s">
        <v>260</v>
      </c>
      <c r="B7622" t="s">
        <v>185</v>
      </c>
      <c r="C7622" t="s">
        <v>245</v>
      </c>
      <c r="D7622" t="s">
        <v>192</v>
      </c>
      <c r="E7622">
        <v>162346</v>
      </c>
      <c r="F7622">
        <v>56.668999999999997</v>
      </c>
      <c r="G7622">
        <v>44767</v>
      </c>
      <c r="H7622">
        <v>44743</v>
      </c>
      <c r="I7622">
        <v>9199985.4739999995</v>
      </c>
      <c r="J7622" t="s">
        <v>188</v>
      </c>
      <c r="K7622">
        <v>6439.9898317999996</v>
      </c>
    </row>
    <row r="7623" spans="1:11" x14ac:dyDescent="0.2">
      <c r="A7623" t="s">
        <v>260</v>
      </c>
      <c r="B7623" t="s">
        <v>185</v>
      </c>
      <c r="C7623" t="s">
        <v>195</v>
      </c>
      <c r="D7623" t="s">
        <v>200</v>
      </c>
      <c r="E7623">
        <v>34336</v>
      </c>
      <c r="F7623">
        <v>119.40770000000001</v>
      </c>
      <c r="G7623">
        <v>44767</v>
      </c>
      <c r="H7623">
        <v>44743</v>
      </c>
      <c r="I7623">
        <v>4099982.7872000001</v>
      </c>
      <c r="J7623" t="s">
        <v>196</v>
      </c>
      <c r="K7623">
        <v>3689.9845084800008</v>
      </c>
    </row>
    <row r="7624" spans="1:11" x14ac:dyDescent="0.2">
      <c r="A7624" t="s">
        <v>260</v>
      </c>
      <c r="B7624" t="s">
        <v>185</v>
      </c>
      <c r="C7624" t="s">
        <v>199</v>
      </c>
      <c r="D7624" t="s">
        <v>187</v>
      </c>
      <c r="E7624">
        <v>2825391</v>
      </c>
      <c r="F7624">
        <v>3.1854</v>
      </c>
      <c r="G7624">
        <v>44770</v>
      </c>
      <c r="H7624">
        <v>44743</v>
      </c>
      <c r="I7624">
        <v>9000000.4913999997</v>
      </c>
      <c r="J7624" t="s">
        <v>193</v>
      </c>
      <c r="K7624">
        <v>7200.0003931199999</v>
      </c>
    </row>
    <row r="7625" spans="1:11" x14ac:dyDescent="0.2">
      <c r="A7625" t="s">
        <v>260</v>
      </c>
      <c r="B7625" t="s">
        <v>198</v>
      </c>
      <c r="C7625" t="s">
        <v>216</v>
      </c>
      <c r="D7625" t="s">
        <v>187</v>
      </c>
      <c r="E7625">
        <v>324775</v>
      </c>
      <c r="F7625">
        <v>18.166399999999999</v>
      </c>
      <c r="G7625">
        <v>44770</v>
      </c>
      <c r="H7625">
        <v>44743</v>
      </c>
      <c r="I7625">
        <v>5899992.5599999996</v>
      </c>
      <c r="J7625" t="s">
        <v>215</v>
      </c>
      <c r="K7625">
        <v>5309.9933040000005</v>
      </c>
    </row>
    <row r="7626" spans="1:11" x14ac:dyDescent="0.2">
      <c r="A7626" t="s">
        <v>260</v>
      </c>
      <c r="B7626" t="s">
        <v>198</v>
      </c>
      <c r="C7626" t="s">
        <v>236</v>
      </c>
      <c r="D7626" t="s">
        <v>190</v>
      </c>
      <c r="E7626">
        <v>1205957</v>
      </c>
      <c r="F7626">
        <v>6.8825000000000003</v>
      </c>
      <c r="G7626">
        <v>44771</v>
      </c>
      <c r="H7626">
        <v>44743</v>
      </c>
      <c r="I7626">
        <v>8299999.0525000002</v>
      </c>
      <c r="J7626" t="s">
        <v>215</v>
      </c>
      <c r="K7626">
        <v>7469.9991472499996</v>
      </c>
    </row>
    <row r="7627" spans="1:11" x14ac:dyDescent="0.2">
      <c r="A7627" t="s">
        <v>260</v>
      </c>
      <c r="B7627" t="s">
        <v>198</v>
      </c>
      <c r="C7627" t="s">
        <v>242</v>
      </c>
      <c r="D7627" t="s">
        <v>190</v>
      </c>
      <c r="E7627">
        <v>28281</v>
      </c>
      <c r="F7627">
        <v>279.34140000000002</v>
      </c>
      <c r="G7627">
        <v>44771</v>
      </c>
      <c r="H7627">
        <v>44743</v>
      </c>
      <c r="I7627">
        <v>7900054.1334000006</v>
      </c>
      <c r="J7627" t="s">
        <v>207</v>
      </c>
      <c r="K7627">
        <v>5530.0378933800012</v>
      </c>
    </row>
    <row r="7628" spans="1:11" x14ac:dyDescent="0.2">
      <c r="A7628" t="s">
        <v>260</v>
      </c>
      <c r="B7628" t="s">
        <v>185</v>
      </c>
      <c r="C7628" t="s">
        <v>214</v>
      </c>
      <c r="D7628" t="s">
        <v>192</v>
      </c>
      <c r="E7628">
        <v>354789</v>
      </c>
      <c r="F7628">
        <v>25.930900000000001</v>
      </c>
      <c r="G7628">
        <v>44771</v>
      </c>
      <c r="H7628">
        <v>44743</v>
      </c>
      <c r="I7628">
        <v>9199998.0800999999</v>
      </c>
      <c r="J7628" t="s">
        <v>215</v>
      </c>
      <c r="K7628">
        <v>8279.9982720900007</v>
      </c>
    </row>
    <row r="7629" spans="1:11" x14ac:dyDescent="0.2">
      <c r="A7629" t="s">
        <v>260</v>
      </c>
      <c r="B7629" t="s">
        <v>198</v>
      </c>
      <c r="C7629" t="s">
        <v>114</v>
      </c>
      <c r="D7629" t="s">
        <v>190</v>
      </c>
      <c r="E7629">
        <v>69947</v>
      </c>
      <c r="F7629">
        <v>12.8668</v>
      </c>
      <c r="G7629">
        <v>44772</v>
      </c>
      <c r="H7629">
        <v>44743</v>
      </c>
      <c r="I7629">
        <v>899994.05959999992</v>
      </c>
      <c r="J7629" t="s">
        <v>215</v>
      </c>
      <c r="K7629">
        <v>809.99465364000002</v>
      </c>
    </row>
    <row r="7630" spans="1:11" x14ac:dyDescent="0.2">
      <c r="A7630" t="s">
        <v>260</v>
      </c>
      <c r="B7630" t="s">
        <v>198</v>
      </c>
      <c r="C7630" t="s">
        <v>216</v>
      </c>
      <c r="D7630" t="s">
        <v>187</v>
      </c>
      <c r="E7630">
        <v>492783</v>
      </c>
      <c r="F7630">
        <v>16.8431</v>
      </c>
      <c r="G7630">
        <v>44772</v>
      </c>
      <c r="H7630">
        <v>44743</v>
      </c>
      <c r="I7630">
        <v>8299993.3472999996</v>
      </c>
      <c r="J7630" t="s">
        <v>215</v>
      </c>
      <c r="K7630">
        <v>7469.9940125700005</v>
      </c>
    </row>
    <row r="7631" spans="1:11" x14ac:dyDescent="0.2">
      <c r="A7631" t="s">
        <v>260</v>
      </c>
      <c r="B7631" t="s">
        <v>198</v>
      </c>
      <c r="C7631" t="s">
        <v>235</v>
      </c>
      <c r="D7631" t="s">
        <v>190</v>
      </c>
      <c r="E7631">
        <v>230857</v>
      </c>
      <c r="F7631">
        <v>13.8614</v>
      </c>
      <c r="G7631">
        <v>44773</v>
      </c>
      <c r="H7631">
        <v>44743</v>
      </c>
      <c r="I7631">
        <v>3200001.2198000001</v>
      </c>
      <c r="J7631" t="s">
        <v>204</v>
      </c>
      <c r="K7631">
        <v>2240.0008538600005</v>
      </c>
    </row>
    <row r="7632" spans="1:11" x14ac:dyDescent="0.2">
      <c r="A7632" t="s">
        <v>260</v>
      </c>
      <c r="B7632" t="s">
        <v>185</v>
      </c>
      <c r="C7632" t="s">
        <v>228</v>
      </c>
      <c r="D7632" t="s">
        <v>190</v>
      </c>
      <c r="E7632">
        <v>264300</v>
      </c>
      <c r="F7632">
        <v>32.538800000000002</v>
      </c>
      <c r="G7632">
        <v>44774</v>
      </c>
      <c r="H7632">
        <v>44774</v>
      </c>
      <c r="I7632">
        <v>8600004.8399999999</v>
      </c>
      <c r="J7632" t="s">
        <v>204</v>
      </c>
      <c r="K7632">
        <v>6020.0033880000001</v>
      </c>
    </row>
    <row r="7633" spans="1:11" x14ac:dyDescent="0.2">
      <c r="A7633" t="s">
        <v>260</v>
      </c>
      <c r="B7633" t="s">
        <v>185</v>
      </c>
      <c r="C7633" t="s">
        <v>245</v>
      </c>
      <c r="D7633" t="s">
        <v>190</v>
      </c>
      <c r="E7633">
        <v>20022</v>
      </c>
      <c r="F7633">
        <v>59.933500000000002</v>
      </c>
      <c r="G7633">
        <v>44777</v>
      </c>
      <c r="H7633">
        <v>44774</v>
      </c>
      <c r="I7633">
        <v>1199988.537</v>
      </c>
      <c r="J7633" t="s">
        <v>188</v>
      </c>
      <c r="K7633">
        <v>839.99197590000006</v>
      </c>
    </row>
    <row r="7634" spans="1:11" x14ac:dyDescent="0.2">
      <c r="A7634" t="s">
        <v>260</v>
      </c>
      <c r="B7634" t="s">
        <v>198</v>
      </c>
      <c r="C7634" t="s">
        <v>238</v>
      </c>
      <c r="D7634" t="s">
        <v>190</v>
      </c>
      <c r="E7634">
        <v>24642</v>
      </c>
      <c r="F7634">
        <v>215.08189999999999</v>
      </c>
      <c r="G7634">
        <v>44777</v>
      </c>
      <c r="H7634">
        <v>44774</v>
      </c>
      <c r="I7634">
        <v>5300048.1798</v>
      </c>
      <c r="J7634" t="s">
        <v>204</v>
      </c>
      <c r="K7634">
        <v>3710.0337258599998</v>
      </c>
    </row>
    <row r="7635" spans="1:11" x14ac:dyDescent="0.2">
      <c r="A7635" t="s">
        <v>260</v>
      </c>
      <c r="B7635" t="s">
        <v>198</v>
      </c>
      <c r="C7635" t="s">
        <v>210</v>
      </c>
      <c r="D7635" t="s">
        <v>190</v>
      </c>
      <c r="E7635">
        <v>289920</v>
      </c>
      <c r="F7635">
        <v>30.353200000000001</v>
      </c>
      <c r="G7635">
        <v>44777</v>
      </c>
      <c r="H7635">
        <v>44774</v>
      </c>
      <c r="I7635">
        <v>8799999.7440000009</v>
      </c>
      <c r="J7635" t="s">
        <v>204</v>
      </c>
      <c r="K7635">
        <v>6159.9998208000006</v>
      </c>
    </row>
    <row r="7636" spans="1:11" x14ac:dyDescent="0.2">
      <c r="A7636" t="s">
        <v>260</v>
      </c>
      <c r="B7636" t="s">
        <v>185</v>
      </c>
      <c r="C7636" t="s">
        <v>213</v>
      </c>
      <c r="D7636" t="s">
        <v>190</v>
      </c>
      <c r="E7636">
        <v>80889</v>
      </c>
      <c r="F7636">
        <v>69.230400000000003</v>
      </c>
      <c r="G7636">
        <v>44778</v>
      </c>
      <c r="H7636">
        <v>44774</v>
      </c>
      <c r="I7636">
        <v>5599977.8256000001</v>
      </c>
      <c r="J7636" t="s">
        <v>188</v>
      </c>
      <c r="K7636">
        <v>3919.9844779200002</v>
      </c>
    </row>
    <row r="7637" spans="1:11" x14ac:dyDescent="0.2">
      <c r="A7637" t="s">
        <v>260</v>
      </c>
      <c r="B7637" t="s">
        <v>185</v>
      </c>
      <c r="C7637" t="s">
        <v>224</v>
      </c>
      <c r="D7637" t="s">
        <v>187</v>
      </c>
      <c r="E7637">
        <v>7212</v>
      </c>
      <c r="F7637">
        <v>180.25040000000001</v>
      </c>
      <c r="G7637">
        <v>44784</v>
      </c>
      <c r="H7637">
        <v>44774</v>
      </c>
      <c r="I7637">
        <v>1299965.8848000001</v>
      </c>
      <c r="J7637" t="s">
        <v>204</v>
      </c>
      <c r="K7637">
        <v>909.9761193600001</v>
      </c>
    </row>
    <row r="7638" spans="1:11" x14ac:dyDescent="0.2">
      <c r="A7638" t="s">
        <v>260</v>
      </c>
      <c r="B7638" t="s">
        <v>185</v>
      </c>
      <c r="C7638" t="s">
        <v>218</v>
      </c>
      <c r="D7638" t="s">
        <v>200</v>
      </c>
      <c r="E7638">
        <v>131260</v>
      </c>
      <c r="F7638">
        <v>67.804400000000001</v>
      </c>
      <c r="G7638">
        <v>44784</v>
      </c>
      <c r="H7638">
        <v>44774</v>
      </c>
      <c r="I7638">
        <v>8900005.5439999998</v>
      </c>
      <c r="J7638" t="s">
        <v>204</v>
      </c>
      <c r="K7638">
        <v>6230.0038807999999</v>
      </c>
    </row>
    <row r="7639" spans="1:11" x14ac:dyDescent="0.2">
      <c r="A7639" t="s">
        <v>260</v>
      </c>
      <c r="B7639" t="s">
        <v>185</v>
      </c>
      <c r="C7639" t="s">
        <v>208</v>
      </c>
      <c r="D7639" t="s">
        <v>192</v>
      </c>
      <c r="E7639">
        <v>42216</v>
      </c>
      <c r="F7639">
        <v>63.956800000000001</v>
      </c>
      <c r="G7639">
        <v>44785</v>
      </c>
      <c r="H7639">
        <v>44774</v>
      </c>
      <c r="I7639">
        <v>2700000.2688000002</v>
      </c>
      <c r="J7639" t="s">
        <v>188</v>
      </c>
      <c r="K7639">
        <v>1890.0001881600001</v>
      </c>
    </row>
    <row r="7640" spans="1:11" x14ac:dyDescent="0.2">
      <c r="A7640" t="s">
        <v>260</v>
      </c>
      <c r="B7640" t="s">
        <v>198</v>
      </c>
      <c r="C7640" t="s">
        <v>191</v>
      </c>
      <c r="D7640" t="s">
        <v>200</v>
      </c>
      <c r="E7640">
        <v>1302840</v>
      </c>
      <c r="F7640">
        <v>5.6798999999999999</v>
      </c>
      <c r="G7640">
        <v>44786</v>
      </c>
      <c r="H7640">
        <v>44774</v>
      </c>
      <c r="I7640">
        <v>7400000.9160000002</v>
      </c>
      <c r="J7640" t="s">
        <v>193</v>
      </c>
      <c r="K7640">
        <v>5920.0007328000002</v>
      </c>
    </row>
    <row r="7641" spans="1:11" x14ac:dyDescent="0.2">
      <c r="A7641" t="s">
        <v>260</v>
      </c>
      <c r="B7641" t="s">
        <v>185</v>
      </c>
      <c r="C7641" t="s">
        <v>222</v>
      </c>
      <c r="D7641" t="s">
        <v>190</v>
      </c>
      <c r="E7641">
        <v>281158</v>
      </c>
      <c r="F7641">
        <v>15.293900000000001</v>
      </c>
      <c r="G7641">
        <v>44787</v>
      </c>
      <c r="H7641">
        <v>44774</v>
      </c>
      <c r="I7641">
        <v>4300002.3361999998</v>
      </c>
      <c r="J7641" t="s">
        <v>193</v>
      </c>
      <c r="K7641">
        <v>3440.0018689600001</v>
      </c>
    </row>
    <row r="7642" spans="1:11" x14ac:dyDescent="0.2">
      <c r="A7642" t="s">
        <v>260</v>
      </c>
      <c r="B7642" t="s">
        <v>185</v>
      </c>
      <c r="C7642" t="s">
        <v>194</v>
      </c>
      <c r="D7642" t="s">
        <v>212</v>
      </c>
      <c r="E7642">
        <v>25653</v>
      </c>
      <c r="F7642">
        <v>46.778300000000002</v>
      </c>
      <c r="G7642">
        <v>44787</v>
      </c>
      <c r="H7642">
        <v>44774</v>
      </c>
      <c r="I7642">
        <v>1200003.7299000002</v>
      </c>
      <c r="J7642" t="s">
        <v>188</v>
      </c>
      <c r="K7642">
        <v>840.00261093000006</v>
      </c>
    </row>
    <row r="7643" spans="1:11" x14ac:dyDescent="0.2">
      <c r="A7643" t="s">
        <v>260</v>
      </c>
      <c r="B7643" t="s">
        <v>198</v>
      </c>
      <c r="C7643" t="s">
        <v>189</v>
      </c>
      <c r="D7643" t="s">
        <v>200</v>
      </c>
      <c r="E7643">
        <v>146582</v>
      </c>
      <c r="F7643">
        <v>27.288499999999999</v>
      </c>
      <c r="G7643">
        <v>44787</v>
      </c>
      <c r="H7643">
        <v>44774</v>
      </c>
      <c r="I7643">
        <v>4000002.9069999997</v>
      </c>
      <c r="J7643" t="s">
        <v>188</v>
      </c>
      <c r="K7643">
        <v>2800.0020349000001</v>
      </c>
    </row>
    <row r="7644" spans="1:11" x14ac:dyDescent="0.2">
      <c r="A7644" t="s">
        <v>260</v>
      </c>
      <c r="B7644" t="s">
        <v>185</v>
      </c>
      <c r="C7644" t="s">
        <v>225</v>
      </c>
      <c r="D7644" t="s">
        <v>200</v>
      </c>
      <c r="E7644">
        <v>93594</v>
      </c>
      <c r="F7644">
        <v>87.612300000000005</v>
      </c>
      <c r="G7644">
        <v>44788</v>
      </c>
      <c r="H7644">
        <v>44774</v>
      </c>
      <c r="I7644">
        <v>8199985.6062000003</v>
      </c>
      <c r="J7644" t="s">
        <v>188</v>
      </c>
      <c r="K7644">
        <v>5739.9899243400005</v>
      </c>
    </row>
    <row r="7645" spans="1:11" x14ac:dyDescent="0.2">
      <c r="A7645" t="s">
        <v>260</v>
      </c>
      <c r="B7645" t="s">
        <v>185</v>
      </c>
      <c r="C7645" t="s">
        <v>233</v>
      </c>
      <c r="D7645" t="s">
        <v>192</v>
      </c>
      <c r="E7645">
        <v>35210</v>
      </c>
      <c r="F7645">
        <v>85.203699999999998</v>
      </c>
      <c r="G7645">
        <v>44788</v>
      </c>
      <c r="H7645">
        <v>44774</v>
      </c>
      <c r="I7645">
        <v>3000022.2769999998</v>
      </c>
      <c r="J7645" t="s">
        <v>204</v>
      </c>
      <c r="K7645">
        <v>2100.0155939000001</v>
      </c>
    </row>
    <row r="7646" spans="1:11" x14ac:dyDescent="0.2">
      <c r="A7646" t="s">
        <v>260</v>
      </c>
      <c r="B7646" t="s">
        <v>198</v>
      </c>
      <c r="C7646" t="s">
        <v>227</v>
      </c>
      <c r="D7646" t="s">
        <v>190</v>
      </c>
      <c r="E7646">
        <v>18250</v>
      </c>
      <c r="F7646">
        <v>158.9051</v>
      </c>
      <c r="G7646">
        <v>44788</v>
      </c>
      <c r="H7646">
        <v>44774</v>
      </c>
      <c r="I7646">
        <v>2900018.0750000002</v>
      </c>
      <c r="J7646" t="s">
        <v>204</v>
      </c>
      <c r="K7646">
        <v>2030.0126525000003</v>
      </c>
    </row>
    <row r="7647" spans="1:11" x14ac:dyDescent="0.2">
      <c r="A7647" t="s">
        <v>260</v>
      </c>
      <c r="B7647" t="s">
        <v>185</v>
      </c>
      <c r="C7647" t="s">
        <v>218</v>
      </c>
      <c r="D7647" t="s">
        <v>192</v>
      </c>
      <c r="E7647">
        <v>7904</v>
      </c>
      <c r="F7647">
        <v>63.261000000000003</v>
      </c>
      <c r="G7647">
        <v>44791</v>
      </c>
      <c r="H7647">
        <v>44774</v>
      </c>
      <c r="I7647">
        <v>500014.94400000002</v>
      </c>
      <c r="J7647" t="s">
        <v>204</v>
      </c>
      <c r="K7647">
        <v>350.01046080000003</v>
      </c>
    </row>
    <row r="7648" spans="1:11" x14ac:dyDescent="0.2">
      <c r="A7648" t="s">
        <v>260</v>
      </c>
      <c r="B7648" t="s">
        <v>185</v>
      </c>
      <c r="C7648" t="s">
        <v>114</v>
      </c>
      <c r="D7648" t="s">
        <v>190</v>
      </c>
      <c r="E7648">
        <v>214331</v>
      </c>
      <c r="F7648">
        <v>14.930199999999999</v>
      </c>
      <c r="G7648">
        <v>44791</v>
      </c>
      <c r="H7648">
        <v>44774</v>
      </c>
      <c r="I7648">
        <v>3200004.6961999997</v>
      </c>
      <c r="J7648" t="s">
        <v>215</v>
      </c>
      <c r="K7648">
        <v>2880.0042265799998</v>
      </c>
    </row>
    <row r="7649" spans="1:11" x14ac:dyDescent="0.2">
      <c r="A7649" t="s">
        <v>260</v>
      </c>
      <c r="B7649" t="s">
        <v>198</v>
      </c>
      <c r="C7649" t="s">
        <v>228</v>
      </c>
      <c r="D7649" t="s">
        <v>192</v>
      </c>
      <c r="E7649">
        <v>208099</v>
      </c>
      <c r="F7649">
        <v>28.8324</v>
      </c>
      <c r="G7649">
        <v>44791</v>
      </c>
      <c r="H7649">
        <v>44774</v>
      </c>
      <c r="I7649">
        <v>5999993.6075999998</v>
      </c>
      <c r="J7649" t="s">
        <v>204</v>
      </c>
      <c r="K7649">
        <v>4199.9955253199996</v>
      </c>
    </row>
    <row r="7650" spans="1:11" x14ac:dyDescent="0.2">
      <c r="A7650" t="s">
        <v>260</v>
      </c>
      <c r="B7650" t="s">
        <v>185</v>
      </c>
      <c r="C7650" t="s">
        <v>237</v>
      </c>
      <c r="D7650" t="s">
        <v>192</v>
      </c>
      <c r="E7650">
        <v>337579</v>
      </c>
      <c r="F7650">
        <v>17.773599999999998</v>
      </c>
      <c r="G7650">
        <v>44791</v>
      </c>
      <c r="H7650">
        <v>44774</v>
      </c>
      <c r="I7650">
        <v>5999994.1143999994</v>
      </c>
      <c r="J7650" t="s">
        <v>204</v>
      </c>
      <c r="K7650">
        <v>4199.9958800799996</v>
      </c>
    </row>
    <row r="7651" spans="1:11" x14ac:dyDescent="0.2">
      <c r="A7651" t="s">
        <v>260</v>
      </c>
      <c r="B7651" t="s">
        <v>198</v>
      </c>
      <c r="C7651" t="s">
        <v>238</v>
      </c>
      <c r="D7651" t="s">
        <v>190</v>
      </c>
      <c r="E7651">
        <v>40141</v>
      </c>
      <c r="F7651">
        <v>241.64580000000001</v>
      </c>
      <c r="G7651">
        <v>44791</v>
      </c>
      <c r="H7651">
        <v>44774</v>
      </c>
      <c r="I7651">
        <v>9699904.0578000005</v>
      </c>
      <c r="J7651" t="s">
        <v>204</v>
      </c>
      <c r="K7651">
        <v>6789.932840460001</v>
      </c>
    </row>
    <row r="7652" spans="1:11" x14ac:dyDescent="0.2">
      <c r="A7652" t="s">
        <v>260</v>
      </c>
      <c r="B7652" t="s">
        <v>198</v>
      </c>
      <c r="C7652" t="s">
        <v>238</v>
      </c>
      <c r="D7652" t="s">
        <v>190</v>
      </c>
      <c r="E7652">
        <v>39858</v>
      </c>
      <c r="F7652">
        <v>223.2901</v>
      </c>
      <c r="G7652">
        <v>44794</v>
      </c>
      <c r="H7652">
        <v>44774</v>
      </c>
      <c r="I7652">
        <v>8899896.8058000002</v>
      </c>
      <c r="J7652" t="s">
        <v>204</v>
      </c>
      <c r="K7652">
        <v>6229.9277640600003</v>
      </c>
    </row>
    <row r="7653" spans="1:11" x14ac:dyDescent="0.2">
      <c r="A7653" t="s">
        <v>260</v>
      </c>
      <c r="B7653" t="s">
        <v>198</v>
      </c>
      <c r="C7653" t="s">
        <v>223</v>
      </c>
      <c r="D7653" t="s">
        <v>192</v>
      </c>
      <c r="E7653">
        <v>33361</v>
      </c>
      <c r="F7653">
        <v>92.921700000000001</v>
      </c>
      <c r="G7653">
        <v>44795</v>
      </c>
      <c r="H7653">
        <v>44774</v>
      </c>
      <c r="I7653">
        <v>3099960.8336999998</v>
      </c>
      <c r="J7653" t="s">
        <v>204</v>
      </c>
      <c r="K7653">
        <v>2169.9725835899999</v>
      </c>
    </row>
    <row r="7654" spans="1:11" x14ac:dyDescent="0.2">
      <c r="A7654" t="s">
        <v>260</v>
      </c>
      <c r="B7654" t="s">
        <v>185</v>
      </c>
      <c r="C7654" t="s">
        <v>220</v>
      </c>
      <c r="D7654" t="s">
        <v>187</v>
      </c>
      <c r="E7654">
        <v>38066</v>
      </c>
      <c r="F7654">
        <v>157.62260000000001</v>
      </c>
      <c r="G7654">
        <v>44795</v>
      </c>
      <c r="H7654">
        <v>44774</v>
      </c>
      <c r="I7654">
        <v>6000061.8916000007</v>
      </c>
      <c r="J7654" t="s">
        <v>188</v>
      </c>
      <c r="K7654">
        <v>4200.0433241200008</v>
      </c>
    </row>
    <row r="7655" spans="1:11" x14ac:dyDescent="0.2">
      <c r="A7655" t="s">
        <v>260</v>
      </c>
      <c r="B7655" t="s">
        <v>198</v>
      </c>
      <c r="C7655" t="s">
        <v>240</v>
      </c>
      <c r="D7655" t="s">
        <v>190</v>
      </c>
      <c r="E7655">
        <v>680176</v>
      </c>
      <c r="F7655">
        <v>7.7920999999999996</v>
      </c>
      <c r="G7655">
        <v>44795</v>
      </c>
      <c r="H7655">
        <v>44774</v>
      </c>
      <c r="I7655">
        <v>5299999.4095999999</v>
      </c>
      <c r="J7655" t="s">
        <v>241</v>
      </c>
      <c r="K7655">
        <v>4769.9994686399996</v>
      </c>
    </row>
    <row r="7656" spans="1:11" x14ac:dyDescent="0.2">
      <c r="A7656" t="s">
        <v>260</v>
      </c>
      <c r="B7656" t="s">
        <v>185</v>
      </c>
      <c r="C7656" t="s">
        <v>218</v>
      </c>
      <c r="D7656" t="s">
        <v>190</v>
      </c>
      <c r="E7656">
        <v>34079</v>
      </c>
      <c r="F7656">
        <v>61.620899999999999</v>
      </c>
      <c r="G7656">
        <v>44795</v>
      </c>
      <c r="H7656">
        <v>44774</v>
      </c>
      <c r="I7656">
        <v>2099978.6510999999</v>
      </c>
      <c r="J7656" t="s">
        <v>204</v>
      </c>
      <c r="K7656">
        <v>1469.9850557699999</v>
      </c>
    </row>
    <row r="7657" spans="1:11" x14ac:dyDescent="0.2">
      <c r="A7657" t="s">
        <v>260</v>
      </c>
      <c r="B7657" t="s">
        <v>198</v>
      </c>
      <c r="C7657" t="s">
        <v>214</v>
      </c>
      <c r="D7657" t="s">
        <v>190</v>
      </c>
      <c r="E7657">
        <v>133898</v>
      </c>
      <c r="F7657">
        <v>28.379899999999999</v>
      </c>
      <c r="G7657">
        <v>44795</v>
      </c>
      <c r="H7657">
        <v>44774</v>
      </c>
      <c r="I7657">
        <v>3800011.8501999998</v>
      </c>
      <c r="J7657" t="s">
        <v>215</v>
      </c>
      <c r="K7657">
        <v>3420.0106651800002</v>
      </c>
    </row>
    <row r="7658" spans="1:11" x14ac:dyDescent="0.2">
      <c r="A7658" t="s">
        <v>260</v>
      </c>
      <c r="B7658" t="s">
        <v>198</v>
      </c>
      <c r="C7658" t="s">
        <v>199</v>
      </c>
      <c r="D7658" t="s">
        <v>190</v>
      </c>
      <c r="E7658">
        <v>3094972</v>
      </c>
      <c r="F7658">
        <v>2.7787000000000002</v>
      </c>
      <c r="G7658">
        <v>44798</v>
      </c>
      <c r="H7658">
        <v>44774</v>
      </c>
      <c r="I7658">
        <v>8599998.6963999998</v>
      </c>
      <c r="J7658" t="s">
        <v>193</v>
      </c>
      <c r="K7658">
        <v>6879.9989571200003</v>
      </c>
    </row>
    <row r="7659" spans="1:11" x14ac:dyDescent="0.2">
      <c r="A7659" t="s">
        <v>260</v>
      </c>
      <c r="B7659" t="s">
        <v>185</v>
      </c>
      <c r="C7659" t="s">
        <v>243</v>
      </c>
      <c r="D7659" t="s">
        <v>190</v>
      </c>
      <c r="E7659">
        <v>1140794</v>
      </c>
      <c r="F7659">
        <v>5.8731</v>
      </c>
      <c r="G7659">
        <v>44798</v>
      </c>
      <c r="H7659">
        <v>44774</v>
      </c>
      <c r="I7659">
        <v>6699997.2413999997</v>
      </c>
      <c r="J7659" t="s">
        <v>215</v>
      </c>
      <c r="K7659">
        <v>6029.9975172600007</v>
      </c>
    </row>
    <row r="7660" spans="1:11" x14ac:dyDescent="0.2">
      <c r="A7660" t="s">
        <v>260</v>
      </c>
      <c r="B7660" t="s">
        <v>198</v>
      </c>
      <c r="C7660" t="s">
        <v>239</v>
      </c>
      <c r="D7660" t="s">
        <v>190</v>
      </c>
      <c r="E7660">
        <v>95087</v>
      </c>
      <c r="F7660">
        <v>15.7751</v>
      </c>
      <c r="G7660">
        <v>44798</v>
      </c>
      <c r="H7660">
        <v>44774</v>
      </c>
      <c r="I7660">
        <v>1500006.9336999999</v>
      </c>
      <c r="J7660" t="s">
        <v>188</v>
      </c>
      <c r="K7660">
        <v>1050.00485359</v>
      </c>
    </row>
    <row r="7661" spans="1:11" x14ac:dyDescent="0.2">
      <c r="A7661" t="s">
        <v>260</v>
      </c>
      <c r="B7661" t="s">
        <v>185</v>
      </c>
      <c r="C7661" t="s">
        <v>223</v>
      </c>
      <c r="D7661" t="s">
        <v>200</v>
      </c>
      <c r="E7661">
        <v>100650</v>
      </c>
      <c r="F7661">
        <v>80.476699999999994</v>
      </c>
      <c r="G7661">
        <v>44798</v>
      </c>
      <c r="H7661">
        <v>44774</v>
      </c>
      <c r="I7661">
        <v>8099979.8549999995</v>
      </c>
      <c r="J7661" t="s">
        <v>204</v>
      </c>
      <c r="K7661">
        <v>5669.9858985000001</v>
      </c>
    </row>
    <row r="7662" spans="1:11" x14ac:dyDescent="0.2">
      <c r="A7662" t="s">
        <v>260</v>
      </c>
      <c r="B7662" t="s">
        <v>198</v>
      </c>
      <c r="C7662" t="s">
        <v>210</v>
      </c>
      <c r="D7662" t="s">
        <v>190</v>
      </c>
      <c r="E7662">
        <v>83234</v>
      </c>
      <c r="F7662">
        <v>30.035900000000002</v>
      </c>
      <c r="G7662">
        <v>44798</v>
      </c>
      <c r="H7662">
        <v>44774</v>
      </c>
      <c r="I7662">
        <v>2500008.1006</v>
      </c>
      <c r="J7662" t="s">
        <v>204</v>
      </c>
      <c r="K7662">
        <v>1750.0056704200001</v>
      </c>
    </row>
    <row r="7663" spans="1:11" x14ac:dyDescent="0.2">
      <c r="A7663" t="s">
        <v>260</v>
      </c>
      <c r="B7663" t="s">
        <v>198</v>
      </c>
      <c r="C7663" t="s">
        <v>214</v>
      </c>
      <c r="D7663" t="s">
        <v>200</v>
      </c>
      <c r="E7663">
        <v>330389</v>
      </c>
      <c r="F7663">
        <v>29.056699999999999</v>
      </c>
      <c r="G7663">
        <v>44798</v>
      </c>
      <c r="H7663">
        <v>44774</v>
      </c>
      <c r="I7663">
        <v>9600014.0562999994</v>
      </c>
      <c r="J7663" t="s">
        <v>215</v>
      </c>
      <c r="K7663">
        <v>8640.0126506699999</v>
      </c>
    </row>
    <row r="7664" spans="1:11" x14ac:dyDescent="0.2">
      <c r="A7664" t="s">
        <v>260</v>
      </c>
      <c r="B7664" t="s">
        <v>198</v>
      </c>
      <c r="C7664" t="s">
        <v>214</v>
      </c>
      <c r="D7664" t="s">
        <v>192</v>
      </c>
      <c r="E7664">
        <v>323181</v>
      </c>
      <c r="F7664">
        <v>26.610499999999998</v>
      </c>
      <c r="G7664">
        <v>44798</v>
      </c>
      <c r="H7664">
        <v>44774</v>
      </c>
      <c r="I7664">
        <v>8600008.0004999992</v>
      </c>
      <c r="J7664" t="s">
        <v>215</v>
      </c>
      <c r="K7664">
        <v>7740.0072004499989</v>
      </c>
    </row>
    <row r="7665" spans="1:11" x14ac:dyDescent="0.2">
      <c r="A7665" t="s">
        <v>260</v>
      </c>
      <c r="B7665" t="s">
        <v>185</v>
      </c>
      <c r="C7665" t="s">
        <v>214</v>
      </c>
      <c r="D7665" t="s">
        <v>187</v>
      </c>
      <c r="E7665">
        <v>299857</v>
      </c>
      <c r="F7665">
        <v>27.346399999999999</v>
      </c>
      <c r="G7665">
        <v>44799</v>
      </c>
      <c r="H7665">
        <v>44774</v>
      </c>
      <c r="I7665">
        <v>8200009.4648000002</v>
      </c>
      <c r="J7665" t="s">
        <v>215</v>
      </c>
      <c r="K7665">
        <v>7380.0085183200008</v>
      </c>
    </row>
    <row r="7666" spans="1:11" x14ac:dyDescent="0.2">
      <c r="A7666" t="s">
        <v>260</v>
      </c>
      <c r="B7666" t="s">
        <v>198</v>
      </c>
      <c r="C7666" t="s">
        <v>224</v>
      </c>
      <c r="D7666" t="s">
        <v>200</v>
      </c>
      <c r="E7666">
        <v>45937</v>
      </c>
      <c r="F7666">
        <v>191.5659</v>
      </c>
      <c r="G7666">
        <v>44799</v>
      </c>
      <c r="H7666">
        <v>44774</v>
      </c>
      <c r="I7666">
        <v>8799962.7482999992</v>
      </c>
      <c r="J7666" t="s">
        <v>204</v>
      </c>
      <c r="K7666">
        <v>6159.9739238099992</v>
      </c>
    </row>
    <row r="7667" spans="1:11" x14ac:dyDescent="0.2">
      <c r="A7667" t="s">
        <v>260</v>
      </c>
      <c r="B7667" t="s">
        <v>198</v>
      </c>
      <c r="C7667" t="s">
        <v>206</v>
      </c>
      <c r="D7667" t="s">
        <v>200</v>
      </c>
      <c r="E7667">
        <v>28267</v>
      </c>
      <c r="F7667">
        <v>95.518299999999996</v>
      </c>
      <c r="G7667">
        <v>44799</v>
      </c>
      <c r="H7667">
        <v>44774</v>
      </c>
      <c r="I7667">
        <v>2700015.7860999997</v>
      </c>
      <c r="J7667" t="s">
        <v>207</v>
      </c>
      <c r="K7667">
        <v>1890.0110502699997</v>
      </c>
    </row>
    <row r="7668" spans="1:11" x14ac:dyDescent="0.2">
      <c r="A7668" t="s">
        <v>260</v>
      </c>
      <c r="B7668" t="s">
        <v>198</v>
      </c>
      <c r="C7668" t="s">
        <v>220</v>
      </c>
      <c r="D7668" t="s">
        <v>190</v>
      </c>
      <c r="E7668">
        <v>17441</v>
      </c>
      <c r="F7668">
        <v>172.01310000000001</v>
      </c>
      <c r="G7668">
        <v>44800</v>
      </c>
      <c r="H7668">
        <v>44774</v>
      </c>
      <c r="I7668">
        <v>3000080.4771000003</v>
      </c>
      <c r="J7668" t="s">
        <v>188</v>
      </c>
      <c r="K7668">
        <v>2100.0563339700002</v>
      </c>
    </row>
    <row r="7669" spans="1:11" x14ac:dyDescent="0.2">
      <c r="A7669" t="s">
        <v>260</v>
      </c>
      <c r="B7669" t="s">
        <v>198</v>
      </c>
      <c r="C7669" t="s">
        <v>218</v>
      </c>
      <c r="D7669" t="s">
        <v>212</v>
      </c>
      <c r="E7669">
        <v>127212</v>
      </c>
      <c r="F7669">
        <v>58.956499999999998</v>
      </c>
      <c r="G7669">
        <v>44800</v>
      </c>
      <c r="H7669">
        <v>44774</v>
      </c>
      <c r="I7669">
        <v>7499974.2779999999</v>
      </c>
      <c r="J7669" t="s">
        <v>204</v>
      </c>
      <c r="K7669">
        <v>5249.9819946000007</v>
      </c>
    </row>
    <row r="7670" spans="1:11" x14ac:dyDescent="0.2">
      <c r="A7670" t="s">
        <v>260</v>
      </c>
      <c r="B7670" t="s">
        <v>198</v>
      </c>
      <c r="C7670" t="s">
        <v>221</v>
      </c>
      <c r="D7670" t="s">
        <v>190</v>
      </c>
      <c r="E7670">
        <v>175674</v>
      </c>
      <c r="F7670">
        <v>40.984999999999999</v>
      </c>
      <c r="G7670">
        <v>44800</v>
      </c>
      <c r="H7670">
        <v>44774</v>
      </c>
      <c r="I7670">
        <v>7199998.8899999997</v>
      </c>
      <c r="J7670" t="s">
        <v>207</v>
      </c>
      <c r="K7670">
        <v>5039.9992229999998</v>
      </c>
    </row>
    <row r="7671" spans="1:11" x14ac:dyDescent="0.2">
      <c r="A7671" t="s">
        <v>260</v>
      </c>
      <c r="B7671" t="s">
        <v>185</v>
      </c>
      <c r="C7671" t="s">
        <v>216</v>
      </c>
      <c r="D7671" t="s">
        <v>192</v>
      </c>
      <c r="E7671">
        <v>261313</v>
      </c>
      <c r="F7671">
        <v>16.072700000000001</v>
      </c>
      <c r="G7671">
        <v>44800</v>
      </c>
      <c r="H7671">
        <v>44774</v>
      </c>
      <c r="I7671">
        <v>4200005.4550999999</v>
      </c>
      <c r="J7671" t="s">
        <v>215</v>
      </c>
      <c r="K7671">
        <v>3780.0049095899999</v>
      </c>
    </row>
    <row r="7672" spans="1:11" x14ac:dyDescent="0.2">
      <c r="A7672" t="s">
        <v>260</v>
      </c>
      <c r="B7672" t="s">
        <v>185</v>
      </c>
      <c r="C7672" t="s">
        <v>211</v>
      </c>
      <c r="D7672" t="s">
        <v>200</v>
      </c>
      <c r="E7672">
        <v>355622</v>
      </c>
      <c r="F7672">
        <v>12.6539</v>
      </c>
      <c r="G7672">
        <v>44800</v>
      </c>
      <c r="H7672">
        <v>44774</v>
      </c>
      <c r="I7672">
        <v>4500005.2258000001</v>
      </c>
      <c r="J7672" t="s">
        <v>207</v>
      </c>
      <c r="K7672">
        <v>3150.0036580600004</v>
      </c>
    </row>
    <row r="7673" spans="1:11" x14ac:dyDescent="0.2">
      <c r="A7673" t="s">
        <v>260</v>
      </c>
      <c r="B7673" t="s">
        <v>185</v>
      </c>
      <c r="C7673" t="s">
        <v>245</v>
      </c>
      <c r="D7673" t="s">
        <v>200</v>
      </c>
      <c r="E7673">
        <v>106887</v>
      </c>
      <c r="F7673">
        <v>52.392000000000003</v>
      </c>
      <c r="G7673">
        <v>44801</v>
      </c>
      <c r="H7673">
        <v>44774</v>
      </c>
      <c r="I7673">
        <v>5600023.7039999999</v>
      </c>
      <c r="J7673" t="s">
        <v>188</v>
      </c>
      <c r="K7673">
        <v>3920.0165928000006</v>
      </c>
    </row>
    <row r="7674" spans="1:11" x14ac:dyDescent="0.2">
      <c r="A7674" t="s">
        <v>260</v>
      </c>
      <c r="B7674" t="s">
        <v>185</v>
      </c>
      <c r="C7674" t="s">
        <v>229</v>
      </c>
      <c r="D7674" t="s">
        <v>190</v>
      </c>
      <c r="E7674">
        <v>35239</v>
      </c>
      <c r="F7674">
        <v>107.8342</v>
      </c>
      <c r="G7674">
        <v>44802</v>
      </c>
      <c r="H7674">
        <v>44774</v>
      </c>
      <c r="I7674">
        <v>3799969.3737999997</v>
      </c>
      <c r="J7674" t="s">
        <v>188</v>
      </c>
      <c r="K7674">
        <v>2659.9785616600002</v>
      </c>
    </row>
    <row r="7675" spans="1:11" x14ac:dyDescent="0.2">
      <c r="A7675" t="s">
        <v>260</v>
      </c>
      <c r="B7675" t="s">
        <v>185</v>
      </c>
      <c r="C7675" t="s">
        <v>239</v>
      </c>
      <c r="D7675" t="s">
        <v>190</v>
      </c>
      <c r="E7675">
        <v>566587</v>
      </c>
      <c r="F7675">
        <v>15.178599999999999</v>
      </c>
      <c r="G7675">
        <v>44805</v>
      </c>
      <c r="H7675">
        <v>44805</v>
      </c>
      <c r="I7675">
        <v>8599997.4381999988</v>
      </c>
      <c r="J7675" t="s">
        <v>188</v>
      </c>
      <c r="K7675">
        <v>6019.9982067399997</v>
      </c>
    </row>
    <row r="7676" spans="1:11" x14ac:dyDescent="0.2">
      <c r="A7676" t="s">
        <v>260</v>
      </c>
      <c r="B7676" t="s">
        <v>198</v>
      </c>
      <c r="C7676" t="s">
        <v>209</v>
      </c>
      <c r="D7676" t="s">
        <v>187</v>
      </c>
      <c r="E7676">
        <v>307250</v>
      </c>
      <c r="F7676">
        <v>21.480899999999998</v>
      </c>
      <c r="G7676">
        <v>44805</v>
      </c>
      <c r="H7676">
        <v>44805</v>
      </c>
      <c r="I7676">
        <v>6600006.5249999994</v>
      </c>
      <c r="J7676" t="s">
        <v>188</v>
      </c>
      <c r="K7676">
        <v>4620.0045675000001</v>
      </c>
    </row>
    <row r="7677" spans="1:11" x14ac:dyDescent="0.2">
      <c r="A7677" t="s">
        <v>260</v>
      </c>
      <c r="B7677" t="s">
        <v>185</v>
      </c>
      <c r="C7677" t="s">
        <v>220</v>
      </c>
      <c r="D7677" t="s">
        <v>200</v>
      </c>
      <c r="E7677">
        <v>15791</v>
      </c>
      <c r="F7677">
        <v>151.9845</v>
      </c>
      <c r="G7677">
        <v>44805</v>
      </c>
      <c r="H7677">
        <v>44805</v>
      </c>
      <c r="I7677">
        <v>2399987.2395000001</v>
      </c>
      <c r="J7677" t="s">
        <v>188</v>
      </c>
      <c r="K7677">
        <v>1679.9910676500001</v>
      </c>
    </row>
    <row r="7678" spans="1:11" x14ac:dyDescent="0.2">
      <c r="A7678" t="s">
        <v>260</v>
      </c>
      <c r="B7678" t="s">
        <v>185</v>
      </c>
      <c r="C7678" t="s">
        <v>237</v>
      </c>
      <c r="D7678" t="s">
        <v>190</v>
      </c>
      <c r="E7678">
        <v>218808</v>
      </c>
      <c r="F7678">
        <v>17.366800000000001</v>
      </c>
      <c r="G7678">
        <v>44805</v>
      </c>
      <c r="H7678">
        <v>44805</v>
      </c>
      <c r="I7678">
        <v>3799994.7744000005</v>
      </c>
      <c r="J7678" t="s">
        <v>204</v>
      </c>
      <c r="K7678">
        <v>2659.9963420800004</v>
      </c>
    </row>
    <row r="7679" spans="1:11" x14ac:dyDescent="0.2">
      <c r="A7679" t="s">
        <v>260</v>
      </c>
      <c r="B7679" t="s">
        <v>185</v>
      </c>
      <c r="C7679" t="s">
        <v>221</v>
      </c>
      <c r="D7679" t="s">
        <v>190</v>
      </c>
      <c r="E7679">
        <v>230993</v>
      </c>
      <c r="F7679">
        <v>41.992600000000003</v>
      </c>
      <c r="G7679">
        <v>44806</v>
      </c>
      <c r="H7679">
        <v>44805</v>
      </c>
      <c r="I7679">
        <v>9699996.651800001</v>
      </c>
      <c r="J7679" t="s">
        <v>207</v>
      </c>
      <c r="K7679">
        <v>6789.9976562600004</v>
      </c>
    </row>
    <row r="7680" spans="1:11" x14ac:dyDescent="0.2">
      <c r="A7680" t="s">
        <v>260</v>
      </c>
      <c r="B7680" t="s">
        <v>185</v>
      </c>
      <c r="C7680" t="s">
        <v>219</v>
      </c>
      <c r="D7680" t="s">
        <v>187</v>
      </c>
      <c r="E7680">
        <v>21023</v>
      </c>
      <c r="F7680">
        <v>57.081299999999999</v>
      </c>
      <c r="G7680">
        <v>44806</v>
      </c>
      <c r="H7680">
        <v>44805</v>
      </c>
      <c r="I7680">
        <v>1200020.1698999999</v>
      </c>
      <c r="J7680" t="s">
        <v>188</v>
      </c>
      <c r="K7680">
        <v>840.01411892999988</v>
      </c>
    </row>
    <row r="7681" spans="1:11" x14ac:dyDescent="0.2">
      <c r="A7681" t="s">
        <v>260</v>
      </c>
      <c r="B7681" t="s">
        <v>198</v>
      </c>
      <c r="C7681" t="s">
        <v>211</v>
      </c>
      <c r="D7681" t="s">
        <v>187</v>
      </c>
      <c r="E7681">
        <v>62172</v>
      </c>
      <c r="F7681">
        <v>12.8675</v>
      </c>
      <c r="G7681">
        <v>44807</v>
      </c>
      <c r="H7681">
        <v>44805</v>
      </c>
      <c r="I7681">
        <v>799998.21</v>
      </c>
      <c r="J7681" t="s">
        <v>207</v>
      </c>
      <c r="K7681">
        <v>559.99874699999998</v>
      </c>
    </row>
    <row r="7682" spans="1:11" x14ac:dyDescent="0.2">
      <c r="A7682" t="s">
        <v>260</v>
      </c>
      <c r="B7682" t="s">
        <v>198</v>
      </c>
      <c r="C7682" t="s">
        <v>195</v>
      </c>
      <c r="D7682" t="s">
        <v>192</v>
      </c>
      <c r="E7682">
        <v>13411</v>
      </c>
      <c r="F7682">
        <v>119.30540000000001</v>
      </c>
      <c r="G7682">
        <v>44807</v>
      </c>
      <c r="H7682">
        <v>44805</v>
      </c>
      <c r="I7682">
        <v>1600004.7194000001</v>
      </c>
      <c r="J7682" t="s">
        <v>196</v>
      </c>
      <c r="K7682">
        <v>1440.00424746</v>
      </c>
    </row>
    <row r="7683" spans="1:11" x14ac:dyDescent="0.2">
      <c r="A7683" t="s">
        <v>260</v>
      </c>
      <c r="B7683" t="s">
        <v>198</v>
      </c>
      <c r="C7683" t="s">
        <v>224</v>
      </c>
      <c r="D7683" t="s">
        <v>190</v>
      </c>
      <c r="E7683">
        <v>3750</v>
      </c>
      <c r="F7683">
        <v>186.68719999999999</v>
      </c>
      <c r="G7683">
        <v>44808</v>
      </c>
      <c r="H7683">
        <v>44805</v>
      </c>
      <c r="I7683">
        <v>700077</v>
      </c>
      <c r="J7683" t="s">
        <v>204</v>
      </c>
      <c r="K7683">
        <v>490.0539</v>
      </c>
    </row>
    <row r="7684" spans="1:11" x14ac:dyDescent="0.2">
      <c r="A7684" t="s">
        <v>260</v>
      </c>
      <c r="B7684" t="s">
        <v>185</v>
      </c>
      <c r="C7684" t="s">
        <v>235</v>
      </c>
      <c r="D7684" t="s">
        <v>192</v>
      </c>
      <c r="E7684">
        <v>432437</v>
      </c>
      <c r="F7684">
        <v>13.181100000000001</v>
      </c>
      <c r="G7684">
        <v>44808</v>
      </c>
      <c r="H7684">
        <v>44805</v>
      </c>
      <c r="I7684">
        <v>5699995.3407000005</v>
      </c>
      <c r="J7684" t="s">
        <v>204</v>
      </c>
      <c r="K7684">
        <v>3989.9967384900006</v>
      </c>
    </row>
    <row r="7685" spans="1:11" x14ac:dyDescent="0.2">
      <c r="A7685" t="s">
        <v>260</v>
      </c>
      <c r="B7685" t="s">
        <v>198</v>
      </c>
      <c r="C7685" t="s">
        <v>246</v>
      </c>
      <c r="D7685" t="s">
        <v>190</v>
      </c>
      <c r="E7685">
        <v>14410</v>
      </c>
      <c r="F7685">
        <v>131.8519</v>
      </c>
      <c r="G7685">
        <v>44812</v>
      </c>
      <c r="H7685">
        <v>44805</v>
      </c>
      <c r="I7685">
        <v>1899985.879</v>
      </c>
      <c r="J7685" t="s">
        <v>204</v>
      </c>
      <c r="K7685">
        <v>1329.9901153000001</v>
      </c>
    </row>
    <row r="7686" spans="1:11" x14ac:dyDescent="0.2">
      <c r="A7686" t="s">
        <v>260</v>
      </c>
      <c r="B7686" t="s">
        <v>185</v>
      </c>
      <c r="C7686" t="s">
        <v>233</v>
      </c>
      <c r="D7686" t="s">
        <v>200</v>
      </c>
      <c r="E7686">
        <v>65556</v>
      </c>
      <c r="F7686">
        <v>79.320999999999998</v>
      </c>
      <c r="G7686">
        <v>44812</v>
      </c>
      <c r="H7686">
        <v>44805</v>
      </c>
      <c r="I7686">
        <v>5199967.4759999998</v>
      </c>
      <c r="J7686" t="s">
        <v>204</v>
      </c>
      <c r="K7686">
        <v>3639.9772332000002</v>
      </c>
    </row>
    <row r="7687" spans="1:11" x14ac:dyDescent="0.2">
      <c r="A7687" t="s">
        <v>260</v>
      </c>
      <c r="B7687" t="s">
        <v>198</v>
      </c>
      <c r="C7687" t="s">
        <v>191</v>
      </c>
      <c r="D7687" t="s">
        <v>187</v>
      </c>
      <c r="E7687">
        <v>382403</v>
      </c>
      <c r="F7687">
        <v>6.0145999999999997</v>
      </c>
      <c r="G7687">
        <v>44812</v>
      </c>
      <c r="H7687">
        <v>44805</v>
      </c>
      <c r="I7687">
        <v>2300001.0837999997</v>
      </c>
      <c r="J7687" t="s">
        <v>193</v>
      </c>
      <c r="K7687">
        <v>1840.0008670399998</v>
      </c>
    </row>
    <row r="7688" spans="1:11" x14ac:dyDescent="0.2">
      <c r="A7688" t="s">
        <v>260</v>
      </c>
      <c r="B7688" t="s">
        <v>198</v>
      </c>
      <c r="C7688" t="s">
        <v>112</v>
      </c>
      <c r="D7688" t="s">
        <v>190</v>
      </c>
      <c r="E7688">
        <v>53480</v>
      </c>
      <c r="F7688">
        <v>44.876399999999997</v>
      </c>
      <c r="G7688">
        <v>44814</v>
      </c>
      <c r="H7688">
        <v>44805</v>
      </c>
      <c r="I7688">
        <v>2399989.872</v>
      </c>
      <c r="J7688" t="s">
        <v>188</v>
      </c>
      <c r="K7688">
        <v>1679.9929104</v>
      </c>
    </row>
    <row r="7689" spans="1:11" x14ac:dyDescent="0.2">
      <c r="A7689" t="s">
        <v>260</v>
      </c>
      <c r="B7689" t="s">
        <v>185</v>
      </c>
      <c r="C7689" t="s">
        <v>220</v>
      </c>
      <c r="D7689" t="s">
        <v>190</v>
      </c>
      <c r="E7689">
        <v>10908</v>
      </c>
      <c r="F7689">
        <v>165.0145</v>
      </c>
      <c r="G7689">
        <v>44815</v>
      </c>
      <c r="H7689">
        <v>44805</v>
      </c>
      <c r="I7689">
        <v>1799978.166</v>
      </c>
      <c r="J7689" t="s">
        <v>188</v>
      </c>
      <c r="K7689">
        <v>1259.9847162000001</v>
      </c>
    </row>
    <row r="7690" spans="1:11" x14ac:dyDescent="0.2">
      <c r="A7690" t="s">
        <v>260</v>
      </c>
      <c r="B7690" t="s">
        <v>198</v>
      </c>
      <c r="C7690" t="s">
        <v>246</v>
      </c>
      <c r="D7690" t="s">
        <v>192</v>
      </c>
      <c r="E7690">
        <v>19636</v>
      </c>
      <c r="F7690">
        <v>137.50370000000001</v>
      </c>
      <c r="G7690">
        <v>44819</v>
      </c>
      <c r="H7690">
        <v>44805</v>
      </c>
      <c r="I7690">
        <v>2700022.6532000001</v>
      </c>
      <c r="J7690" t="s">
        <v>204</v>
      </c>
      <c r="K7690">
        <v>1890.0158572400001</v>
      </c>
    </row>
    <row r="7691" spans="1:11" x14ac:dyDescent="0.2">
      <c r="A7691" t="s">
        <v>260</v>
      </c>
      <c r="B7691" t="s">
        <v>198</v>
      </c>
      <c r="C7691" t="s">
        <v>219</v>
      </c>
      <c r="D7691" t="s">
        <v>192</v>
      </c>
      <c r="E7691">
        <v>129500</v>
      </c>
      <c r="F7691">
        <v>54.053899999999999</v>
      </c>
      <c r="G7691">
        <v>44819</v>
      </c>
      <c r="H7691">
        <v>44805</v>
      </c>
      <c r="I7691">
        <v>6999980.0499999998</v>
      </c>
      <c r="J7691" t="s">
        <v>188</v>
      </c>
      <c r="K7691">
        <v>4899.9860350000008</v>
      </c>
    </row>
    <row r="7692" spans="1:11" x14ac:dyDescent="0.2">
      <c r="A7692" t="s">
        <v>260</v>
      </c>
      <c r="B7692" t="s">
        <v>198</v>
      </c>
      <c r="C7692" t="s">
        <v>223</v>
      </c>
      <c r="D7692" t="s">
        <v>190</v>
      </c>
      <c r="E7692">
        <v>95664</v>
      </c>
      <c r="F7692">
        <v>89.898200000000003</v>
      </c>
      <c r="G7692">
        <v>44820</v>
      </c>
      <c r="H7692">
        <v>44805</v>
      </c>
      <c r="I7692">
        <v>8600021.4047999997</v>
      </c>
      <c r="J7692" t="s">
        <v>204</v>
      </c>
      <c r="K7692">
        <v>6020.0149833599999</v>
      </c>
    </row>
    <row r="7693" spans="1:11" x14ac:dyDescent="0.2">
      <c r="A7693" t="s">
        <v>260</v>
      </c>
      <c r="B7693" t="s">
        <v>198</v>
      </c>
      <c r="C7693" t="s">
        <v>195</v>
      </c>
      <c r="D7693" t="s">
        <v>187</v>
      </c>
      <c r="E7693">
        <v>11908</v>
      </c>
      <c r="F7693">
        <v>117.5658</v>
      </c>
      <c r="G7693">
        <v>44822</v>
      </c>
      <c r="H7693">
        <v>44805</v>
      </c>
      <c r="I7693">
        <v>1399973.5463999999</v>
      </c>
      <c r="J7693" t="s">
        <v>196</v>
      </c>
      <c r="K7693">
        <v>1259.9761917599999</v>
      </c>
    </row>
    <row r="7694" spans="1:11" x14ac:dyDescent="0.2">
      <c r="A7694" t="s">
        <v>260</v>
      </c>
      <c r="B7694" t="s">
        <v>185</v>
      </c>
      <c r="C7694" t="s">
        <v>225</v>
      </c>
      <c r="D7694" t="s">
        <v>190</v>
      </c>
      <c r="E7694">
        <v>24958</v>
      </c>
      <c r="F7694">
        <v>88.147300000000001</v>
      </c>
      <c r="G7694">
        <v>44822</v>
      </c>
      <c r="H7694">
        <v>44805</v>
      </c>
      <c r="I7694">
        <v>2199980.3133999999</v>
      </c>
      <c r="J7694" t="s">
        <v>188</v>
      </c>
      <c r="K7694">
        <v>1539.98621938</v>
      </c>
    </row>
    <row r="7695" spans="1:11" x14ac:dyDescent="0.2">
      <c r="A7695" t="s">
        <v>260</v>
      </c>
      <c r="B7695" t="s">
        <v>198</v>
      </c>
      <c r="C7695" t="s">
        <v>228</v>
      </c>
      <c r="D7695" t="s">
        <v>192</v>
      </c>
      <c r="E7695">
        <v>128166</v>
      </c>
      <c r="F7695">
        <v>28.8689</v>
      </c>
      <c r="G7695">
        <v>44822</v>
      </c>
      <c r="H7695">
        <v>44805</v>
      </c>
      <c r="I7695">
        <v>3700011.4374000002</v>
      </c>
      <c r="J7695" t="s">
        <v>204</v>
      </c>
      <c r="K7695">
        <v>2590.0080061800004</v>
      </c>
    </row>
    <row r="7696" spans="1:11" x14ac:dyDescent="0.2">
      <c r="A7696" t="s">
        <v>260</v>
      </c>
      <c r="B7696" t="s">
        <v>185</v>
      </c>
      <c r="C7696" t="s">
        <v>202</v>
      </c>
      <c r="D7696" t="s">
        <v>192</v>
      </c>
      <c r="E7696">
        <v>1044223</v>
      </c>
      <c r="F7696">
        <v>3.8306</v>
      </c>
      <c r="G7696">
        <v>44826</v>
      </c>
      <c r="H7696">
        <v>44805</v>
      </c>
      <c r="I7696">
        <v>4000000.6238000002</v>
      </c>
      <c r="J7696" t="s">
        <v>193</v>
      </c>
      <c r="K7696">
        <v>3200.0004990400002</v>
      </c>
    </row>
    <row r="7697" spans="1:11" x14ac:dyDescent="0.2">
      <c r="A7697" t="s">
        <v>260</v>
      </c>
      <c r="B7697" t="s">
        <v>185</v>
      </c>
      <c r="C7697" t="s">
        <v>226</v>
      </c>
      <c r="D7697" t="s">
        <v>190</v>
      </c>
      <c r="E7697">
        <v>110808</v>
      </c>
      <c r="F7697">
        <v>50.537700000000001</v>
      </c>
      <c r="G7697">
        <v>44826</v>
      </c>
      <c r="H7697">
        <v>44805</v>
      </c>
      <c r="I7697">
        <v>5599981.4616</v>
      </c>
      <c r="J7697" t="s">
        <v>188</v>
      </c>
      <c r="K7697">
        <v>3919.9870231200002</v>
      </c>
    </row>
    <row r="7698" spans="1:11" x14ac:dyDescent="0.2">
      <c r="A7698" t="s">
        <v>260</v>
      </c>
      <c r="B7698" t="s">
        <v>185</v>
      </c>
      <c r="C7698" t="s">
        <v>236</v>
      </c>
      <c r="D7698" t="s">
        <v>190</v>
      </c>
      <c r="E7698">
        <v>1395227</v>
      </c>
      <c r="F7698">
        <v>6.8806000000000003</v>
      </c>
      <c r="G7698">
        <v>44826</v>
      </c>
      <c r="H7698">
        <v>44805</v>
      </c>
      <c r="I7698">
        <v>9599998.8962000012</v>
      </c>
      <c r="J7698" t="s">
        <v>215</v>
      </c>
      <c r="K7698">
        <v>8639.9990065800012</v>
      </c>
    </row>
    <row r="7699" spans="1:11" x14ac:dyDescent="0.2">
      <c r="A7699" t="s">
        <v>260</v>
      </c>
      <c r="B7699" t="s">
        <v>198</v>
      </c>
      <c r="C7699" t="s">
        <v>214</v>
      </c>
      <c r="D7699" t="s">
        <v>190</v>
      </c>
      <c r="E7699">
        <v>242152</v>
      </c>
      <c r="F7699">
        <v>30.5593</v>
      </c>
      <c r="G7699">
        <v>44826</v>
      </c>
      <c r="H7699">
        <v>44805</v>
      </c>
      <c r="I7699">
        <v>7399995.6135999998</v>
      </c>
      <c r="J7699" t="s">
        <v>215</v>
      </c>
      <c r="K7699">
        <v>6659.9960522400006</v>
      </c>
    </row>
    <row r="7700" spans="1:11" x14ac:dyDescent="0.2">
      <c r="A7700" t="s">
        <v>260</v>
      </c>
      <c r="B7700" t="s">
        <v>198</v>
      </c>
      <c r="C7700" t="s">
        <v>234</v>
      </c>
      <c r="D7700" t="s">
        <v>190</v>
      </c>
      <c r="E7700">
        <v>41677</v>
      </c>
      <c r="F7700">
        <v>95.976900000000001</v>
      </c>
      <c r="G7700">
        <v>44826</v>
      </c>
      <c r="H7700">
        <v>44805</v>
      </c>
      <c r="I7700">
        <v>4000029.2612999999</v>
      </c>
      <c r="J7700" t="s">
        <v>204</v>
      </c>
      <c r="K7700">
        <v>2800.0204829099998</v>
      </c>
    </row>
    <row r="7701" spans="1:11" x14ac:dyDescent="0.2">
      <c r="A7701" t="s">
        <v>260</v>
      </c>
      <c r="B7701" t="s">
        <v>185</v>
      </c>
      <c r="C7701" t="s">
        <v>231</v>
      </c>
      <c r="D7701" t="s">
        <v>187</v>
      </c>
      <c r="E7701">
        <v>197161</v>
      </c>
      <c r="F7701">
        <v>20.288</v>
      </c>
      <c r="G7701">
        <v>44827</v>
      </c>
      <c r="H7701">
        <v>44805</v>
      </c>
      <c r="I7701">
        <v>4000002.3680000002</v>
      </c>
      <c r="J7701" t="s">
        <v>188</v>
      </c>
      <c r="K7701">
        <v>2800.0016576000003</v>
      </c>
    </row>
    <row r="7702" spans="1:11" x14ac:dyDescent="0.2">
      <c r="A7702" t="s">
        <v>260</v>
      </c>
      <c r="B7702" t="s">
        <v>198</v>
      </c>
      <c r="C7702" t="s">
        <v>195</v>
      </c>
      <c r="D7702" t="s">
        <v>190</v>
      </c>
      <c r="E7702">
        <v>59924</v>
      </c>
      <c r="F7702">
        <v>116.8154</v>
      </c>
      <c r="G7702">
        <v>44828</v>
      </c>
      <c r="H7702">
        <v>44805</v>
      </c>
      <c r="I7702">
        <v>7000046.0296</v>
      </c>
      <c r="J7702" t="s">
        <v>196</v>
      </c>
      <c r="K7702">
        <v>6300.0414266400003</v>
      </c>
    </row>
    <row r="7703" spans="1:11" x14ac:dyDescent="0.2">
      <c r="A7703" t="s">
        <v>260</v>
      </c>
      <c r="B7703" t="s">
        <v>185</v>
      </c>
      <c r="C7703" t="s">
        <v>218</v>
      </c>
      <c r="D7703" t="s">
        <v>200</v>
      </c>
      <c r="E7703">
        <v>48873</v>
      </c>
      <c r="F7703">
        <v>67.521600000000007</v>
      </c>
      <c r="G7703">
        <v>44828</v>
      </c>
      <c r="H7703">
        <v>44805</v>
      </c>
      <c r="I7703">
        <v>3299983.1568000005</v>
      </c>
      <c r="J7703" t="s">
        <v>204</v>
      </c>
      <c r="K7703">
        <v>2309.9882097600002</v>
      </c>
    </row>
    <row r="7704" spans="1:11" x14ac:dyDescent="0.2">
      <c r="A7704" t="s">
        <v>260</v>
      </c>
      <c r="B7704" t="s">
        <v>198</v>
      </c>
      <c r="C7704" t="s">
        <v>210</v>
      </c>
      <c r="D7704" t="s">
        <v>192</v>
      </c>
      <c r="E7704">
        <v>104215</v>
      </c>
      <c r="F7704">
        <v>30.7057</v>
      </c>
      <c r="G7704">
        <v>44828</v>
      </c>
      <c r="H7704">
        <v>44805</v>
      </c>
      <c r="I7704">
        <v>3199994.5255</v>
      </c>
      <c r="J7704" t="s">
        <v>204</v>
      </c>
      <c r="K7704">
        <v>2239.9961678500003</v>
      </c>
    </row>
    <row r="7705" spans="1:11" x14ac:dyDescent="0.2">
      <c r="A7705" t="s">
        <v>260</v>
      </c>
      <c r="B7705" t="s">
        <v>185</v>
      </c>
      <c r="C7705" t="s">
        <v>112</v>
      </c>
      <c r="D7705" t="s">
        <v>190</v>
      </c>
      <c r="E7705">
        <v>235347</v>
      </c>
      <c r="F7705">
        <v>41.215800000000002</v>
      </c>
      <c r="G7705">
        <v>44830</v>
      </c>
      <c r="H7705">
        <v>44805</v>
      </c>
      <c r="I7705">
        <v>9700014.8826000001</v>
      </c>
      <c r="J7705" t="s">
        <v>188</v>
      </c>
      <c r="K7705">
        <v>6790.0104178200008</v>
      </c>
    </row>
    <row r="7706" spans="1:11" x14ac:dyDescent="0.2">
      <c r="A7706" t="s">
        <v>260</v>
      </c>
      <c r="B7706" t="s">
        <v>198</v>
      </c>
      <c r="C7706" t="s">
        <v>221</v>
      </c>
      <c r="D7706" t="s">
        <v>192</v>
      </c>
      <c r="E7706">
        <v>145446</v>
      </c>
      <c r="F7706">
        <v>40.564900000000002</v>
      </c>
      <c r="G7706">
        <v>44830</v>
      </c>
      <c r="H7706">
        <v>44805</v>
      </c>
      <c r="I7706">
        <v>5900002.4454000005</v>
      </c>
      <c r="J7706" t="s">
        <v>207</v>
      </c>
      <c r="K7706">
        <v>4130.0017117800007</v>
      </c>
    </row>
    <row r="7707" spans="1:11" x14ac:dyDescent="0.2">
      <c r="A7707" t="s">
        <v>260</v>
      </c>
      <c r="B7707" t="s">
        <v>185</v>
      </c>
      <c r="C7707" t="s">
        <v>213</v>
      </c>
      <c r="D7707" t="s">
        <v>190</v>
      </c>
      <c r="E7707">
        <v>91757</v>
      </c>
      <c r="F7707">
        <v>77.378500000000003</v>
      </c>
      <c r="G7707">
        <v>44830</v>
      </c>
      <c r="H7707">
        <v>44805</v>
      </c>
      <c r="I7707">
        <v>7100019.0245000003</v>
      </c>
      <c r="J7707" t="s">
        <v>188</v>
      </c>
      <c r="K7707">
        <v>4970.0133171500011</v>
      </c>
    </row>
    <row r="7708" spans="1:11" x14ac:dyDescent="0.2">
      <c r="A7708" t="s">
        <v>260</v>
      </c>
      <c r="B7708" t="s">
        <v>185</v>
      </c>
      <c r="C7708" t="s">
        <v>235</v>
      </c>
      <c r="D7708" t="s">
        <v>192</v>
      </c>
      <c r="E7708">
        <v>86569</v>
      </c>
      <c r="F7708">
        <v>15.016999999999999</v>
      </c>
      <c r="G7708">
        <v>44833</v>
      </c>
      <c r="H7708">
        <v>44805</v>
      </c>
      <c r="I7708">
        <v>1300006.673</v>
      </c>
      <c r="J7708" t="s">
        <v>204</v>
      </c>
      <c r="K7708">
        <v>910.0046711</v>
      </c>
    </row>
    <row r="7709" spans="1:11" x14ac:dyDescent="0.2">
      <c r="A7709" t="s">
        <v>260</v>
      </c>
      <c r="B7709" t="s">
        <v>185</v>
      </c>
      <c r="C7709" t="s">
        <v>243</v>
      </c>
      <c r="D7709" t="s">
        <v>200</v>
      </c>
      <c r="E7709">
        <v>1485443</v>
      </c>
      <c r="F7709">
        <v>6.0587999999999997</v>
      </c>
      <c r="G7709">
        <v>44835</v>
      </c>
      <c r="H7709">
        <v>44835</v>
      </c>
      <c r="I7709">
        <v>9000002.0483999997</v>
      </c>
      <c r="J7709" t="s">
        <v>215</v>
      </c>
      <c r="K7709">
        <v>8100.0018435600005</v>
      </c>
    </row>
    <row r="7710" spans="1:11" x14ac:dyDescent="0.2">
      <c r="A7710" t="s">
        <v>260</v>
      </c>
      <c r="B7710" t="s">
        <v>185</v>
      </c>
      <c r="C7710" t="s">
        <v>222</v>
      </c>
      <c r="D7710" t="s">
        <v>190</v>
      </c>
      <c r="E7710">
        <v>191559</v>
      </c>
      <c r="F7710">
        <v>17.2271</v>
      </c>
      <c r="G7710">
        <v>44835</v>
      </c>
      <c r="H7710">
        <v>44835</v>
      </c>
      <c r="I7710">
        <v>3300006.0488999998</v>
      </c>
      <c r="J7710" t="s">
        <v>193</v>
      </c>
      <c r="K7710">
        <v>2640.0048391199998</v>
      </c>
    </row>
    <row r="7711" spans="1:11" x14ac:dyDescent="0.2">
      <c r="A7711" t="s">
        <v>260</v>
      </c>
      <c r="B7711" t="s">
        <v>185</v>
      </c>
      <c r="C7711" t="s">
        <v>244</v>
      </c>
      <c r="D7711" t="s">
        <v>200</v>
      </c>
      <c r="E7711">
        <v>275641</v>
      </c>
      <c r="F7711">
        <v>25.032599999999999</v>
      </c>
      <c r="G7711">
        <v>44836</v>
      </c>
      <c r="H7711">
        <v>44835</v>
      </c>
      <c r="I7711">
        <v>6900010.8965999996</v>
      </c>
      <c r="J7711" t="s">
        <v>207</v>
      </c>
      <c r="K7711">
        <v>4830.0076276199998</v>
      </c>
    </row>
    <row r="7712" spans="1:11" x14ac:dyDescent="0.2">
      <c r="A7712" t="s">
        <v>260</v>
      </c>
      <c r="B7712" t="s">
        <v>198</v>
      </c>
      <c r="C7712" t="s">
        <v>203</v>
      </c>
      <c r="D7712" t="s">
        <v>190</v>
      </c>
      <c r="E7712">
        <v>32017</v>
      </c>
      <c r="F7712">
        <v>109.31619999999999</v>
      </c>
      <c r="G7712">
        <v>44836</v>
      </c>
      <c r="H7712">
        <v>44835</v>
      </c>
      <c r="I7712">
        <v>3499976.7753999997</v>
      </c>
      <c r="J7712" t="s">
        <v>204</v>
      </c>
      <c r="K7712">
        <v>2449.9837427800003</v>
      </c>
    </row>
    <row r="7713" spans="1:11" x14ac:dyDescent="0.2">
      <c r="A7713" t="s">
        <v>260</v>
      </c>
      <c r="B7713" t="s">
        <v>185</v>
      </c>
      <c r="C7713" t="s">
        <v>218</v>
      </c>
      <c r="D7713" t="s">
        <v>187</v>
      </c>
      <c r="E7713">
        <v>137610</v>
      </c>
      <c r="F7713">
        <v>58.862200000000001</v>
      </c>
      <c r="G7713">
        <v>44836</v>
      </c>
      <c r="H7713">
        <v>44835</v>
      </c>
      <c r="I7713">
        <v>8100027.3420000002</v>
      </c>
      <c r="J7713" t="s">
        <v>204</v>
      </c>
      <c r="K7713">
        <v>5670.0191394000003</v>
      </c>
    </row>
    <row r="7714" spans="1:11" x14ac:dyDescent="0.2">
      <c r="A7714" t="s">
        <v>260</v>
      </c>
      <c r="B7714" t="s">
        <v>185</v>
      </c>
      <c r="C7714" t="s">
        <v>189</v>
      </c>
      <c r="D7714" t="s">
        <v>190</v>
      </c>
      <c r="E7714">
        <v>89865</v>
      </c>
      <c r="F7714">
        <v>28.932300000000001</v>
      </c>
      <c r="G7714">
        <v>44837</v>
      </c>
      <c r="H7714">
        <v>44835</v>
      </c>
      <c r="I7714">
        <v>2600001.1395</v>
      </c>
      <c r="J7714" t="s">
        <v>188</v>
      </c>
      <c r="K7714">
        <v>1820.0007976500001</v>
      </c>
    </row>
    <row r="7715" spans="1:11" x14ac:dyDescent="0.2">
      <c r="A7715" t="s">
        <v>260</v>
      </c>
      <c r="B7715" t="s">
        <v>185</v>
      </c>
      <c r="C7715" t="s">
        <v>114</v>
      </c>
      <c r="D7715" t="s">
        <v>190</v>
      </c>
      <c r="E7715">
        <v>709333</v>
      </c>
      <c r="F7715">
        <v>13.815799999999999</v>
      </c>
      <c r="G7715">
        <v>44840</v>
      </c>
      <c r="H7715">
        <v>44835</v>
      </c>
      <c r="I7715">
        <v>9800002.8613999989</v>
      </c>
      <c r="J7715" t="s">
        <v>215</v>
      </c>
      <c r="K7715">
        <v>8820.0025752599995</v>
      </c>
    </row>
    <row r="7716" spans="1:11" x14ac:dyDescent="0.2">
      <c r="A7716" t="s">
        <v>260</v>
      </c>
      <c r="B7716" t="s">
        <v>185</v>
      </c>
      <c r="C7716" t="s">
        <v>214</v>
      </c>
      <c r="D7716" t="s">
        <v>190</v>
      </c>
      <c r="E7716">
        <v>195112</v>
      </c>
      <c r="F7716">
        <v>30.239100000000001</v>
      </c>
      <c r="G7716">
        <v>44840</v>
      </c>
      <c r="H7716">
        <v>44835</v>
      </c>
      <c r="I7716">
        <v>5900011.2791999998</v>
      </c>
      <c r="J7716" t="s">
        <v>215</v>
      </c>
      <c r="K7716">
        <v>5310.0101512800002</v>
      </c>
    </row>
    <row r="7717" spans="1:11" x14ac:dyDescent="0.2">
      <c r="A7717" t="s">
        <v>260</v>
      </c>
      <c r="B7717" t="s">
        <v>198</v>
      </c>
      <c r="C7717" t="s">
        <v>230</v>
      </c>
      <c r="D7717" t="s">
        <v>192</v>
      </c>
      <c r="E7717">
        <v>66961</v>
      </c>
      <c r="F7717">
        <v>128.43379999999999</v>
      </c>
      <c r="G7717">
        <v>44840</v>
      </c>
      <c r="H7717">
        <v>44835</v>
      </c>
      <c r="I7717">
        <v>8600055.6817999985</v>
      </c>
      <c r="J7717" t="s">
        <v>188</v>
      </c>
      <c r="K7717">
        <v>6020.0389772599992</v>
      </c>
    </row>
    <row r="7718" spans="1:11" x14ac:dyDescent="0.2">
      <c r="A7718" t="s">
        <v>260</v>
      </c>
      <c r="B7718" t="s">
        <v>185</v>
      </c>
      <c r="C7718" t="s">
        <v>227</v>
      </c>
      <c r="D7718" t="s">
        <v>187</v>
      </c>
      <c r="E7718">
        <v>26869</v>
      </c>
      <c r="F7718">
        <v>152.59200000000001</v>
      </c>
      <c r="G7718">
        <v>44840</v>
      </c>
      <c r="H7718">
        <v>44835</v>
      </c>
      <c r="I7718">
        <v>4099994.4480000003</v>
      </c>
      <c r="J7718" t="s">
        <v>204</v>
      </c>
      <c r="K7718">
        <v>2869.9961136000006</v>
      </c>
    </row>
    <row r="7719" spans="1:11" x14ac:dyDescent="0.2">
      <c r="A7719" t="s">
        <v>260</v>
      </c>
      <c r="B7719" t="s">
        <v>198</v>
      </c>
      <c r="C7719" t="s">
        <v>221</v>
      </c>
      <c r="D7719" t="s">
        <v>187</v>
      </c>
      <c r="E7719">
        <v>147310</v>
      </c>
      <c r="F7719">
        <v>37.336199999999998</v>
      </c>
      <c r="G7719">
        <v>44843</v>
      </c>
      <c r="H7719">
        <v>44835</v>
      </c>
      <c r="I7719">
        <v>5499995.6219999995</v>
      </c>
      <c r="J7719" t="s">
        <v>207</v>
      </c>
      <c r="K7719">
        <v>3849.9969353999995</v>
      </c>
    </row>
    <row r="7720" spans="1:11" x14ac:dyDescent="0.2">
      <c r="A7720" t="s">
        <v>260</v>
      </c>
      <c r="B7720" t="s">
        <v>198</v>
      </c>
      <c r="C7720" t="s">
        <v>223</v>
      </c>
      <c r="D7720" t="s">
        <v>192</v>
      </c>
      <c r="E7720">
        <v>59288</v>
      </c>
      <c r="F7720">
        <v>91.080200000000005</v>
      </c>
      <c r="G7720">
        <v>44844</v>
      </c>
      <c r="H7720">
        <v>44835</v>
      </c>
      <c r="I7720">
        <v>5399962.8976000007</v>
      </c>
      <c r="J7720" t="s">
        <v>204</v>
      </c>
      <c r="K7720">
        <v>3779.9740283200003</v>
      </c>
    </row>
    <row r="7721" spans="1:11" x14ac:dyDescent="0.2">
      <c r="A7721" t="s">
        <v>260</v>
      </c>
      <c r="B7721" t="s">
        <v>198</v>
      </c>
      <c r="C7721" t="s">
        <v>203</v>
      </c>
      <c r="D7721" t="s">
        <v>190</v>
      </c>
      <c r="E7721">
        <v>28612</v>
      </c>
      <c r="F7721">
        <v>104.8527</v>
      </c>
      <c r="G7721">
        <v>44847</v>
      </c>
      <c r="H7721">
        <v>44835</v>
      </c>
      <c r="I7721">
        <v>3000045.4523999998</v>
      </c>
      <c r="J7721" t="s">
        <v>204</v>
      </c>
      <c r="K7721">
        <v>2100.0318166800002</v>
      </c>
    </row>
    <row r="7722" spans="1:11" x14ac:dyDescent="0.2">
      <c r="A7722" t="s">
        <v>260</v>
      </c>
      <c r="B7722" t="s">
        <v>185</v>
      </c>
      <c r="C7722" t="s">
        <v>222</v>
      </c>
      <c r="D7722" t="s">
        <v>190</v>
      </c>
      <c r="E7722">
        <v>524537</v>
      </c>
      <c r="F7722">
        <v>16.776700000000002</v>
      </c>
      <c r="G7722">
        <v>44847</v>
      </c>
      <c r="H7722">
        <v>44835</v>
      </c>
      <c r="I7722">
        <v>8799999.8879000004</v>
      </c>
      <c r="J7722" t="s">
        <v>193</v>
      </c>
      <c r="K7722">
        <v>7039.9999103200007</v>
      </c>
    </row>
    <row r="7723" spans="1:11" x14ac:dyDescent="0.2">
      <c r="A7723" t="s">
        <v>260</v>
      </c>
      <c r="B7723" t="s">
        <v>185</v>
      </c>
      <c r="C7723" t="s">
        <v>236</v>
      </c>
      <c r="D7723" t="s">
        <v>190</v>
      </c>
      <c r="E7723">
        <v>1189768</v>
      </c>
      <c r="F7723">
        <v>7.0602</v>
      </c>
      <c r="G7723">
        <v>44847</v>
      </c>
      <c r="H7723">
        <v>44835</v>
      </c>
      <c r="I7723">
        <v>8400000.0336000007</v>
      </c>
      <c r="J7723" t="s">
        <v>215</v>
      </c>
      <c r="K7723">
        <v>7560.0000302400013</v>
      </c>
    </row>
    <row r="7724" spans="1:11" x14ac:dyDescent="0.2">
      <c r="A7724" t="s">
        <v>260</v>
      </c>
      <c r="B7724" t="s">
        <v>185</v>
      </c>
      <c r="C7724" t="s">
        <v>222</v>
      </c>
      <c r="D7724" t="s">
        <v>192</v>
      </c>
      <c r="E7724">
        <v>605760</v>
      </c>
      <c r="F7724">
        <v>16.3431</v>
      </c>
      <c r="G7724">
        <v>44847</v>
      </c>
      <c r="H7724">
        <v>44835</v>
      </c>
      <c r="I7724">
        <v>9899996.2559999991</v>
      </c>
      <c r="J7724" t="s">
        <v>193</v>
      </c>
      <c r="K7724">
        <v>7919.9970047999996</v>
      </c>
    </row>
    <row r="7725" spans="1:11" x14ac:dyDescent="0.2">
      <c r="A7725" t="s">
        <v>260</v>
      </c>
      <c r="B7725" t="s">
        <v>185</v>
      </c>
      <c r="C7725" t="s">
        <v>186</v>
      </c>
      <c r="D7725" t="s">
        <v>190</v>
      </c>
      <c r="E7725">
        <v>43550</v>
      </c>
      <c r="F7725">
        <v>22.962299999999999</v>
      </c>
      <c r="G7725">
        <v>44849</v>
      </c>
      <c r="H7725">
        <v>44835</v>
      </c>
      <c r="I7725">
        <v>1000008.1649999999</v>
      </c>
      <c r="J7725" t="s">
        <v>188</v>
      </c>
      <c r="K7725">
        <v>700.00571549999995</v>
      </c>
    </row>
    <row r="7726" spans="1:11" x14ac:dyDescent="0.2">
      <c r="A7726" t="s">
        <v>260</v>
      </c>
      <c r="B7726" t="s">
        <v>185</v>
      </c>
      <c r="C7726" t="s">
        <v>222</v>
      </c>
      <c r="D7726" t="s">
        <v>200</v>
      </c>
      <c r="E7726">
        <v>142587</v>
      </c>
      <c r="F7726">
        <v>16.831800000000001</v>
      </c>
      <c r="G7726">
        <v>44854</v>
      </c>
      <c r="H7726">
        <v>44835</v>
      </c>
      <c r="I7726">
        <v>2399995.8666000003</v>
      </c>
      <c r="J7726" t="s">
        <v>193</v>
      </c>
      <c r="K7726">
        <v>1919.9966932800003</v>
      </c>
    </row>
    <row r="7727" spans="1:11" x14ac:dyDescent="0.2">
      <c r="A7727" t="s">
        <v>260</v>
      </c>
      <c r="B7727" t="s">
        <v>198</v>
      </c>
      <c r="C7727" t="s">
        <v>218</v>
      </c>
      <c r="D7727" t="s">
        <v>187</v>
      </c>
      <c r="E7727">
        <v>24245</v>
      </c>
      <c r="F7727">
        <v>57.743699999999997</v>
      </c>
      <c r="G7727">
        <v>44854</v>
      </c>
      <c r="H7727">
        <v>44835</v>
      </c>
      <c r="I7727">
        <v>1399996.0064999999</v>
      </c>
      <c r="J7727" t="s">
        <v>204</v>
      </c>
      <c r="K7727">
        <v>979.99720454999999</v>
      </c>
    </row>
    <row r="7728" spans="1:11" x14ac:dyDescent="0.2">
      <c r="A7728" t="s">
        <v>260</v>
      </c>
      <c r="B7728" t="s">
        <v>185</v>
      </c>
      <c r="C7728" t="s">
        <v>219</v>
      </c>
      <c r="D7728" t="s">
        <v>200</v>
      </c>
      <c r="E7728">
        <v>49392</v>
      </c>
      <c r="F7728">
        <v>56.689</v>
      </c>
      <c r="G7728">
        <v>44854</v>
      </c>
      <c r="H7728">
        <v>44835</v>
      </c>
      <c r="I7728">
        <v>2799983.088</v>
      </c>
      <c r="J7728" t="s">
        <v>188</v>
      </c>
      <c r="K7728">
        <v>1959.9881616000002</v>
      </c>
    </row>
    <row r="7729" spans="1:11" x14ac:dyDescent="0.2">
      <c r="A7729" t="s">
        <v>260</v>
      </c>
      <c r="B7729" t="s">
        <v>198</v>
      </c>
      <c r="C7729" t="s">
        <v>112</v>
      </c>
      <c r="D7729" t="s">
        <v>192</v>
      </c>
      <c r="E7729">
        <v>103053</v>
      </c>
      <c r="F7729">
        <v>37.844499999999996</v>
      </c>
      <c r="G7729">
        <v>44854</v>
      </c>
      <c r="H7729">
        <v>44835</v>
      </c>
      <c r="I7729">
        <v>3899989.2584999995</v>
      </c>
      <c r="J7729" t="s">
        <v>188</v>
      </c>
      <c r="K7729">
        <v>2729.9924809499998</v>
      </c>
    </row>
    <row r="7730" spans="1:11" x14ac:dyDescent="0.2">
      <c r="A7730" t="s">
        <v>260</v>
      </c>
      <c r="B7730" t="s">
        <v>198</v>
      </c>
      <c r="C7730" t="s">
        <v>214</v>
      </c>
      <c r="D7730" t="s">
        <v>190</v>
      </c>
      <c r="E7730">
        <v>269375</v>
      </c>
      <c r="F7730">
        <v>26.7285</v>
      </c>
      <c r="G7730">
        <v>44855</v>
      </c>
      <c r="H7730">
        <v>44835</v>
      </c>
      <c r="I7730">
        <v>7199989.6875</v>
      </c>
      <c r="J7730" t="s">
        <v>215</v>
      </c>
      <c r="K7730">
        <v>6479.9907187500003</v>
      </c>
    </row>
    <row r="7731" spans="1:11" x14ac:dyDescent="0.2">
      <c r="A7731" t="s">
        <v>260</v>
      </c>
      <c r="B7731" t="s">
        <v>198</v>
      </c>
      <c r="C7731" t="s">
        <v>246</v>
      </c>
      <c r="D7731" t="s">
        <v>187</v>
      </c>
      <c r="E7731">
        <v>39869</v>
      </c>
      <c r="F7731">
        <v>132.93469999999999</v>
      </c>
      <c r="G7731">
        <v>44855</v>
      </c>
      <c r="H7731">
        <v>44835</v>
      </c>
      <c r="I7731">
        <v>5299973.5543</v>
      </c>
      <c r="J7731" t="s">
        <v>204</v>
      </c>
      <c r="K7731">
        <v>3709.9814880099998</v>
      </c>
    </row>
    <row r="7732" spans="1:11" x14ac:dyDescent="0.2">
      <c r="A7732" t="s">
        <v>260</v>
      </c>
      <c r="B7732" t="s">
        <v>198</v>
      </c>
      <c r="C7732" t="s">
        <v>238</v>
      </c>
      <c r="D7732" t="s">
        <v>192</v>
      </c>
      <c r="E7732">
        <v>22808</v>
      </c>
      <c r="F7732">
        <v>223.60579999999999</v>
      </c>
      <c r="G7732">
        <v>44855</v>
      </c>
      <c r="H7732">
        <v>44835</v>
      </c>
      <c r="I7732">
        <v>5100001.0863999994</v>
      </c>
      <c r="J7732" t="s">
        <v>204</v>
      </c>
      <c r="K7732">
        <v>3570.0007604799994</v>
      </c>
    </row>
    <row r="7733" spans="1:11" x14ac:dyDescent="0.2">
      <c r="A7733" t="s">
        <v>260</v>
      </c>
      <c r="B7733" t="s">
        <v>198</v>
      </c>
      <c r="C7733" t="s">
        <v>239</v>
      </c>
      <c r="D7733" t="s">
        <v>200</v>
      </c>
      <c r="E7733">
        <v>267576</v>
      </c>
      <c r="F7733">
        <v>16.0702</v>
      </c>
      <c r="G7733">
        <v>44855</v>
      </c>
      <c r="H7733">
        <v>44835</v>
      </c>
      <c r="I7733">
        <v>4299999.8351999996</v>
      </c>
      <c r="J7733" t="s">
        <v>188</v>
      </c>
      <c r="K7733">
        <v>3009.9998846399999</v>
      </c>
    </row>
    <row r="7734" spans="1:11" x14ac:dyDescent="0.2">
      <c r="A7734" t="s">
        <v>260</v>
      </c>
      <c r="B7734" t="s">
        <v>185</v>
      </c>
      <c r="C7734" t="s">
        <v>235</v>
      </c>
      <c r="D7734" t="s">
        <v>200</v>
      </c>
      <c r="E7734">
        <v>323085</v>
      </c>
      <c r="F7734">
        <v>13.6187</v>
      </c>
      <c r="G7734">
        <v>44856</v>
      </c>
      <c r="H7734">
        <v>44835</v>
      </c>
      <c r="I7734">
        <v>4399997.6895000003</v>
      </c>
      <c r="J7734" t="s">
        <v>204</v>
      </c>
      <c r="K7734">
        <v>3079.9983826500002</v>
      </c>
    </row>
    <row r="7735" spans="1:11" x14ac:dyDescent="0.2">
      <c r="A7735" t="s">
        <v>260</v>
      </c>
      <c r="B7735" t="s">
        <v>198</v>
      </c>
      <c r="C7735" t="s">
        <v>237</v>
      </c>
      <c r="D7735" t="s">
        <v>190</v>
      </c>
      <c r="E7735">
        <v>474908</v>
      </c>
      <c r="F7735">
        <v>15.3714</v>
      </c>
      <c r="G7735">
        <v>44858</v>
      </c>
      <c r="H7735">
        <v>44835</v>
      </c>
      <c r="I7735">
        <v>7300000.8311999999</v>
      </c>
      <c r="J7735" t="s">
        <v>204</v>
      </c>
      <c r="K7735">
        <v>5110.0005818399995</v>
      </c>
    </row>
    <row r="7736" spans="1:11" x14ac:dyDescent="0.2">
      <c r="A7736" t="s">
        <v>260</v>
      </c>
      <c r="B7736" t="s">
        <v>185</v>
      </c>
      <c r="C7736" t="s">
        <v>225</v>
      </c>
      <c r="D7736" t="s">
        <v>190</v>
      </c>
      <c r="E7736">
        <v>103068</v>
      </c>
      <c r="F7736">
        <v>89.261099999999999</v>
      </c>
      <c r="G7736">
        <v>44858</v>
      </c>
      <c r="H7736">
        <v>44835</v>
      </c>
      <c r="I7736">
        <v>9199963.0548</v>
      </c>
      <c r="J7736" t="s">
        <v>188</v>
      </c>
      <c r="K7736">
        <v>6439.9741383600003</v>
      </c>
    </row>
    <row r="7737" spans="1:11" x14ac:dyDescent="0.2">
      <c r="A7737" t="s">
        <v>260</v>
      </c>
      <c r="B7737" t="s">
        <v>185</v>
      </c>
      <c r="C7737" t="s">
        <v>114</v>
      </c>
      <c r="D7737" t="s">
        <v>187</v>
      </c>
      <c r="E7737">
        <v>489093</v>
      </c>
      <c r="F7737">
        <v>13.9033</v>
      </c>
      <c r="G7737">
        <v>44858</v>
      </c>
      <c r="H7737">
        <v>44835</v>
      </c>
      <c r="I7737">
        <v>6800006.7068999996</v>
      </c>
      <c r="J7737" t="s">
        <v>215</v>
      </c>
      <c r="K7737">
        <v>6120.0060362100003</v>
      </c>
    </row>
    <row r="7738" spans="1:11" x14ac:dyDescent="0.2">
      <c r="A7738" t="s">
        <v>260</v>
      </c>
      <c r="B7738" t="s">
        <v>185</v>
      </c>
      <c r="C7738" t="s">
        <v>228</v>
      </c>
      <c r="D7738" t="s">
        <v>190</v>
      </c>
      <c r="E7738">
        <v>254273</v>
      </c>
      <c r="F7738">
        <v>31.068999999999999</v>
      </c>
      <c r="G7738">
        <v>44861</v>
      </c>
      <c r="H7738">
        <v>44835</v>
      </c>
      <c r="I7738">
        <v>7900007.8369999994</v>
      </c>
      <c r="J7738" t="s">
        <v>204</v>
      </c>
      <c r="K7738">
        <v>5530.0054859000002</v>
      </c>
    </row>
    <row r="7739" spans="1:11" x14ac:dyDescent="0.2">
      <c r="A7739" t="s">
        <v>260</v>
      </c>
      <c r="B7739" t="s">
        <v>185</v>
      </c>
      <c r="C7739" t="s">
        <v>232</v>
      </c>
      <c r="D7739" t="s">
        <v>190</v>
      </c>
      <c r="E7739">
        <v>82622</v>
      </c>
      <c r="F7739">
        <v>22.996200000000002</v>
      </c>
      <c r="G7739">
        <v>44861</v>
      </c>
      <c r="H7739">
        <v>44835</v>
      </c>
      <c r="I7739">
        <v>1899992.0364000001</v>
      </c>
      <c r="J7739" t="s">
        <v>204</v>
      </c>
      <c r="K7739">
        <v>1329.9944254800002</v>
      </c>
    </row>
    <row r="7740" spans="1:11" x14ac:dyDescent="0.2">
      <c r="A7740" t="s">
        <v>260</v>
      </c>
      <c r="B7740" t="s">
        <v>185</v>
      </c>
      <c r="C7740" t="s">
        <v>220</v>
      </c>
      <c r="D7740" t="s">
        <v>192</v>
      </c>
      <c r="E7740">
        <v>17397</v>
      </c>
      <c r="F7740">
        <v>178.19210000000001</v>
      </c>
      <c r="G7740">
        <v>44861</v>
      </c>
      <c r="H7740">
        <v>44835</v>
      </c>
      <c r="I7740">
        <v>3100007.9637000002</v>
      </c>
      <c r="J7740" t="s">
        <v>188</v>
      </c>
      <c r="K7740">
        <v>2170.0055745900004</v>
      </c>
    </row>
    <row r="7741" spans="1:11" x14ac:dyDescent="0.2">
      <c r="A7741" t="s">
        <v>260</v>
      </c>
      <c r="B7741" t="s">
        <v>198</v>
      </c>
      <c r="C7741" t="s">
        <v>217</v>
      </c>
      <c r="D7741" t="s">
        <v>200</v>
      </c>
      <c r="E7741">
        <v>1016753</v>
      </c>
      <c r="F7741">
        <v>8.4582999999999995</v>
      </c>
      <c r="G7741">
        <v>44862</v>
      </c>
      <c r="H7741">
        <v>44835</v>
      </c>
      <c r="I7741">
        <v>8600001.8998999987</v>
      </c>
      <c r="J7741" t="s">
        <v>215</v>
      </c>
      <c r="K7741">
        <v>7740.0017099099996</v>
      </c>
    </row>
    <row r="7742" spans="1:11" x14ac:dyDescent="0.2">
      <c r="A7742" t="s">
        <v>260</v>
      </c>
      <c r="B7742" t="s">
        <v>185</v>
      </c>
      <c r="C7742" t="s">
        <v>221</v>
      </c>
      <c r="D7742" t="s">
        <v>187</v>
      </c>
      <c r="E7742">
        <v>143887</v>
      </c>
      <c r="F7742">
        <v>38.919499999999999</v>
      </c>
      <c r="G7742">
        <v>44865</v>
      </c>
      <c r="H7742">
        <v>44835</v>
      </c>
      <c r="I7742">
        <v>5600010.0965</v>
      </c>
      <c r="J7742" t="s">
        <v>207</v>
      </c>
      <c r="K7742">
        <v>3920.0070675500001</v>
      </c>
    </row>
    <row r="7743" spans="1:11" x14ac:dyDescent="0.2">
      <c r="A7743" t="s">
        <v>260</v>
      </c>
      <c r="B7743" t="s">
        <v>185</v>
      </c>
      <c r="C7743" t="s">
        <v>208</v>
      </c>
      <c r="D7743" t="s">
        <v>200</v>
      </c>
      <c r="E7743">
        <v>11014</v>
      </c>
      <c r="F7743">
        <v>63.557899999999997</v>
      </c>
      <c r="G7743">
        <v>44865</v>
      </c>
      <c r="H7743">
        <v>44835</v>
      </c>
      <c r="I7743">
        <v>700026.71059999999</v>
      </c>
      <c r="J7743" t="s">
        <v>188</v>
      </c>
      <c r="K7743">
        <v>490.01869742000002</v>
      </c>
    </row>
    <row r="7744" spans="1:11" x14ac:dyDescent="0.2">
      <c r="A7744" t="s">
        <v>260</v>
      </c>
      <c r="B7744" t="s">
        <v>185</v>
      </c>
      <c r="C7744" t="s">
        <v>244</v>
      </c>
      <c r="D7744" t="s">
        <v>192</v>
      </c>
      <c r="E7744">
        <v>55154</v>
      </c>
      <c r="F7744">
        <v>25.383299999999998</v>
      </c>
      <c r="G7744">
        <v>44868</v>
      </c>
      <c r="H7744">
        <v>44866</v>
      </c>
      <c r="I7744">
        <v>1399990.5281999998</v>
      </c>
      <c r="J7744" t="s">
        <v>207</v>
      </c>
      <c r="K7744">
        <v>979.99336973999982</v>
      </c>
    </row>
    <row r="7745" spans="1:11" x14ac:dyDescent="0.2">
      <c r="A7745" t="s">
        <v>260</v>
      </c>
      <c r="B7745" t="s">
        <v>185</v>
      </c>
      <c r="C7745" t="s">
        <v>219</v>
      </c>
      <c r="D7745" t="s">
        <v>190</v>
      </c>
      <c r="E7745">
        <v>177020</v>
      </c>
      <c r="F7745">
        <v>48.5822</v>
      </c>
      <c r="G7745">
        <v>44868</v>
      </c>
      <c r="H7745">
        <v>44866</v>
      </c>
      <c r="I7745">
        <v>8600021.0439999998</v>
      </c>
      <c r="J7745" t="s">
        <v>188</v>
      </c>
      <c r="K7745">
        <v>6020.0147308000005</v>
      </c>
    </row>
    <row r="7746" spans="1:11" x14ac:dyDescent="0.2">
      <c r="A7746" t="s">
        <v>260</v>
      </c>
      <c r="B7746" t="s">
        <v>198</v>
      </c>
      <c r="C7746" t="s">
        <v>201</v>
      </c>
      <c r="D7746" t="s">
        <v>187</v>
      </c>
      <c r="E7746">
        <v>121566</v>
      </c>
      <c r="F7746">
        <v>40.307400000000001</v>
      </c>
      <c r="G7746">
        <v>44868</v>
      </c>
      <c r="H7746">
        <v>44866</v>
      </c>
      <c r="I7746">
        <v>4900009.3884000005</v>
      </c>
      <c r="J7746" t="s">
        <v>188</v>
      </c>
      <c r="K7746">
        <v>3430.0065718800001</v>
      </c>
    </row>
    <row r="7747" spans="1:11" x14ac:dyDescent="0.2">
      <c r="A7747" t="s">
        <v>260</v>
      </c>
      <c r="B7747" t="s">
        <v>198</v>
      </c>
      <c r="C7747" t="s">
        <v>191</v>
      </c>
      <c r="D7747" t="s">
        <v>190</v>
      </c>
      <c r="E7747">
        <v>1141292</v>
      </c>
      <c r="F7747">
        <v>5.6952999999999996</v>
      </c>
      <c r="G7747">
        <v>44872</v>
      </c>
      <c r="H7747">
        <v>44866</v>
      </c>
      <c r="I7747">
        <v>6500000.3275999995</v>
      </c>
      <c r="J7747" t="s">
        <v>193</v>
      </c>
      <c r="K7747">
        <v>5200.0002620799996</v>
      </c>
    </row>
    <row r="7748" spans="1:11" x14ac:dyDescent="0.2">
      <c r="A7748" t="s">
        <v>260</v>
      </c>
      <c r="B7748" t="s">
        <v>198</v>
      </c>
      <c r="C7748" t="s">
        <v>217</v>
      </c>
      <c r="D7748" t="s">
        <v>200</v>
      </c>
      <c r="E7748">
        <v>837979</v>
      </c>
      <c r="F7748">
        <v>8.5921000000000003</v>
      </c>
      <c r="G7748">
        <v>44872</v>
      </c>
      <c r="H7748">
        <v>44866</v>
      </c>
      <c r="I7748">
        <v>7199999.3659000006</v>
      </c>
      <c r="J7748" t="s">
        <v>215</v>
      </c>
      <c r="K7748">
        <v>6479.9994293100008</v>
      </c>
    </row>
    <row r="7749" spans="1:11" x14ac:dyDescent="0.2">
      <c r="A7749" t="s">
        <v>260</v>
      </c>
      <c r="B7749" t="s">
        <v>185</v>
      </c>
      <c r="C7749" t="s">
        <v>208</v>
      </c>
      <c r="D7749" t="s">
        <v>190</v>
      </c>
      <c r="E7749">
        <v>140949</v>
      </c>
      <c r="F7749">
        <v>61.014800000000001</v>
      </c>
      <c r="G7749">
        <v>44875</v>
      </c>
      <c r="H7749">
        <v>44866</v>
      </c>
      <c r="I7749">
        <v>8599975.0451999996</v>
      </c>
      <c r="J7749" t="s">
        <v>188</v>
      </c>
      <c r="K7749">
        <v>6019.9825316400002</v>
      </c>
    </row>
    <row r="7750" spans="1:11" x14ac:dyDescent="0.2">
      <c r="A7750" t="s">
        <v>260</v>
      </c>
      <c r="B7750" t="s">
        <v>185</v>
      </c>
      <c r="C7750" t="s">
        <v>191</v>
      </c>
      <c r="D7750" t="s">
        <v>200</v>
      </c>
      <c r="E7750">
        <v>570317</v>
      </c>
      <c r="F7750">
        <v>5.9615999999999998</v>
      </c>
      <c r="G7750">
        <v>44875</v>
      </c>
      <c r="H7750">
        <v>44866</v>
      </c>
      <c r="I7750">
        <v>3400001.8271999997</v>
      </c>
      <c r="J7750" t="s">
        <v>193</v>
      </c>
      <c r="K7750">
        <v>2720.00146176</v>
      </c>
    </row>
    <row r="7751" spans="1:11" x14ac:dyDescent="0.2">
      <c r="A7751" t="s">
        <v>260</v>
      </c>
      <c r="B7751" t="s">
        <v>185</v>
      </c>
      <c r="C7751" t="s">
        <v>224</v>
      </c>
      <c r="D7751" t="s">
        <v>200</v>
      </c>
      <c r="E7751">
        <v>20349</v>
      </c>
      <c r="F7751">
        <v>191.65860000000001</v>
      </c>
      <c r="G7751">
        <v>44875</v>
      </c>
      <c r="H7751">
        <v>44866</v>
      </c>
      <c r="I7751">
        <v>3900060.8514</v>
      </c>
      <c r="J7751" t="s">
        <v>204</v>
      </c>
      <c r="K7751">
        <v>2730.0425959800004</v>
      </c>
    </row>
    <row r="7752" spans="1:11" x14ac:dyDescent="0.2">
      <c r="A7752" t="s">
        <v>260</v>
      </c>
      <c r="B7752" t="s">
        <v>198</v>
      </c>
      <c r="C7752" t="s">
        <v>213</v>
      </c>
      <c r="D7752" t="s">
        <v>212</v>
      </c>
      <c r="E7752">
        <v>48622</v>
      </c>
      <c r="F7752">
        <v>67.869900000000001</v>
      </c>
      <c r="G7752">
        <v>44878</v>
      </c>
      <c r="H7752">
        <v>44866</v>
      </c>
      <c r="I7752">
        <v>3299970.2778000003</v>
      </c>
      <c r="J7752" t="s">
        <v>188</v>
      </c>
      <c r="K7752">
        <v>2309.9791944600001</v>
      </c>
    </row>
    <row r="7753" spans="1:11" x14ac:dyDescent="0.2">
      <c r="A7753" t="s">
        <v>260</v>
      </c>
      <c r="B7753" t="s">
        <v>185</v>
      </c>
      <c r="C7753" t="s">
        <v>213</v>
      </c>
      <c r="D7753" t="s">
        <v>190</v>
      </c>
      <c r="E7753">
        <v>22683</v>
      </c>
      <c r="F7753">
        <v>74.945599999999999</v>
      </c>
      <c r="G7753">
        <v>44879</v>
      </c>
      <c r="H7753">
        <v>44866</v>
      </c>
      <c r="I7753">
        <v>1699991.0448</v>
      </c>
      <c r="J7753" t="s">
        <v>188</v>
      </c>
      <c r="K7753">
        <v>1189.9937313600001</v>
      </c>
    </row>
    <row r="7754" spans="1:11" x14ac:dyDescent="0.2">
      <c r="A7754" t="s">
        <v>260</v>
      </c>
      <c r="B7754" t="s">
        <v>198</v>
      </c>
      <c r="C7754" t="s">
        <v>243</v>
      </c>
      <c r="D7754" t="s">
        <v>200</v>
      </c>
      <c r="E7754">
        <v>146349</v>
      </c>
      <c r="F7754">
        <v>6.1497000000000002</v>
      </c>
      <c r="G7754">
        <v>44882</v>
      </c>
      <c r="H7754">
        <v>44866</v>
      </c>
      <c r="I7754">
        <v>900002.44530000002</v>
      </c>
      <c r="J7754" t="s">
        <v>215</v>
      </c>
      <c r="K7754">
        <v>810.00220077000006</v>
      </c>
    </row>
    <row r="7755" spans="1:11" x14ac:dyDescent="0.2">
      <c r="A7755" t="s">
        <v>260</v>
      </c>
      <c r="B7755" t="s">
        <v>198</v>
      </c>
      <c r="C7755" t="s">
        <v>210</v>
      </c>
      <c r="D7755" t="s">
        <v>200</v>
      </c>
      <c r="E7755">
        <v>357574</v>
      </c>
      <c r="F7755">
        <v>27.4069</v>
      </c>
      <c r="G7755">
        <v>44883</v>
      </c>
      <c r="H7755">
        <v>44866</v>
      </c>
      <c r="I7755">
        <v>9799994.8606000002</v>
      </c>
      <c r="J7755" t="s">
        <v>204</v>
      </c>
      <c r="K7755">
        <v>6859.9964024200008</v>
      </c>
    </row>
    <row r="7756" spans="1:11" x14ac:dyDescent="0.2">
      <c r="A7756" t="s">
        <v>260</v>
      </c>
      <c r="B7756" t="s">
        <v>185</v>
      </c>
      <c r="C7756" t="s">
        <v>208</v>
      </c>
      <c r="D7756" t="s">
        <v>192</v>
      </c>
      <c r="E7756">
        <v>53031</v>
      </c>
      <c r="F7756">
        <v>60.341700000000003</v>
      </c>
      <c r="G7756">
        <v>44884</v>
      </c>
      <c r="H7756">
        <v>44866</v>
      </c>
      <c r="I7756">
        <v>3199980.6927</v>
      </c>
      <c r="J7756" t="s">
        <v>188</v>
      </c>
      <c r="K7756">
        <v>2239.9864848900002</v>
      </c>
    </row>
    <row r="7757" spans="1:11" x14ac:dyDescent="0.2">
      <c r="A7757" t="s">
        <v>260</v>
      </c>
      <c r="B7757" t="s">
        <v>185</v>
      </c>
      <c r="C7757" t="s">
        <v>229</v>
      </c>
      <c r="D7757" t="s">
        <v>200</v>
      </c>
      <c r="E7757">
        <v>23581</v>
      </c>
      <c r="F7757">
        <v>101.7761</v>
      </c>
      <c r="G7757">
        <v>44885</v>
      </c>
      <c r="H7757">
        <v>44866</v>
      </c>
      <c r="I7757">
        <v>2399982.2141</v>
      </c>
      <c r="J7757" t="s">
        <v>188</v>
      </c>
      <c r="K7757">
        <v>1679.9875498700001</v>
      </c>
    </row>
    <row r="7758" spans="1:11" x14ac:dyDescent="0.2">
      <c r="A7758" t="s">
        <v>260</v>
      </c>
      <c r="B7758" t="s">
        <v>198</v>
      </c>
      <c r="C7758" t="s">
        <v>234</v>
      </c>
      <c r="D7758" t="s">
        <v>192</v>
      </c>
      <c r="E7758">
        <v>84491</v>
      </c>
      <c r="F7758">
        <v>93.501400000000004</v>
      </c>
      <c r="G7758">
        <v>44885</v>
      </c>
      <c r="H7758">
        <v>44866</v>
      </c>
      <c r="I7758">
        <v>7900026.7874000007</v>
      </c>
      <c r="J7758" t="s">
        <v>204</v>
      </c>
      <c r="K7758">
        <v>5530.0187511800004</v>
      </c>
    </row>
    <row r="7759" spans="1:11" x14ac:dyDescent="0.2">
      <c r="A7759" t="s">
        <v>260</v>
      </c>
      <c r="B7759" t="s">
        <v>198</v>
      </c>
      <c r="C7759" t="s">
        <v>216</v>
      </c>
      <c r="D7759" t="s">
        <v>190</v>
      </c>
      <c r="E7759">
        <v>125521</v>
      </c>
      <c r="F7759">
        <v>18.323599999999999</v>
      </c>
      <c r="G7759">
        <v>44886</v>
      </c>
      <c r="H7759">
        <v>44866</v>
      </c>
      <c r="I7759">
        <v>2299996.5955999997</v>
      </c>
      <c r="J7759" t="s">
        <v>215</v>
      </c>
      <c r="K7759">
        <v>2069.99693604</v>
      </c>
    </row>
    <row r="7760" spans="1:11" x14ac:dyDescent="0.2">
      <c r="A7760" t="s">
        <v>260</v>
      </c>
      <c r="B7760" t="s">
        <v>185</v>
      </c>
      <c r="C7760" t="s">
        <v>231</v>
      </c>
      <c r="D7760" t="s">
        <v>190</v>
      </c>
      <c r="E7760">
        <v>38165</v>
      </c>
      <c r="F7760">
        <v>23.582000000000001</v>
      </c>
      <c r="G7760">
        <v>44889</v>
      </c>
      <c r="H7760">
        <v>44866</v>
      </c>
      <c r="I7760">
        <v>900007.03</v>
      </c>
      <c r="J7760" t="s">
        <v>188</v>
      </c>
      <c r="K7760">
        <v>630.00492100000008</v>
      </c>
    </row>
    <row r="7761" spans="1:11" x14ac:dyDescent="0.2">
      <c r="A7761" t="s">
        <v>260</v>
      </c>
      <c r="B7761" t="s">
        <v>185</v>
      </c>
      <c r="C7761" t="s">
        <v>244</v>
      </c>
      <c r="D7761" t="s">
        <v>190</v>
      </c>
      <c r="E7761">
        <v>166700</v>
      </c>
      <c r="F7761">
        <v>27.5945</v>
      </c>
      <c r="G7761">
        <v>44889</v>
      </c>
      <c r="H7761">
        <v>44866</v>
      </c>
      <c r="I7761">
        <v>4600003.1500000004</v>
      </c>
      <c r="J7761" t="s">
        <v>207</v>
      </c>
      <c r="K7761">
        <v>3220.0022050000007</v>
      </c>
    </row>
    <row r="7762" spans="1:11" x14ac:dyDescent="0.2">
      <c r="A7762" t="s">
        <v>260</v>
      </c>
      <c r="B7762" t="s">
        <v>198</v>
      </c>
      <c r="C7762" t="s">
        <v>205</v>
      </c>
      <c r="D7762" t="s">
        <v>200</v>
      </c>
      <c r="E7762">
        <v>66253</v>
      </c>
      <c r="F7762">
        <v>19.6218</v>
      </c>
      <c r="G7762">
        <v>44889</v>
      </c>
      <c r="H7762">
        <v>44866</v>
      </c>
      <c r="I7762">
        <v>1300003.1154</v>
      </c>
      <c r="J7762" t="s">
        <v>193</v>
      </c>
      <c r="K7762">
        <v>1040.0024923200001</v>
      </c>
    </row>
    <row r="7763" spans="1:11" x14ac:dyDescent="0.2">
      <c r="A7763" t="s">
        <v>260</v>
      </c>
      <c r="B7763" t="s">
        <v>185</v>
      </c>
      <c r="C7763" t="s">
        <v>186</v>
      </c>
      <c r="D7763" t="s">
        <v>192</v>
      </c>
      <c r="E7763">
        <v>54410</v>
      </c>
      <c r="F7763">
        <v>22.0547</v>
      </c>
      <c r="G7763">
        <v>44893</v>
      </c>
      <c r="H7763">
        <v>44866</v>
      </c>
      <c r="I7763">
        <v>1199996.227</v>
      </c>
      <c r="J7763" t="s">
        <v>188</v>
      </c>
      <c r="K7763">
        <v>839.99735889999999</v>
      </c>
    </row>
    <row r="7764" spans="1:11" x14ac:dyDescent="0.2">
      <c r="A7764" t="s">
        <v>260</v>
      </c>
      <c r="B7764" t="s">
        <v>185</v>
      </c>
      <c r="C7764" t="s">
        <v>245</v>
      </c>
      <c r="D7764" t="s">
        <v>187</v>
      </c>
      <c r="E7764">
        <v>63572</v>
      </c>
      <c r="F7764">
        <v>58.201599999999999</v>
      </c>
      <c r="G7764">
        <v>44896</v>
      </c>
      <c r="H7764">
        <v>44896</v>
      </c>
      <c r="I7764">
        <v>3699992.1151999999</v>
      </c>
      <c r="J7764" t="s">
        <v>188</v>
      </c>
      <c r="K7764">
        <v>2589.9944806400003</v>
      </c>
    </row>
    <row r="7765" spans="1:11" x14ac:dyDescent="0.2">
      <c r="A7765" t="s">
        <v>260</v>
      </c>
      <c r="B7765" t="s">
        <v>198</v>
      </c>
      <c r="C7765" t="s">
        <v>195</v>
      </c>
      <c r="D7765" t="s">
        <v>187</v>
      </c>
      <c r="E7765">
        <v>25025</v>
      </c>
      <c r="F7765">
        <v>115.883</v>
      </c>
      <c r="G7765">
        <v>44896</v>
      </c>
      <c r="H7765">
        <v>44896</v>
      </c>
      <c r="I7765">
        <v>2899972.0749999997</v>
      </c>
      <c r="J7765" t="s">
        <v>196</v>
      </c>
      <c r="K7765">
        <v>2609.9748674999996</v>
      </c>
    </row>
    <row r="7766" spans="1:11" x14ac:dyDescent="0.2">
      <c r="A7766" t="s">
        <v>260</v>
      </c>
      <c r="B7766" t="s">
        <v>198</v>
      </c>
      <c r="C7766" t="s">
        <v>210</v>
      </c>
      <c r="D7766" t="s">
        <v>200</v>
      </c>
      <c r="E7766">
        <v>91258</v>
      </c>
      <c r="F7766">
        <v>31.777899999999999</v>
      </c>
      <c r="G7766">
        <v>44896</v>
      </c>
      <c r="H7766">
        <v>44896</v>
      </c>
      <c r="I7766">
        <v>2899987.5981999999</v>
      </c>
      <c r="J7766" t="s">
        <v>204</v>
      </c>
      <c r="K7766">
        <v>2029.99131874</v>
      </c>
    </row>
    <row r="7767" spans="1:11" x14ac:dyDescent="0.2">
      <c r="A7767" t="s">
        <v>260</v>
      </c>
      <c r="B7767" t="s">
        <v>185</v>
      </c>
      <c r="C7767" t="s">
        <v>221</v>
      </c>
      <c r="D7767" t="s">
        <v>192</v>
      </c>
      <c r="E7767">
        <v>144600</v>
      </c>
      <c r="F7767">
        <v>40.802199999999999</v>
      </c>
      <c r="G7767">
        <v>44896</v>
      </c>
      <c r="H7767">
        <v>44896</v>
      </c>
      <c r="I7767">
        <v>5899998.1200000001</v>
      </c>
      <c r="J7767" t="s">
        <v>207</v>
      </c>
      <c r="K7767">
        <v>4129.9986840000001</v>
      </c>
    </row>
    <row r="7768" spans="1:11" x14ac:dyDescent="0.2">
      <c r="A7768" t="s">
        <v>260</v>
      </c>
      <c r="B7768" t="s">
        <v>185</v>
      </c>
      <c r="C7768" t="s">
        <v>218</v>
      </c>
      <c r="D7768" t="s">
        <v>190</v>
      </c>
      <c r="E7768">
        <v>160742</v>
      </c>
      <c r="F7768">
        <v>60.967399999999998</v>
      </c>
      <c r="G7768">
        <v>44896</v>
      </c>
      <c r="H7768">
        <v>44896</v>
      </c>
      <c r="I7768">
        <v>9800021.8107999992</v>
      </c>
      <c r="J7768" t="s">
        <v>204</v>
      </c>
      <c r="K7768">
        <v>6860.0152675599993</v>
      </c>
    </row>
    <row r="7769" spans="1:11" x14ac:dyDescent="0.2">
      <c r="A7769" t="s">
        <v>260</v>
      </c>
      <c r="B7769" t="s">
        <v>198</v>
      </c>
      <c r="C7769" t="s">
        <v>219</v>
      </c>
      <c r="D7769" t="s">
        <v>200</v>
      </c>
      <c r="E7769">
        <v>70828</v>
      </c>
      <c r="F7769">
        <v>53.6509</v>
      </c>
      <c r="G7769">
        <v>44898</v>
      </c>
      <c r="H7769">
        <v>44896</v>
      </c>
      <c r="I7769">
        <v>3799985.9452</v>
      </c>
      <c r="J7769" t="s">
        <v>188</v>
      </c>
      <c r="K7769">
        <v>2659.9901616400002</v>
      </c>
    </row>
    <row r="7770" spans="1:11" x14ac:dyDescent="0.2">
      <c r="A7770" t="s">
        <v>260</v>
      </c>
      <c r="B7770" t="s">
        <v>198</v>
      </c>
      <c r="C7770" t="s">
        <v>202</v>
      </c>
      <c r="D7770" t="s">
        <v>187</v>
      </c>
      <c r="E7770">
        <v>1251476</v>
      </c>
      <c r="F7770">
        <v>4.2350000000000003</v>
      </c>
      <c r="G7770">
        <v>44900</v>
      </c>
      <c r="H7770">
        <v>44896</v>
      </c>
      <c r="I7770">
        <v>5300000.8600000003</v>
      </c>
      <c r="J7770" t="s">
        <v>193</v>
      </c>
      <c r="K7770">
        <v>4240.0006880000001</v>
      </c>
    </row>
    <row r="7771" spans="1:11" x14ac:dyDescent="0.2">
      <c r="A7771" t="s">
        <v>260</v>
      </c>
      <c r="B7771" t="s">
        <v>185</v>
      </c>
      <c r="C7771" t="s">
        <v>197</v>
      </c>
      <c r="D7771" t="s">
        <v>187</v>
      </c>
      <c r="E7771">
        <v>35562</v>
      </c>
      <c r="F7771">
        <v>171.5307</v>
      </c>
      <c r="G7771">
        <v>44903</v>
      </c>
      <c r="H7771">
        <v>44896</v>
      </c>
      <c r="I7771">
        <v>6099974.7533999998</v>
      </c>
      <c r="J7771" t="s">
        <v>188</v>
      </c>
      <c r="K7771">
        <v>4269.9823273800002</v>
      </c>
    </row>
    <row r="7772" spans="1:11" x14ac:dyDescent="0.2">
      <c r="A7772" t="s">
        <v>260</v>
      </c>
      <c r="B7772" t="s">
        <v>185</v>
      </c>
      <c r="C7772" t="s">
        <v>114</v>
      </c>
      <c r="D7772" t="s">
        <v>200</v>
      </c>
      <c r="E7772">
        <v>387513</v>
      </c>
      <c r="F7772">
        <v>14.709199999999999</v>
      </c>
      <c r="G7772">
        <v>44903</v>
      </c>
      <c r="H7772">
        <v>44896</v>
      </c>
      <c r="I7772">
        <v>5700006.2195999995</v>
      </c>
      <c r="J7772" t="s">
        <v>215</v>
      </c>
      <c r="K7772">
        <v>5130.0055976399999</v>
      </c>
    </row>
    <row r="7773" spans="1:11" x14ac:dyDescent="0.2">
      <c r="A7773" t="s">
        <v>260</v>
      </c>
      <c r="B7773" t="s">
        <v>198</v>
      </c>
      <c r="C7773" t="s">
        <v>226</v>
      </c>
      <c r="D7773" t="s">
        <v>200</v>
      </c>
      <c r="E7773">
        <v>60405</v>
      </c>
      <c r="F7773">
        <v>52.975499999999997</v>
      </c>
      <c r="G7773">
        <v>44903</v>
      </c>
      <c r="H7773">
        <v>44896</v>
      </c>
      <c r="I7773">
        <v>3199985.0774999997</v>
      </c>
      <c r="J7773" t="s">
        <v>188</v>
      </c>
      <c r="K7773">
        <v>2239.9895542499999</v>
      </c>
    </row>
    <row r="7774" spans="1:11" x14ac:dyDescent="0.2">
      <c r="A7774" t="s">
        <v>260</v>
      </c>
      <c r="B7774" t="s">
        <v>185</v>
      </c>
      <c r="C7774" t="s">
        <v>213</v>
      </c>
      <c r="D7774" t="s">
        <v>200</v>
      </c>
      <c r="E7774">
        <v>78005</v>
      </c>
      <c r="F7774">
        <v>75.636600000000001</v>
      </c>
      <c r="G7774">
        <v>44904</v>
      </c>
      <c r="H7774">
        <v>44896</v>
      </c>
      <c r="I7774">
        <v>5900032.983</v>
      </c>
      <c r="J7774" t="s">
        <v>188</v>
      </c>
      <c r="K7774">
        <v>4130.0230880999998</v>
      </c>
    </row>
    <row r="7775" spans="1:11" x14ac:dyDescent="0.2">
      <c r="A7775" t="s">
        <v>260</v>
      </c>
      <c r="B7775" t="s">
        <v>185</v>
      </c>
      <c r="C7775" t="s">
        <v>229</v>
      </c>
      <c r="D7775" t="s">
        <v>200</v>
      </c>
      <c r="E7775">
        <v>45193</v>
      </c>
      <c r="F7775">
        <v>101.7865</v>
      </c>
      <c r="G7775">
        <v>44905</v>
      </c>
      <c r="H7775">
        <v>44896</v>
      </c>
      <c r="I7775">
        <v>4600037.2944999998</v>
      </c>
      <c r="J7775" t="s">
        <v>188</v>
      </c>
      <c r="K7775">
        <v>3220.02610615</v>
      </c>
    </row>
    <row r="7776" spans="1:11" x14ac:dyDescent="0.2">
      <c r="A7776" t="s">
        <v>260</v>
      </c>
      <c r="B7776" t="s">
        <v>198</v>
      </c>
      <c r="C7776" t="s">
        <v>217</v>
      </c>
      <c r="D7776" t="s">
        <v>187</v>
      </c>
      <c r="E7776">
        <v>249589</v>
      </c>
      <c r="F7776">
        <v>9.6158000000000001</v>
      </c>
      <c r="G7776">
        <v>44905</v>
      </c>
      <c r="H7776">
        <v>44896</v>
      </c>
      <c r="I7776">
        <v>2399997.9062000001</v>
      </c>
      <c r="J7776" t="s">
        <v>215</v>
      </c>
      <c r="K7776">
        <v>2159.9981155800001</v>
      </c>
    </row>
    <row r="7777" spans="1:11" x14ac:dyDescent="0.2">
      <c r="A7777" t="s">
        <v>260</v>
      </c>
      <c r="B7777" t="s">
        <v>198</v>
      </c>
      <c r="C7777" t="s">
        <v>218</v>
      </c>
      <c r="D7777" t="s">
        <v>190</v>
      </c>
      <c r="E7777">
        <v>84222</v>
      </c>
      <c r="F7777">
        <v>65.303299999999993</v>
      </c>
      <c r="G7777">
        <v>44906</v>
      </c>
      <c r="H7777">
        <v>44896</v>
      </c>
      <c r="I7777">
        <v>5499974.5325999996</v>
      </c>
      <c r="J7777" t="s">
        <v>204</v>
      </c>
      <c r="K7777">
        <v>3849.98217282</v>
      </c>
    </row>
    <row r="7778" spans="1:11" x14ac:dyDescent="0.2">
      <c r="A7778" t="s">
        <v>260</v>
      </c>
      <c r="B7778" t="s">
        <v>198</v>
      </c>
      <c r="C7778" t="s">
        <v>219</v>
      </c>
      <c r="D7778" t="s">
        <v>187</v>
      </c>
      <c r="E7778">
        <v>162288</v>
      </c>
      <c r="F7778">
        <v>53.608499999999999</v>
      </c>
      <c r="G7778">
        <v>44906</v>
      </c>
      <c r="H7778">
        <v>44896</v>
      </c>
      <c r="I7778">
        <v>8700016.2479999997</v>
      </c>
      <c r="J7778" t="s">
        <v>188</v>
      </c>
      <c r="K7778">
        <v>6090.0113736000003</v>
      </c>
    </row>
    <row r="7779" spans="1:11" x14ac:dyDescent="0.2">
      <c r="A7779" t="s">
        <v>260</v>
      </c>
      <c r="B7779" t="s">
        <v>198</v>
      </c>
      <c r="C7779" t="s">
        <v>230</v>
      </c>
      <c r="D7779" t="s">
        <v>190</v>
      </c>
      <c r="E7779">
        <v>4663</v>
      </c>
      <c r="F7779">
        <v>128.66999999999999</v>
      </c>
      <c r="G7779">
        <v>44907</v>
      </c>
      <c r="H7779">
        <v>44896</v>
      </c>
      <c r="I7779">
        <v>599988.21</v>
      </c>
      <c r="J7779" t="s">
        <v>188</v>
      </c>
      <c r="K7779">
        <v>419.99174699999998</v>
      </c>
    </row>
    <row r="7780" spans="1:11" x14ac:dyDescent="0.2">
      <c r="A7780" t="s">
        <v>260</v>
      </c>
      <c r="B7780" t="s">
        <v>185</v>
      </c>
      <c r="C7780" t="s">
        <v>114</v>
      </c>
      <c r="D7780" t="s">
        <v>190</v>
      </c>
      <c r="E7780">
        <v>378129</v>
      </c>
      <c r="F7780">
        <v>14.545299999999999</v>
      </c>
      <c r="G7780">
        <v>44907</v>
      </c>
      <c r="H7780">
        <v>44896</v>
      </c>
      <c r="I7780">
        <v>5499999.7436999995</v>
      </c>
      <c r="J7780" t="s">
        <v>215</v>
      </c>
      <c r="K7780">
        <v>4949.9997693299993</v>
      </c>
    </row>
    <row r="7781" spans="1:11" x14ac:dyDescent="0.2">
      <c r="A7781" t="s">
        <v>260</v>
      </c>
      <c r="B7781" t="s">
        <v>198</v>
      </c>
      <c r="C7781" t="s">
        <v>213</v>
      </c>
      <c r="D7781" t="s">
        <v>187</v>
      </c>
      <c r="E7781">
        <v>133260</v>
      </c>
      <c r="F7781">
        <v>71.289000000000001</v>
      </c>
      <c r="G7781">
        <v>44910</v>
      </c>
      <c r="H7781">
        <v>44896</v>
      </c>
      <c r="I7781">
        <v>9499972.1400000006</v>
      </c>
      <c r="J7781" t="s">
        <v>188</v>
      </c>
      <c r="K7781">
        <v>6649.9804980000008</v>
      </c>
    </row>
    <row r="7782" spans="1:11" x14ac:dyDescent="0.2">
      <c r="A7782" t="s">
        <v>260</v>
      </c>
      <c r="B7782" t="s">
        <v>185</v>
      </c>
      <c r="C7782" t="s">
        <v>211</v>
      </c>
      <c r="D7782" t="s">
        <v>187</v>
      </c>
      <c r="E7782">
        <v>302398</v>
      </c>
      <c r="F7782">
        <v>12.8969</v>
      </c>
      <c r="G7782">
        <v>44910</v>
      </c>
      <c r="H7782">
        <v>44896</v>
      </c>
      <c r="I7782">
        <v>3899996.7662</v>
      </c>
      <c r="J7782" t="s">
        <v>207</v>
      </c>
      <c r="K7782">
        <v>2729.9977363400003</v>
      </c>
    </row>
    <row r="7783" spans="1:11" x14ac:dyDescent="0.2">
      <c r="A7783" t="s">
        <v>260</v>
      </c>
      <c r="B7783" t="s">
        <v>185</v>
      </c>
      <c r="C7783" t="s">
        <v>191</v>
      </c>
      <c r="D7783" t="s">
        <v>190</v>
      </c>
      <c r="E7783">
        <v>1386617</v>
      </c>
      <c r="F7783">
        <v>5.6252000000000004</v>
      </c>
      <c r="G7783">
        <v>44911</v>
      </c>
      <c r="H7783">
        <v>44896</v>
      </c>
      <c r="I7783">
        <v>7799997.948400001</v>
      </c>
      <c r="J7783" t="s">
        <v>193</v>
      </c>
      <c r="K7783">
        <v>6239.9983587200013</v>
      </c>
    </row>
    <row r="7784" spans="1:11" x14ac:dyDescent="0.2">
      <c r="A7784" t="s">
        <v>260</v>
      </c>
      <c r="B7784" t="s">
        <v>185</v>
      </c>
      <c r="C7784" t="s">
        <v>233</v>
      </c>
      <c r="D7784" t="s">
        <v>190</v>
      </c>
      <c r="E7784">
        <v>11293</v>
      </c>
      <c r="F7784">
        <v>79.692999999999998</v>
      </c>
      <c r="G7784">
        <v>44912</v>
      </c>
      <c r="H7784">
        <v>44896</v>
      </c>
      <c r="I7784">
        <v>899973.049</v>
      </c>
      <c r="J7784" t="s">
        <v>204</v>
      </c>
      <c r="K7784">
        <v>629.98113430000001</v>
      </c>
    </row>
    <row r="7785" spans="1:11" x14ac:dyDescent="0.2">
      <c r="A7785" t="s">
        <v>260</v>
      </c>
      <c r="B7785" t="s">
        <v>198</v>
      </c>
      <c r="C7785" t="s">
        <v>203</v>
      </c>
      <c r="D7785" t="s">
        <v>200</v>
      </c>
      <c r="E7785">
        <v>58644</v>
      </c>
      <c r="F7785">
        <v>105.72280000000001</v>
      </c>
      <c r="G7785">
        <v>44912</v>
      </c>
      <c r="H7785">
        <v>44896</v>
      </c>
      <c r="I7785">
        <v>6200007.8832</v>
      </c>
      <c r="J7785" t="s">
        <v>204</v>
      </c>
      <c r="K7785">
        <v>4340.0055182400001</v>
      </c>
    </row>
    <row r="7786" spans="1:11" x14ac:dyDescent="0.2">
      <c r="A7786" t="s">
        <v>260</v>
      </c>
      <c r="B7786" t="s">
        <v>198</v>
      </c>
      <c r="C7786" t="s">
        <v>216</v>
      </c>
      <c r="D7786" t="s">
        <v>187</v>
      </c>
      <c r="E7786">
        <v>165820</v>
      </c>
      <c r="F7786">
        <v>18.695</v>
      </c>
      <c r="G7786">
        <v>44912</v>
      </c>
      <c r="H7786">
        <v>44896</v>
      </c>
      <c r="I7786">
        <v>3100004.9</v>
      </c>
      <c r="J7786" t="s">
        <v>215</v>
      </c>
      <c r="K7786">
        <v>2790.00441</v>
      </c>
    </row>
    <row r="7787" spans="1:11" x14ac:dyDescent="0.2">
      <c r="A7787" t="s">
        <v>260</v>
      </c>
      <c r="B7787" t="s">
        <v>198</v>
      </c>
      <c r="C7787" t="s">
        <v>234</v>
      </c>
      <c r="D7787" t="s">
        <v>192</v>
      </c>
      <c r="E7787">
        <v>32908</v>
      </c>
      <c r="F7787">
        <v>100.2792</v>
      </c>
      <c r="G7787">
        <v>44917</v>
      </c>
      <c r="H7787">
        <v>44896</v>
      </c>
      <c r="I7787">
        <v>3299987.9136000001</v>
      </c>
      <c r="J7787" t="s">
        <v>204</v>
      </c>
      <c r="K7787">
        <v>2309.9915395200001</v>
      </c>
    </row>
    <row r="7788" spans="1:11" x14ac:dyDescent="0.2">
      <c r="A7788" t="s">
        <v>260</v>
      </c>
      <c r="B7788" t="s">
        <v>185</v>
      </c>
      <c r="C7788" t="s">
        <v>216</v>
      </c>
      <c r="D7788" t="s">
        <v>190</v>
      </c>
      <c r="E7788">
        <v>382039</v>
      </c>
      <c r="F7788">
        <v>18.061</v>
      </c>
      <c r="G7788">
        <v>44917</v>
      </c>
      <c r="H7788">
        <v>44896</v>
      </c>
      <c r="I7788">
        <v>6900006.3789999997</v>
      </c>
      <c r="J7788" t="s">
        <v>215</v>
      </c>
      <c r="K7788">
        <v>6210.0057410999998</v>
      </c>
    </row>
    <row r="7789" spans="1:11" x14ac:dyDescent="0.2">
      <c r="A7789" t="s">
        <v>260</v>
      </c>
      <c r="B7789" t="s">
        <v>185</v>
      </c>
      <c r="C7789" t="s">
        <v>199</v>
      </c>
      <c r="D7789" t="s">
        <v>190</v>
      </c>
      <c r="E7789">
        <v>377774</v>
      </c>
      <c r="F7789">
        <v>3.1764999999999999</v>
      </c>
      <c r="G7789">
        <v>44917</v>
      </c>
      <c r="H7789">
        <v>44896</v>
      </c>
      <c r="I7789">
        <v>1199999.111</v>
      </c>
      <c r="J7789" t="s">
        <v>193</v>
      </c>
      <c r="K7789">
        <v>959.99928880000004</v>
      </c>
    </row>
    <row r="7790" spans="1:11" x14ac:dyDescent="0.2">
      <c r="A7790" t="s">
        <v>260</v>
      </c>
      <c r="B7790" t="s">
        <v>185</v>
      </c>
      <c r="C7790" t="s">
        <v>201</v>
      </c>
      <c r="D7790" t="s">
        <v>212</v>
      </c>
      <c r="E7790">
        <v>203460</v>
      </c>
      <c r="F7790">
        <v>40.7943</v>
      </c>
      <c r="G7790">
        <v>44918</v>
      </c>
      <c r="H7790">
        <v>44896</v>
      </c>
      <c r="I7790">
        <v>8300008.2779999999</v>
      </c>
      <c r="J7790" t="s">
        <v>188</v>
      </c>
      <c r="K7790">
        <v>5810.0057946000006</v>
      </c>
    </row>
    <row r="7791" spans="1:11" x14ac:dyDescent="0.2">
      <c r="A7791" t="s">
        <v>260</v>
      </c>
      <c r="B7791" t="s">
        <v>198</v>
      </c>
      <c r="C7791" t="s">
        <v>221</v>
      </c>
      <c r="D7791" t="s">
        <v>190</v>
      </c>
      <c r="E7791">
        <v>212279</v>
      </c>
      <c r="F7791">
        <v>37.686300000000003</v>
      </c>
      <c r="G7791">
        <v>44918</v>
      </c>
      <c r="H7791">
        <v>44896</v>
      </c>
      <c r="I7791">
        <v>8000010.0777000003</v>
      </c>
      <c r="J7791" t="s">
        <v>207</v>
      </c>
      <c r="K7791">
        <v>5600.0070543900001</v>
      </c>
    </row>
    <row r="7792" spans="1:11" x14ac:dyDescent="0.2">
      <c r="A7792" t="s">
        <v>260</v>
      </c>
      <c r="B7792" t="s">
        <v>198</v>
      </c>
      <c r="C7792" t="s">
        <v>225</v>
      </c>
      <c r="D7792" t="s">
        <v>190</v>
      </c>
      <c r="E7792">
        <v>64359</v>
      </c>
      <c r="F7792">
        <v>91.672799999999995</v>
      </c>
      <c r="G7792">
        <v>44919</v>
      </c>
      <c r="H7792">
        <v>44896</v>
      </c>
      <c r="I7792">
        <v>5899969.7352</v>
      </c>
      <c r="J7792" t="s">
        <v>188</v>
      </c>
      <c r="K7792">
        <v>4129.9788146399997</v>
      </c>
    </row>
    <row r="7793" spans="1:11" x14ac:dyDescent="0.2">
      <c r="A7793" t="s">
        <v>260</v>
      </c>
      <c r="B7793" t="s">
        <v>198</v>
      </c>
      <c r="C7793" t="s">
        <v>216</v>
      </c>
      <c r="D7793" t="s">
        <v>190</v>
      </c>
      <c r="E7793">
        <v>555562</v>
      </c>
      <c r="F7793">
        <v>17.459800000000001</v>
      </c>
      <c r="G7793">
        <v>44919</v>
      </c>
      <c r="H7793">
        <v>44896</v>
      </c>
      <c r="I7793">
        <v>9700001.4076000005</v>
      </c>
      <c r="J7793" t="s">
        <v>215</v>
      </c>
      <c r="K7793">
        <v>8730.0012668400013</v>
      </c>
    </row>
    <row r="7794" spans="1:11" x14ac:dyDescent="0.2">
      <c r="A7794" t="s">
        <v>260</v>
      </c>
      <c r="B7794" t="s">
        <v>198</v>
      </c>
      <c r="C7794" t="s">
        <v>202</v>
      </c>
      <c r="D7794" t="s">
        <v>190</v>
      </c>
      <c r="E7794">
        <v>566880</v>
      </c>
      <c r="F7794">
        <v>4.2336999999999998</v>
      </c>
      <c r="G7794">
        <v>44920</v>
      </c>
      <c r="H7794">
        <v>44896</v>
      </c>
      <c r="I7794">
        <v>2399999.8559999997</v>
      </c>
      <c r="J7794" t="s">
        <v>193</v>
      </c>
      <c r="K7794">
        <v>1919.9998847999998</v>
      </c>
    </row>
    <row r="7795" spans="1:11" x14ac:dyDescent="0.2">
      <c r="A7795" t="s">
        <v>260</v>
      </c>
      <c r="B7795" t="s">
        <v>185</v>
      </c>
      <c r="C7795" t="s">
        <v>243</v>
      </c>
      <c r="D7795" t="s">
        <v>190</v>
      </c>
      <c r="E7795">
        <v>351972</v>
      </c>
      <c r="F7795">
        <v>6.2504999999999997</v>
      </c>
      <c r="G7795">
        <v>44921</v>
      </c>
      <c r="H7795">
        <v>44896</v>
      </c>
      <c r="I7795">
        <v>2200000.986</v>
      </c>
      <c r="J7795" t="s">
        <v>215</v>
      </c>
      <c r="K7795">
        <v>1980.0008874000002</v>
      </c>
    </row>
    <row r="7796" spans="1:11" x14ac:dyDescent="0.2">
      <c r="A7796" t="s">
        <v>260</v>
      </c>
      <c r="B7796" t="s">
        <v>198</v>
      </c>
      <c r="C7796" t="s">
        <v>216</v>
      </c>
      <c r="D7796" t="s">
        <v>200</v>
      </c>
      <c r="E7796">
        <v>421941</v>
      </c>
      <c r="F7796">
        <v>18.486000000000001</v>
      </c>
      <c r="G7796">
        <v>44921</v>
      </c>
      <c r="H7796">
        <v>44896</v>
      </c>
      <c r="I7796">
        <v>7800001.3260000004</v>
      </c>
      <c r="J7796" t="s">
        <v>215</v>
      </c>
      <c r="K7796">
        <v>7020.0011934000004</v>
      </c>
    </row>
    <row r="7797" spans="1:11" x14ac:dyDescent="0.2">
      <c r="A7797" t="s">
        <v>260</v>
      </c>
      <c r="B7797" t="s">
        <v>198</v>
      </c>
      <c r="C7797" t="s">
        <v>186</v>
      </c>
      <c r="D7797" t="s">
        <v>190</v>
      </c>
      <c r="E7797">
        <v>362789</v>
      </c>
      <c r="F7797">
        <v>22.878299999999999</v>
      </c>
      <c r="G7797">
        <v>44921</v>
      </c>
      <c r="H7797">
        <v>44896</v>
      </c>
      <c r="I7797">
        <v>8299995.5786999995</v>
      </c>
      <c r="J7797" t="s">
        <v>188</v>
      </c>
      <c r="K7797">
        <v>5809.9969050899999</v>
      </c>
    </row>
    <row r="7798" spans="1:11" x14ac:dyDescent="0.2">
      <c r="A7798" t="s">
        <v>260</v>
      </c>
      <c r="B7798" t="s">
        <v>185</v>
      </c>
      <c r="C7798" t="s">
        <v>218</v>
      </c>
      <c r="D7798" t="s">
        <v>190</v>
      </c>
      <c r="E7798">
        <v>154622</v>
      </c>
      <c r="F7798">
        <v>63.380400000000002</v>
      </c>
      <c r="G7798">
        <v>44924</v>
      </c>
      <c r="H7798">
        <v>44896</v>
      </c>
      <c r="I7798">
        <v>9800004.2088000011</v>
      </c>
      <c r="J7798" t="s">
        <v>204</v>
      </c>
      <c r="K7798">
        <v>6860.0029461600006</v>
      </c>
    </row>
    <row r="7799" spans="1:11" x14ac:dyDescent="0.2">
      <c r="A7799" t="s">
        <v>260</v>
      </c>
      <c r="B7799" t="s">
        <v>198</v>
      </c>
      <c r="C7799" t="s">
        <v>235</v>
      </c>
      <c r="D7799" t="s">
        <v>190</v>
      </c>
      <c r="E7799">
        <v>216881</v>
      </c>
      <c r="F7799">
        <v>13.8325</v>
      </c>
      <c r="G7799">
        <v>44924</v>
      </c>
      <c r="H7799">
        <v>44896</v>
      </c>
      <c r="I7799">
        <v>3000006.4325000001</v>
      </c>
      <c r="J7799" t="s">
        <v>204</v>
      </c>
      <c r="K7799">
        <v>2100.00450275</v>
      </c>
    </row>
    <row r="7800" spans="1:11" x14ac:dyDescent="0.2">
      <c r="A7800" t="s">
        <v>260</v>
      </c>
      <c r="B7800" t="s">
        <v>185</v>
      </c>
      <c r="C7800" t="s">
        <v>220</v>
      </c>
      <c r="D7800" t="s">
        <v>190</v>
      </c>
      <c r="E7800">
        <v>27046</v>
      </c>
      <c r="F7800">
        <v>151.59110000000001</v>
      </c>
      <c r="G7800">
        <v>44924</v>
      </c>
      <c r="H7800">
        <v>44896</v>
      </c>
      <c r="I7800">
        <v>4099932.8906000005</v>
      </c>
      <c r="J7800" t="s">
        <v>188</v>
      </c>
      <c r="K7800">
        <v>2869.9530234200006</v>
      </c>
    </row>
    <row r="7801" spans="1:11" x14ac:dyDescent="0.2">
      <c r="A7801" t="s">
        <v>260</v>
      </c>
      <c r="B7801" t="s">
        <v>185</v>
      </c>
      <c r="C7801" t="s">
        <v>206</v>
      </c>
      <c r="D7801" t="s">
        <v>187</v>
      </c>
      <c r="E7801">
        <v>80209</v>
      </c>
      <c r="F7801">
        <v>102.23269999999999</v>
      </c>
      <c r="G7801">
        <v>44925</v>
      </c>
      <c r="H7801">
        <v>44896</v>
      </c>
      <c r="I7801">
        <v>8199982.6342999991</v>
      </c>
      <c r="J7801" t="s">
        <v>207</v>
      </c>
      <c r="K7801">
        <v>5739.9878440099992</v>
      </c>
    </row>
    <row r="7802" spans="1:11" x14ac:dyDescent="0.2">
      <c r="A7802" t="s">
        <v>260</v>
      </c>
      <c r="B7802" t="s">
        <v>185</v>
      </c>
      <c r="C7802" t="s">
        <v>237</v>
      </c>
      <c r="D7802" t="s">
        <v>190</v>
      </c>
      <c r="E7802">
        <v>408209</v>
      </c>
      <c r="F7802">
        <v>15.9232</v>
      </c>
      <c r="G7802">
        <v>44925</v>
      </c>
      <c r="H7802">
        <v>44896</v>
      </c>
      <c r="I7802">
        <v>6499993.5488</v>
      </c>
      <c r="J7802" t="s">
        <v>204</v>
      </c>
      <c r="K7802">
        <v>4549.9954841600002</v>
      </c>
    </row>
    <row r="7803" spans="1:11" x14ac:dyDescent="0.2">
      <c r="A7803" t="s">
        <v>260</v>
      </c>
      <c r="B7803" t="s">
        <v>185</v>
      </c>
      <c r="C7803" t="s">
        <v>203</v>
      </c>
      <c r="D7803" t="s">
        <v>190</v>
      </c>
      <c r="E7803">
        <v>46311</v>
      </c>
      <c r="F7803">
        <v>123.0796</v>
      </c>
      <c r="G7803">
        <v>44926</v>
      </c>
      <c r="H7803">
        <v>44896</v>
      </c>
      <c r="I7803">
        <v>5699939.3556000004</v>
      </c>
      <c r="J7803" t="s">
        <v>204</v>
      </c>
      <c r="K7803">
        <v>3989.9575489200006</v>
      </c>
    </row>
    <row r="7804" spans="1:11" x14ac:dyDescent="0.2">
      <c r="A7804" t="s">
        <v>260</v>
      </c>
      <c r="B7804" t="s">
        <v>185</v>
      </c>
      <c r="C7804" t="s">
        <v>235</v>
      </c>
      <c r="D7804" t="s">
        <v>192</v>
      </c>
      <c r="E7804">
        <v>430284</v>
      </c>
      <c r="F7804">
        <v>14.641500000000001</v>
      </c>
      <c r="G7804">
        <v>44926</v>
      </c>
      <c r="H7804">
        <v>44896</v>
      </c>
      <c r="I7804">
        <v>6300003.1860000007</v>
      </c>
      <c r="J7804" t="s">
        <v>204</v>
      </c>
      <c r="K7804">
        <v>4410.0022302000007</v>
      </c>
    </row>
    <row r="7805" spans="1:11" x14ac:dyDescent="0.2">
      <c r="A7805" t="s">
        <v>260</v>
      </c>
      <c r="B7805" t="s">
        <v>185</v>
      </c>
      <c r="C7805" t="s">
        <v>238</v>
      </c>
      <c r="D7805" t="s">
        <v>190</v>
      </c>
      <c r="E7805">
        <v>7856</v>
      </c>
      <c r="F7805">
        <v>229.13059999999999</v>
      </c>
      <c r="G7805">
        <v>44926</v>
      </c>
      <c r="H7805">
        <v>44896</v>
      </c>
      <c r="I7805">
        <v>1800049.9935999999</v>
      </c>
      <c r="J7805" t="s">
        <v>204</v>
      </c>
      <c r="K7805">
        <v>1260.0349955199999</v>
      </c>
    </row>
    <row r="7806" spans="1:11" x14ac:dyDescent="0.2">
      <c r="A7806" t="s">
        <v>260</v>
      </c>
      <c r="B7806" t="s">
        <v>198</v>
      </c>
      <c r="C7806" t="s">
        <v>244</v>
      </c>
      <c r="D7806" t="s">
        <v>190</v>
      </c>
      <c r="E7806">
        <v>159376</v>
      </c>
      <c r="F7806">
        <v>24.470500000000001</v>
      </c>
      <c r="G7806">
        <v>44927</v>
      </c>
      <c r="H7806">
        <v>44927</v>
      </c>
      <c r="I7806">
        <v>3900010.4080000003</v>
      </c>
      <c r="J7806" t="s">
        <v>207</v>
      </c>
      <c r="K7806">
        <v>2730.0072856000002</v>
      </c>
    </row>
    <row r="7807" spans="1:11" x14ac:dyDescent="0.2">
      <c r="A7807" t="s">
        <v>260</v>
      </c>
      <c r="B7807" t="s">
        <v>198</v>
      </c>
      <c r="C7807" t="s">
        <v>229</v>
      </c>
      <c r="D7807" t="s">
        <v>200</v>
      </c>
      <c r="E7807">
        <v>46011</v>
      </c>
      <c r="F7807">
        <v>106.49720000000001</v>
      </c>
      <c r="G7807">
        <v>44927</v>
      </c>
      <c r="H7807">
        <v>44927</v>
      </c>
      <c r="I7807">
        <v>4900042.6692000004</v>
      </c>
      <c r="J7807" t="s">
        <v>188</v>
      </c>
      <c r="K7807">
        <v>3430.02986844</v>
      </c>
    </row>
    <row r="7808" spans="1:11" x14ac:dyDescent="0.2">
      <c r="A7808" t="s">
        <v>260</v>
      </c>
      <c r="B7808" t="s">
        <v>185</v>
      </c>
      <c r="C7808" t="s">
        <v>244</v>
      </c>
      <c r="D7808" t="s">
        <v>190</v>
      </c>
      <c r="E7808">
        <v>385802</v>
      </c>
      <c r="F7808">
        <v>25.142399999999999</v>
      </c>
      <c r="G7808">
        <v>44928</v>
      </c>
      <c r="H7808">
        <v>44927</v>
      </c>
      <c r="I7808">
        <v>9699988.2047999986</v>
      </c>
      <c r="J7808" t="s">
        <v>207</v>
      </c>
      <c r="K7808">
        <v>6789.9917433599994</v>
      </c>
    </row>
    <row r="7809" spans="1:11" x14ac:dyDescent="0.2">
      <c r="A7809" t="s">
        <v>260</v>
      </c>
      <c r="B7809" t="s">
        <v>198</v>
      </c>
      <c r="C7809" t="s">
        <v>218</v>
      </c>
      <c r="D7809" t="s">
        <v>192</v>
      </c>
      <c r="E7809">
        <v>23417</v>
      </c>
      <c r="F7809">
        <v>68.325900000000004</v>
      </c>
      <c r="G7809">
        <v>44928</v>
      </c>
      <c r="H7809">
        <v>44927</v>
      </c>
      <c r="I7809">
        <v>1599987.6003</v>
      </c>
      <c r="J7809" t="s">
        <v>204</v>
      </c>
      <c r="K7809">
        <v>1119.9913202100001</v>
      </c>
    </row>
    <row r="7810" spans="1:11" x14ac:dyDescent="0.2">
      <c r="A7810" t="s">
        <v>260</v>
      </c>
      <c r="B7810" t="s">
        <v>185</v>
      </c>
      <c r="C7810" t="s">
        <v>209</v>
      </c>
      <c r="D7810" t="s">
        <v>192</v>
      </c>
      <c r="E7810">
        <v>198414</v>
      </c>
      <c r="F7810">
        <v>18.143899999999999</v>
      </c>
      <c r="G7810">
        <v>44928</v>
      </c>
      <c r="H7810">
        <v>44927</v>
      </c>
      <c r="I7810">
        <v>3600003.7745999997</v>
      </c>
      <c r="J7810" t="s">
        <v>188</v>
      </c>
      <c r="K7810">
        <v>2520.0026422199999</v>
      </c>
    </row>
    <row r="7811" spans="1:11" x14ac:dyDescent="0.2">
      <c r="A7811" t="s">
        <v>260</v>
      </c>
      <c r="B7811" t="s">
        <v>198</v>
      </c>
      <c r="C7811" t="s">
        <v>205</v>
      </c>
      <c r="D7811" t="s">
        <v>187</v>
      </c>
      <c r="E7811">
        <v>267636</v>
      </c>
      <c r="F7811">
        <v>16.8139</v>
      </c>
      <c r="G7811">
        <v>44928</v>
      </c>
      <c r="H7811">
        <v>44927</v>
      </c>
      <c r="I7811">
        <v>4500004.9403999997</v>
      </c>
      <c r="J7811" t="s">
        <v>193</v>
      </c>
      <c r="K7811">
        <v>3600.0039523199998</v>
      </c>
    </row>
    <row r="7812" spans="1:11" x14ac:dyDescent="0.2">
      <c r="A7812" t="s">
        <v>260</v>
      </c>
      <c r="B7812" t="s">
        <v>185</v>
      </c>
      <c r="C7812" t="s">
        <v>239</v>
      </c>
      <c r="D7812" t="s">
        <v>187</v>
      </c>
      <c r="E7812">
        <v>417305</v>
      </c>
      <c r="F7812">
        <v>17.493200000000002</v>
      </c>
      <c r="G7812">
        <v>44931</v>
      </c>
      <c r="H7812">
        <v>44927</v>
      </c>
      <c r="I7812">
        <v>7299999.8260000004</v>
      </c>
      <c r="J7812" t="s">
        <v>188</v>
      </c>
      <c r="K7812">
        <v>5109.9998782000011</v>
      </c>
    </row>
    <row r="7813" spans="1:11" x14ac:dyDescent="0.2">
      <c r="A7813" t="s">
        <v>260</v>
      </c>
      <c r="B7813" t="s">
        <v>198</v>
      </c>
      <c r="C7813" t="s">
        <v>189</v>
      </c>
      <c r="D7813" t="s">
        <v>190</v>
      </c>
      <c r="E7813">
        <v>80238</v>
      </c>
      <c r="F7813">
        <v>29.910900000000002</v>
      </c>
      <c r="G7813">
        <v>44931</v>
      </c>
      <c r="H7813">
        <v>44927</v>
      </c>
      <c r="I7813">
        <v>2399990.7942000004</v>
      </c>
      <c r="J7813" t="s">
        <v>188</v>
      </c>
      <c r="K7813">
        <v>1679.9935559400005</v>
      </c>
    </row>
    <row r="7814" spans="1:11" x14ac:dyDescent="0.2">
      <c r="A7814" t="s">
        <v>260</v>
      </c>
      <c r="B7814" t="s">
        <v>185</v>
      </c>
      <c r="C7814" t="s">
        <v>213</v>
      </c>
      <c r="D7814" t="s">
        <v>190</v>
      </c>
      <c r="E7814">
        <v>31812</v>
      </c>
      <c r="F7814">
        <v>66.012900000000002</v>
      </c>
      <c r="G7814">
        <v>44931</v>
      </c>
      <c r="H7814">
        <v>44927</v>
      </c>
      <c r="I7814">
        <v>2100002.3747999999</v>
      </c>
      <c r="J7814" t="s">
        <v>188</v>
      </c>
      <c r="K7814">
        <v>1470.00166236</v>
      </c>
    </row>
    <row r="7815" spans="1:11" x14ac:dyDescent="0.2">
      <c r="A7815" t="s">
        <v>260</v>
      </c>
      <c r="B7815" t="s">
        <v>198</v>
      </c>
      <c r="C7815" t="s">
        <v>214</v>
      </c>
      <c r="D7815" t="s">
        <v>190</v>
      </c>
      <c r="E7815">
        <v>181018</v>
      </c>
      <c r="F7815">
        <v>27.621600000000001</v>
      </c>
      <c r="G7815">
        <v>44931</v>
      </c>
      <c r="H7815">
        <v>44927</v>
      </c>
      <c r="I7815">
        <v>5000006.7888000002</v>
      </c>
      <c r="J7815" t="s">
        <v>215</v>
      </c>
      <c r="K7815">
        <v>4500.0061099200002</v>
      </c>
    </row>
    <row r="7816" spans="1:11" x14ac:dyDescent="0.2">
      <c r="A7816" t="s">
        <v>260</v>
      </c>
      <c r="B7816" t="s">
        <v>198</v>
      </c>
      <c r="C7816" t="s">
        <v>114</v>
      </c>
      <c r="D7816" t="s">
        <v>190</v>
      </c>
      <c r="E7816">
        <v>149578</v>
      </c>
      <c r="F7816">
        <v>14.0395</v>
      </c>
      <c r="G7816">
        <v>44931</v>
      </c>
      <c r="H7816">
        <v>44927</v>
      </c>
      <c r="I7816">
        <v>2100000.3310000002</v>
      </c>
      <c r="J7816" t="s">
        <v>215</v>
      </c>
      <c r="K7816">
        <v>1890.0002979000003</v>
      </c>
    </row>
    <row r="7817" spans="1:11" x14ac:dyDescent="0.2">
      <c r="A7817" t="s">
        <v>260</v>
      </c>
      <c r="B7817" t="s">
        <v>198</v>
      </c>
      <c r="C7817" t="s">
        <v>216</v>
      </c>
      <c r="D7817" t="s">
        <v>190</v>
      </c>
      <c r="E7817">
        <v>557556</v>
      </c>
      <c r="F7817">
        <v>17.218</v>
      </c>
      <c r="G7817">
        <v>44931</v>
      </c>
      <c r="H7817">
        <v>44927</v>
      </c>
      <c r="I7817">
        <v>9599999.2080000006</v>
      </c>
      <c r="J7817" t="s">
        <v>215</v>
      </c>
      <c r="K7817">
        <v>8639.9992872000021</v>
      </c>
    </row>
    <row r="7818" spans="1:11" x14ac:dyDescent="0.2">
      <c r="A7818" t="s">
        <v>260</v>
      </c>
      <c r="B7818" t="s">
        <v>198</v>
      </c>
      <c r="C7818" t="s">
        <v>233</v>
      </c>
      <c r="D7818" t="s">
        <v>200</v>
      </c>
      <c r="E7818">
        <v>10321</v>
      </c>
      <c r="F7818">
        <v>87.202100000000002</v>
      </c>
      <c r="G7818">
        <v>44931</v>
      </c>
      <c r="H7818">
        <v>44927</v>
      </c>
      <c r="I7818">
        <v>900012.87410000002</v>
      </c>
      <c r="J7818" t="s">
        <v>204</v>
      </c>
      <c r="K7818">
        <v>630.00901187000011</v>
      </c>
    </row>
    <row r="7819" spans="1:11" x14ac:dyDescent="0.2">
      <c r="A7819" t="s">
        <v>260</v>
      </c>
      <c r="B7819" t="s">
        <v>185</v>
      </c>
      <c r="C7819" t="s">
        <v>209</v>
      </c>
      <c r="D7819" t="s">
        <v>200</v>
      </c>
      <c r="E7819">
        <v>241132</v>
      </c>
      <c r="F7819">
        <v>19.491399999999999</v>
      </c>
      <c r="G7819">
        <v>44934</v>
      </c>
      <c r="H7819">
        <v>44927</v>
      </c>
      <c r="I7819">
        <v>4700000.2648</v>
      </c>
      <c r="J7819" t="s">
        <v>188</v>
      </c>
      <c r="K7819">
        <v>3290.0001853600002</v>
      </c>
    </row>
    <row r="7820" spans="1:11" x14ac:dyDescent="0.2">
      <c r="A7820" t="s">
        <v>260</v>
      </c>
      <c r="B7820" t="s">
        <v>198</v>
      </c>
      <c r="C7820" t="s">
        <v>219</v>
      </c>
      <c r="D7820" t="s">
        <v>200</v>
      </c>
      <c r="E7820">
        <v>97280</v>
      </c>
      <c r="F7820">
        <v>52.426200000000001</v>
      </c>
      <c r="G7820">
        <v>44935</v>
      </c>
      <c r="H7820">
        <v>44927</v>
      </c>
      <c r="I7820">
        <v>5100020.7360000005</v>
      </c>
      <c r="J7820" t="s">
        <v>188</v>
      </c>
      <c r="K7820">
        <v>3570.0145152000005</v>
      </c>
    </row>
    <row r="7821" spans="1:11" x14ac:dyDescent="0.2">
      <c r="A7821" t="s">
        <v>260</v>
      </c>
      <c r="B7821" t="s">
        <v>198</v>
      </c>
      <c r="C7821" t="s">
        <v>201</v>
      </c>
      <c r="D7821" t="s">
        <v>192</v>
      </c>
      <c r="E7821">
        <v>219433</v>
      </c>
      <c r="F7821">
        <v>39.647599999999997</v>
      </c>
      <c r="G7821">
        <v>44935</v>
      </c>
      <c r="H7821">
        <v>44927</v>
      </c>
      <c r="I7821">
        <v>8699991.8107999992</v>
      </c>
      <c r="J7821" t="s">
        <v>188</v>
      </c>
      <c r="K7821">
        <v>6089.9942675599996</v>
      </c>
    </row>
    <row r="7822" spans="1:11" x14ac:dyDescent="0.2">
      <c r="A7822" t="s">
        <v>260</v>
      </c>
      <c r="B7822" t="s">
        <v>198</v>
      </c>
      <c r="C7822" t="s">
        <v>227</v>
      </c>
      <c r="D7822" t="s">
        <v>192</v>
      </c>
      <c r="E7822">
        <v>7977</v>
      </c>
      <c r="F7822">
        <v>150.43780000000001</v>
      </c>
      <c r="G7822">
        <v>44935</v>
      </c>
      <c r="H7822">
        <v>44927</v>
      </c>
      <c r="I7822">
        <v>1200042.3306</v>
      </c>
      <c r="J7822" t="s">
        <v>204</v>
      </c>
      <c r="K7822">
        <v>840.02963141999999</v>
      </c>
    </row>
    <row r="7823" spans="1:11" x14ac:dyDescent="0.2">
      <c r="A7823" t="s">
        <v>260</v>
      </c>
      <c r="B7823" t="s">
        <v>198</v>
      </c>
      <c r="C7823" t="s">
        <v>214</v>
      </c>
      <c r="D7823" t="s">
        <v>212</v>
      </c>
      <c r="E7823">
        <v>115798</v>
      </c>
      <c r="F7823">
        <v>28.497800000000002</v>
      </c>
      <c r="G7823">
        <v>44938</v>
      </c>
      <c r="H7823">
        <v>44927</v>
      </c>
      <c r="I7823">
        <v>3299988.2444000002</v>
      </c>
      <c r="J7823" t="s">
        <v>215</v>
      </c>
      <c r="K7823">
        <v>2969.9894199600003</v>
      </c>
    </row>
    <row r="7824" spans="1:11" x14ac:dyDescent="0.2">
      <c r="A7824" t="s">
        <v>260</v>
      </c>
      <c r="B7824" t="s">
        <v>198</v>
      </c>
      <c r="C7824" t="s">
        <v>232</v>
      </c>
      <c r="D7824" t="s">
        <v>200</v>
      </c>
      <c r="E7824">
        <v>401839</v>
      </c>
      <c r="F7824">
        <v>24.387899999999998</v>
      </c>
      <c r="G7824">
        <v>44938</v>
      </c>
      <c r="H7824">
        <v>44927</v>
      </c>
      <c r="I7824">
        <v>9800009.3480999991</v>
      </c>
      <c r="J7824" t="s">
        <v>204</v>
      </c>
      <c r="K7824">
        <v>6860.0065436699988</v>
      </c>
    </row>
    <row r="7825" spans="1:11" x14ac:dyDescent="0.2">
      <c r="A7825" t="s">
        <v>260</v>
      </c>
      <c r="B7825" t="s">
        <v>185</v>
      </c>
      <c r="C7825" t="s">
        <v>217</v>
      </c>
      <c r="D7825" t="s">
        <v>190</v>
      </c>
      <c r="E7825">
        <v>588772</v>
      </c>
      <c r="F7825">
        <v>8.6621000000000006</v>
      </c>
      <c r="G7825">
        <v>44938</v>
      </c>
      <c r="H7825">
        <v>44927</v>
      </c>
      <c r="I7825">
        <v>5100001.9412000002</v>
      </c>
      <c r="J7825" t="s">
        <v>215</v>
      </c>
      <c r="K7825">
        <v>4590.0017470800003</v>
      </c>
    </row>
    <row r="7826" spans="1:11" x14ac:dyDescent="0.2">
      <c r="A7826" t="s">
        <v>260</v>
      </c>
      <c r="B7826" t="s">
        <v>185</v>
      </c>
      <c r="C7826" t="s">
        <v>244</v>
      </c>
      <c r="D7826" t="s">
        <v>190</v>
      </c>
      <c r="E7826">
        <v>295478</v>
      </c>
      <c r="F7826">
        <v>26.3979</v>
      </c>
      <c r="G7826">
        <v>44938</v>
      </c>
      <c r="H7826">
        <v>44927</v>
      </c>
      <c r="I7826">
        <v>7799998.6962000001</v>
      </c>
      <c r="J7826" t="s">
        <v>207</v>
      </c>
      <c r="K7826">
        <v>5459.9990873400002</v>
      </c>
    </row>
    <row r="7827" spans="1:11" x14ac:dyDescent="0.2">
      <c r="A7827" t="s">
        <v>260</v>
      </c>
      <c r="B7827" t="s">
        <v>185</v>
      </c>
      <c r="C7827" t="s">
        <v>232</v>
      </c>
      <c r="D7827" t="s">
        <v>200</v>
      </c>
      <c r="E7827">
        <v>98931</v>
      </c>
      <c r="F7827">
        <v>23.2485</v>
      </c>
      <c r="G7827">
        <v>44938</v>
      </c>
      <c r="H7827">
        <v>44927</v>
      </c>
      <c r="I7827">
        <v>2299997.3535000002</v>
      </c>
      <c r="J7827" t="s">
        <v>204</v>
      </c>
      <c r="K7827">
        <v>1609.99814745</v>
      </c>
    </row>
    <row r="7828" spans="1:11" x14ac:dyDescent="0.2">
      <c r="A7828" t="s">
        <v>260</v>
      </c>
      <c r="B7828" t="s">
        <v>198</v>
      </c>
      <c r="C7828" t="s">
        <v>238</v>
      </c>
      <c r="D7828" t="s">
        <v>187</v>
      </c>
      <c r="E7828">
        <v>30018</v>
      </c>
      <c r="F7828">
        <v>236.52699999999999</v>
      </c>
      <c r="G7828">
        <v>44938</v>
      </c>
      <c r="H7828">
        <v>44927</v>
      </c>
      <c r="I7828">
        <v>7100067.4859999996</v>
      </c>
      <c r="J7828" t="s">
        <v>204</v>
      </c>
      <c r="K7828">
        <v>4970.0472401999996</v>
      </c>
    </row>
    <row r="7829" spans="1:11" x14ac:dyDescent="0.2">
      <c r="A7829" t="s">
        <v>260</v>
      </c>
      <c r="B7829" t="s">
        <v>185</v>
      </c>
      <c r="C7829" t="s">
        <v>226</v>
      </c>
      <c r="D7829" t="s">
        <v>192</v>
      </c>
      <c r="E7829">
        <v>77895</v>
      </c>
      <c r="F7829">
        <v>53.918399999999998</v>
      </c>
      <c r="G7829">
        <v>44939</v>
      </c>
      <c r="H7829">
        <v>44927</v>
      </c>
      <c r="I7829">
        <v>4199973.7680000002</v>
      </c>
      <c r="J7829" t="s">
        <v>188</v>
      </c>
      <c r="K7829">
        <v>2939.9816376000003</v>
      </c>
    </row>
    <row r="7830" spans="1:11" x14ac:dyDescent="0.2">
      <c r="A7830" t="s">
        <v>260</v>
      </c>
      <c r="B7830" t="s">
        <v>198</v>
      </c>
      <c r="C7830" t="s">
        <v>225</v>
      </c>
      <c r="D7830" t="s">
        <v>200</v>
      </c>
      <c r="E7830">
        <v>28441</v>
      </c>
      <c r="F7830">
        <v>87.901700000000005</v>
      </c>
      <c r="G7830">
        <v>44939</v>
      </c>
      <c r="H7830">
        <v>44927</v>
      </c>
      <c r="I7830">
        <v>2500012.2497</v>
      </c>
      <c r="J7830" t="s">
        <v>188</v>
      </c>
      <c r="K7830">
        <v>1750.0085747900002</v>
      </c>
    </row>
    <row r="7831" spans="1:11" x14ac:dyDescent="0.2">
      <c r="A7831" t="s">
        <v>260</v>
      </c>
      <c r="B7831" t="s">
        <v>198</v>
      </c>
      <c r="C7831" t="s">
        <v>214</v>
      </c>
      <c r="D7831" t="s">
        <v>200</v>
      </c>
      <c r="E7831">
        <v>32171</v>
      </c>
      <c r="F7831">
        <v>27.9755</v>
      </c>
      <c r="G7831">
        <v>44940</v>
      </c>
      <c r="H7831">
        <v>44927</v>
      </c>
      <c r="I7831">
        <v>899999.81050000002</v>
      </c>
      <c r="J7831" t="s">
        <v>215</v>
      </c>
      <c r="K7831">
        <v>809.99982944999999</v>
      </c>
    </row>
    <row r="7832" spans="1:11" x14ac:dyDescent="0.2">
      <c r="A7832" t="s">
        <v>260</v>
      </c>
      <c r="B7832" t="s">
        <v>198</v>
      </c>
      <c r="C7832" t="s">
        <v>223</v>
      </c>
      <c r="D7832" t="s">
        <v>190</v>
      </c>
      <c r="E7832">
        <v>51203</v>
      </c>
      <c r="F7832">
        <v>87.885499999999993</v>
      </c>
      <c r="G7832">
        <v>44940</v>
      </c>
      <c r="H7832">
        <v>44927</v>
      </c>
      <c r="I7832">
        <v>4500001.2564999992</v>
      </c>
      <c r="J7832" t="s">
        <v>204</v>
      </c>
      <c r="K7832">
        <v>3150.0008795499998</v>
      </c>
    </row>
    <row r="7833" spans="1:11" x14ac:dyDescent="0.2">
      <c r="A7833" t="s">
        <v>260</v>
      </c>
      <c r="B7833" t="s">
        <v>198</v>
      </c>
      <c r="C7833" t="s">
        <v>208</v>
      </c>
      <c r="D7833" t="s">
        <v>190</v>
      </c>
      <c r="E7833">
        <v>75042</v>
      </c>
      <c r="F7833">
        <v>58.633800000000001</v>
      </c>
      <c r="G7833">
        <v>44942</v>
      </c>
      <c r="H7833">
        <v>44927</v>
      </c>
      <c r="I7833">
        <v>4399997.6195999999</v>
      </c>
      <c r="J7833" t="s">
        <v>188</v>
      </c>
      <c r="K7833">
        <v>3079.9983337200001</v>
      </c>
    </row>
    <row r="7834" spans="1:11" x14ac:dyDescent="0.2">
      <c r="A7834" t="s">
        <v>260</v>
      </c>
      <c r="B7834" t="s">
        <v>185</v>
      </c>
      <c r="C7834" t="s">
        <v>234</v>
      </c>
      <c r="D7834" t="s">
        <v>192</v>
      </c>
      <c r="E7834">
        <v>6403</v>
      </c>
      <c r="F7834">
        <v>93.700999999999993</v>
      </c>
      <c r="G7834">
        <v>44945</v>
      </c>
      <c r="H7834">
        <v>44927</v>
      </c>
      <c r="I7834">
        <v>599967.50299999991</v>
      </c>
      <c r="J7834" t="s">
        <v>204</v>
      </c>
      <c r="K7834">
        <v>419.97725209999999</v>
      </c>
    </row>
    <row r="7835" spans="1:11" x14ac:dyDescent="0.2">
      <c r="A7835" t="s">
        <v>260</v>
      </c>
      <c r="B7835" t="s">
        <v>185</v>
      </c>
      <c r="C7835" t="s">
        <v>214</v>
      </c>
      <c r="D7835" t="s">
        <v>190</v>
      </c>
      <c r="E7835">
        <v>69786</v>
      </c>
      <c r="F7835">
        <v>25.793299999999999</v>
      </c>
      <c r="G7835">
        <v>44945</v>
      </c>
      <c r="H7835">
        <v>44927</v>
      </c>
      <c r="I7835">
        <v>1800011.2337999998</v>
      </c>
      <c r="J7835" t="s">
        <v>215</v>
      </c>
      <c r="K7835">
        <v>1620.0101104199998</v>
      </c>
    </row>
    <row r="7836" spans="1:11" x14ac:dyDescent="0.2">
      <c r="A7836" t="s">
        <v>260</v>
      </c>
      <c r="B7836" t="s">
        <v>185</v>
      </c>
      <c r="C7836" t="s">
        <v>246</v>
      </c>
      <c r="D7836" t="s">
        <v>187</v>
      </c>
      <c r="E7836">
        <v>39426</v>
      </c>
      <c r="F7836">
        <v>131.89150000000001</v>
      </c>
      <c r="G7836">
        <v>44945</v>
      </c>
      <c r="H7836">
        <v>44927</v>
      </c>
      <c r="I7836">
        <v>5199954.2790000001</v>
      </c>
      <c r="J7836" t="s">
        <v>204</v>
      </c>
      <c r="K7836">
        <v>3639.9679953000004</v>
      </c>
    </row>
    <row r="7837" spans="1:11" x14ac:dyDescent="0.2">
      <c r="A7837" t="s">
        <v>260</v>
      </c>
      <c r="B7837" t="s">
        <v>198</v>
      </c>
      <c r="C7837" t="s">
        <v>225</v>
      </c>
      <c r="D7837" t="s">
        <v>190</v>
      </c>
      <c r="E7837">
        <v>80758</v>
      </c>
      <c r="F7837">
        <v>82.964200000000005</v>
      </c>
      <c r="G7837">
        <v>44946</v>
      </c>
      <c r="H7837">
        <v>44927</v>
      </c>
      <c r="I7837">
        <v>6700022.8636000007</v>
      </c>
      <c r="J7837" t="s">
        <v>188</v>
      </c>
      <c r="K7837">
        <v>4690.0160045200009</v>
      </c>
    </row>
    <row r="7838" spans="1:11" x14ac:dyDescent="0.2">
      <c r="A7838" t="s">
        <v>260</v>
      </c>
      <c r="B7838" t="s">
        <v>185</v>
      </c>
      <c r="C7838" t="s">
        <v>220</v>
      </c>
      <c r="D7838" t="s">
        <v>190</v>
      </c>
      <c r="E7838">
        <v>22693</v>
      </c>
      <c r="F7838">
        <v>163.04769999999999</v>
      </c>
      <c r="G7838">
        <v>44946</v>
      </c>
      <c r="H7838">
        <v>44927</v>
      </c>
      <c r="I7838">
        <v>3700041.4560999996</v>
      </c>
      <c r="J7838" t="s">
        <v>188</v>
      </c>
      <c r="K7838">
        <v>2590.0290192699999</v>
      </c>
    </row>
    <row r="7839" spans="1:11" x14ac:dyDescent="0.2">
      <c r="A7839" t="s">
        <v>260</v>
      </c>
      <c r="B7839" t="s">
        <v>185</v>
      </c>
      <c r="C7839" t="s">
        <v>234</v>
      </c>
      <c r="D7839" t="s">
        <v>190</v>
      </c>
      <c r="E7839">
        <v>105475</v>
      </c>
      <c r="F7839">
        <v>94.808999999999997</v>
      </c>
      <c r="G7839">
        <v>44947</v>
      </c>
      <c r="H7839">
        <v>44927</v>
      </c>
      <c r="I7839">
        <v>9999979.2750000004</v>
      </c>
      <c r="J7839" t="s">
        <v>204</v>
      </c>
      <c r="K7839">
        <v>6999.9854925</v>
      </c>
    </row>
    <row r="7840" spans="1:11" x14ac:dyDescent="0.2">
      <c r="A7840" t="s">
        <v>260</v>
      </c>
      <c r="B7840" t="s">
        <v>198</v>
      </c>
      <c r="C7840" t="s">
        <v>234</v>
      </c>
      <c r="D7840" t="s">
        <v>190</v>
      </c>
      <c r="E7840">
        <v>61466</v>
      </c>
      <c r="F7840">
        <v>107.3764</v>
      </c>
      <c r="G7840">
        <v>44948</v>
      </c>
      <c r="H7840">
        <v>44927</v>
      </c>
      <c r="I7840">
        <v>6599997.8024000004</v>
      </c>
      <c r="J7840" t="s">
        <v>204</v>
      </c>
      <c r="K7840">
        <v>4619.9984616800002</v>
      </c>
    </row>
    <row r="7841" spans="1:11" x14ac:dyDescent="0.2">
      <c r="A7841" t="s">
        <v>260</v>
      </c>
      <c r="B7841" t="s">
        <v>198</v>
      </c>
      <c r="C7841" t="s">
        <v>232</v>
      </c>
      <c r="D7841" t="s">
        <v>190</v>
      </c>
      <c r="E7841">
        <v>277073</v>
      </c>
      <c r="F7841">
        <v>23.098600000000001</v>
      </c>
      <c r="G7841">
        <v>44952</v>
      </c>
      <c r="H7841">
        <v>44927</v>
      </c>
      <c r="I7841">
        <v>6399998.3978000004</v>
      </c>
      <c r="J7841" t="s">
        <v>204</v>
      </c>
      <c r="K7841">
        <v>4479.9988784600009</v>
      </c>
    </row>
    <row r="7842" spans="1:11" x14ac:dyDescent="0.2">
      <c r="A7842" t="s">
        <v>260</v>
      </c>
      <c r="B7842" t="s">
        <v>185</v>
      </c>
      <c r="C7842" t="s">
        <v>228</v>
      </c>
      <c r="D7842" t="s">
        <v>192</v>
      </c>
      <c r="E7842">
        <v>336279</v>
      </c>
      <c r="F7842">
        <v>27.952999999999999</v>
      </c>
      <c r="G7842">
        <v>44952</v>
      </c>
      <c r="H7842">
        <v>44927</v>
      </c>
      <c r="I7842">
        <v>9400006.8870000001</v>
      </c>
      <c r="J7842" t="s">
        <v>204</v>
      </c>
      <c r="K7842">
        <v>6580.0048209000006</v>
      </c>
    </row>
    <row r="7843" spans="1:11" x14ac:dyDescent="0.2">
      <c r="A7843" t="s">
        <v>260</v>
      </c>
      <c r="B7843" t="s">
        <v>185</v>
      </c>
      <c r="C7843" t="s">
        <v>221</v>
      </c>
      <c r="D7843" t="s">
        <v>200</v>
      </c>
      <c r="E7843">
        <v>88138</v>
      </c>
      <c r="F7843">
        <v>37.441299999999998</v>
      </c>
      <c r="G7843">
        <v>44952</v>
      </c>
      <c r="H7843">
        <v>44927</v>
      </c>
      <c r="I7843">
        <v>3300001.2993999999</v>
      </c>
      <c r="J7843" t="s">
        <v>207</v>
      </c>
      <c r="K7843">
        <v>2310.0009095799996</v>
      </c>
    </row>
    <row r="7844" spans="1:11" x14ac:dyDescent="0.2">
      <c r="A7844" t="s">
        <v>260</v>
      </c>
      <c r="B7844" t="s">
        <v>185</v>
      </c>
      <c r="C7844" t="s">
        <v>210</v>
      </c>
      <c r="D7844" t="s">
        <v>190</v>
      </c>
      <c r="E7844">
        <v>238616</v>
      </c>
      <c r="F7844">
        <v>31.4313</v>
      </c>
      <c r="G7844">
        <v>44952</v>
      </c>
      <c r="H7844">
        <v>44927</v>
      </c>
      <c r="I7844">
        <v>7500011.0807999996</v>
      </c>
      <c r="J7844" t="s">
        <v>204</v>
      </c>
      <c r="K7844">
        <v>5250.0077565600004</v>
      </c>
    </row>
    <row r="7845" spans="1:11" x14ac:dyDescent="0.2">
      <c r="A7845" t="s">
        <v>260</v>
      </c>
      <c r="B7845" t="s">
        <v>185</v>
      </c>
      <c r="C7845" t="s">
        <v>199</v>
      </c>
      <c r="D7845" t="s">
        <v>187</v>
      </c>
      <c r="E7845">
        <v>2720743</v>
      </c>
      <c r="F7845">
        <v>2.7566000000000002</v>
      </c>
      <c r="G7845">
        <v>44952</v>
      </c>
      <c r="H7845">
        <v>44927</v>
      </c>
      <c r="I7845">
        <v>7500000.1538000004</v>
      </c>
      <c r="J7845" t="s">
        <v>193</v>
      </c>
      <c r="K7845">
        <v>6000.0001230400003</v>
      </c>
    </row>
    <row r="7846" spans="1:11" x14ac:dyDescent="0.2">
      <c r="A7846" t="s">
        <v>260</v>
      </c>
      <c r="B7846" t="s">
        <v>198</v>
      </c>
      <c r="C7846" t="s">
        <v>217</v>
      </c>
      <c r="D7846" t="s">
        <v>187</v>
      </c>
      <c r="E7846">
        <v>863161</v>
      </c>
      <c r="F7846">
        <v>8.9207000000000001</v>
      </c>
      <c r="G7846">
        <v>44952</v>
      </c>
      <c r="H7846">
        <v>44927</v>
      </c>
      <c r="I7846">
        <v>7700000.3327000001</v>
      </c>
      <c r="J7846" t="s">
        <v>215</v>
      </c>
      <c r="K7846">
        <v>6930.0002994300012</v>
      </c>
    </row>
    <row r="7847" spans="1:11" x14ac:dyDescent="0.2">
      <c r="A7847" t="s">
        <v>260</v>
      </c>
      <c r="B7847" t="s">
        <v>185</v>
      </c>
      <c r="C7847" t="s">
        <v>112</v>
      </c>
      <c r="D7847" t="s">
        <v>190</v>
      </c>
      <c r="E7847">
        <v>97955</v>
      </c>
      <c r="F7847">
        <v>42.8767</v>
      </c>
      <c r="G7847">
        <v>44952</v>
      </c>
      <c r="H7847">
        <v>44927</v>
      </c>
      <c r="I7847">
        <v>4199987.1485000001</v>
      </c>
      <c r="J7847" t="s">
        <v>188</v>
      </c>
      <c r="K7847">
        <v>2939.9910039500005</v>
      </c>
    </row>
    <row r="7848" spans="1:11" x14ac:dyDescent="0.2">
      <c r="A7848" t="s">
        <v>260</v>
      </c>
      <c r="B7848" t="s">
        <v>185</v>
      </c>
      <c r="C7848" t="s">
        <v>202</v>
      </c>
      <c r="D7848" t="s">
        <v>192</v>
      </c>
      <c r="E7848">
        <v>175061</v>
      </c>
      <c r="F7848">
        <v>3.9986000000000002</v>
      </c>
      <c r="G7848">
        <v>44955</v>
      </c>
      <c r="H7848">
        <v>44927</v>
      </c>
      <c r="I7848">
        <v>699998.91460000002</v>
      </c>
      <c r="J7848" t="s">
        <v>193</v>
      </c>
      <c r="K7848">
        <v>559.99913168</v>
      </c>
    </row>
    <row r="7849" spans="1:11" x14ac:dyDescent="0.2">
      <c r="A7849" t="s">
        <v>260</v>
      </c>
      <c r="B7849" t="s">
        <v>198</v>
      </c>
      <c r="C7849" t="s">
        <v>245</v>
      </c>
      <c r="D7849" t="s">
        <v>187</v>
      </c>
      <c r="E7849">
        <v>146246</v>
      </c>
      <c r="F7849">
        <v>54.018700000000003</v>
      </c>
      <c r="G7849">
        <v>44956</v>
      </c>
      <c r="H7849">
        <v>44927</v>
      </c>
      <c r="I7849">
        <v>7900018.8002000004</v>
      </c>
      <c r="J7849" t="s">
        <v>188</v>
      </c>
      <c r="K7849">
        <v>5530.0131601400008</v>
      </c>
    </row>
    <row r="7850" spans="1:11" x14ac:dyDescent="0.2">
      <c r="A7850" t="s">
        <v>260</v>
      </c>
      <c r="B7850" t="s">
        <v>198</v>
      </c>
      <c r="C7850" t="s">
        <v>112</v>
      </c>
      <c r="D7850" t="s">
        <v>187</v>
      </c>
      <c r="E7850">
        <v>205843</v>
      </c>
      <c r="F7850">
        <v>42.2652</v>
      </c>
      <c r="G7850">
        <v>44959</v>
      </c>
      <c r="H7850">
        <v>44958</v>
      </c>
      <c r="I7850">
        <v>8699995.5636</v>
      </c>
      <c r="J7850" t="s">
        <v>188</v>
      </c>
      <c r="K7850">
        <v>6089.9968945199998</v>
      </c>
    </row>
    <row r="7851" spans="1:11" x14ac:dyDescent="0.2">
      <c r="A7851" t="s">
        <v>260</v>
      </c>
      <c r="B7851" t="s">
        <v>198</v>
      </c>
      <c r="C7851" t="s">
        <v>199</v>
      </c>
      <c r="D7851" t="s">
        <v>190</v>
      </c>
      <c r="E7851">
        <v>2943058</v>
      </c>
      <c r="F7851">
        <v>3.1259999999999999</v>
      </c>
      <c r="G7851">
        <v>44959</v>
      </c>
      <c r="H7851">
        <v>44958</v>
      </c>
      <c r="I7851">
        <v>9199999.3080000002</v>
      </c>
      <c r="J7851" t="s">
        <v>193</v>
      </c>
      <c r="K7851">
        <v>7359.9994464000001</v>
      </c>
    </row>
    <row r="7852" spans="1:11" x14ac:dyDescent="0.2">
      <c r="A7852" t="s">
        <v>260</v>
      </c>
      <c r="B7852" t="s">
        <v>198</v>
      </c>
      <c r="C7852" t="s">
        <v>242</v>
      </c>
      <c r="D7852" t="s">
        <v>190</v>
      </c>
      <c r="E7852">
        <v>8062</v>
      </c>
      <c r="F7852">
        <v>272.87569999999999</v>
      </c>
      <c r="G7852">
        <v>44959</v>
      </c>
      <c r="H7852">
        <v>44958</v>
      </c>
      <c r="I7852">
        <v>2199923.8933999999</v>
      </c>
      <c r="J7852" t="s">
        <v>207</v>
      </c>
      <c r="K7852">
        <v>1539.9467253800001</v>
      </c>
    </row>
    <row r="7853" spans="1:11" x14ac:dyDescent="0.2">
      <c r="A7853" t="s">
        <v>260</v>
      </c>
      <c r="B7853" t="s">
        <v>198</v>
      </c>
      <c r="C7853" t="s">
        <v>211</v>
      </c>
      <c r="D7853" t="s">
        <v>192</v>
      </c>
      <c r="E7853">
        <v>806379</v>
      </c>
      <c r="F7853">
        <v>12.1531</v>
      </c>
      <c r="G7853">
        <v>44959</v>
      </c>
      <c r="H7853">
        <v>44958</v>
      </c>
      <c r="I7853">
        <v>9800004.6249000002</v>
      </c>
      <c r="J7853" t="s">
        <v>207</v>
      </c>
      <c r="K7853">
        <v>6860.0032374300008</v>
      </c>
    </row>
    <row r="7854" spans="1:11" x14ac:dyDescent="0.2">
      <c r="A7854" t="s">
        <v>260</v>
      </c>
      <c r="B7854" t="s">
        <v>198</v>
      </c>
      <c r="C7854" t="s">
        <v>228</v>
      </c>
      <c r="D7854" t="s">
        <v>200</v>
      </c>
      <c r="E7854">
        <v>107163</v>
      </c>
      <c r="F7854">
        <v>29.861000000000001</v>
      </c>
      <c r="G7854">
        <v>44960</v>
      </c>
      <c r="H7854">
        <v>44958</v>
      </c>
      <c r="I7854">
        <v>3199994.3429999999</v>
      </c>
      <c r="J7854" t="s">
        <v>204</v>
      </c>
      <c r="K7854">
        <v>2239.9960401000003</v>
      </c>
    </row>
    <row r="7855" spans="1:11" x14ac:dyDescent="0.2">
      <c r="A7855" t="s">
        <v>260</v>
      </c>
      <c r="B7855" t="s">
        <v>198</v>
      </c>
      <c r="C7855" t="s">
        <v>224</v>
      </c>
      <c r="D7855" t="s">
        <v>192</v>
      </c>
      <c r="E7855">
        <v>21245</v>
      </c>
      <c r="F7855">
        <v>188.2825</v>
      </c>
      <c r="G7855">
        <v>44960</v>
      </c>
      <c r="H7855">
        <v>44958</v>
      </c>
      <c r="I7855">
        <v>4000061.7124999999</v>
      </c>
      <c r="J7855" t="s">
        <v>204</v>
      </c>
      <c r="K7855">
        <v>2800.0431987500001</v>
      </c>
    </row>
    <row r="7856" spans="1:11" x14ac:dyDescent="0.2">
      <c r="A7856" t="s">
        <v>260</v>
      </c>
      <c r="B7856" t="s">
        <v>198</v>
      </c>
      <c r="C7856" t="s">
        <v>234</v>
      </c>
      <c r="D7856" t="s">
        <v>190</v>
      </c>
      <c r="E7856">
        <v>79694</v>
      </c>
      <c r="F7856">
        <v>94.110299999999995</v>
      </c>
      <c r="G7856">
        <v>44961</v>
      </c>
      <c r="H7856">
        <v>44958</v>
      </c>
      <c r="I7856">
        <v>7500026.2481999993</v>
      </c>
      <c r="J7856" t="s">
        <v>204</v>
      </c>
      <c r="K7856">
        <v>5250.0183737399993</v>
      </c>
    </row>
    <row r="7857" spans="1:11" x14ac:dyDescent="0.2">
      <c r="A7857" t="s">
        <v>260</v>
      </c>
      <c r="B7857" t="s">
        <v>198</v>
      </c>
      <c r="C7857" t="s">
        <v>228</v>
      </c>
      <c r="D7857" t="s">
        <v>192</v>
      </c>
      <c r="E7857">
        <v>146039</v>
      </c>
      <c r="F7857">
        <v>29.444099999999999</v>
      </c>
      <c r="G7857">
        <v>44961</v>
      </c>
      <c r="H7857">
        <v>44958</v>
      </c>
      <c r="I7857">
        <v>4299986.9199000001</v>
      </c>
      <c r="J7857" t="s">
        <v>204</v>
      </c>
      <c r="K7857">
        <v>3009.9908439300002</v>
      </c>
    </row>
    <row r="7858" spans="1:11" x14ac:dyDescent="0.2">
      <c r="A7858" t="s">
        <v>260</v>
      </c>
      <c r="B7858" t="s">
        <v>185</v>
      </c>
      <c r="C7858" t="s">
        <v>213</v>
      </c>
      <c r="D7858" t="s">
        <v>192</v>
      </c>
      <c r="E7858">
        <v>119376</v>
      </c>
      <c r="F7858">
        <v>68.6905</v>
      </c>
      <c r="G7858">
        <v>44961</v>
      </c>
      <c r="H7858">
        <v>44958</v>
      </c>
      <c r="I7858">
        <v>8199997.1279999996</v>
      </c>
      <c r="J7858" t="s">
        <v>188</v>
      </c>
      <c r="K7858">
        <v>5739.9979896000004</v>
      </c>
    </row>
    <row r="7859" spans="1:11" x14ac:dyDescent="0.2">
      <c r="A7859" t="s">
        <v>260</v>
      </c>
      <c r="B7859" t="s">
        <v>185</v>
      </c>
      <c r="C7859" t="s">
        <v>224</v>
      </c>
      <c r="D7859" t="s">
        <v>190</v>
      </c>
      <c r="E7859">
        <v>28741</v>
      </c>
      <c r="F7859">
        <v>191.36179999999999</v>
      </c>
      <c r="G7859">
        <v>44961</v>
      </c>
      <c r="H7859">
        <v>44958</v>
      </c>
      <c r="I7859">
        <v>5499929.4937999994</v>
      </c>
      <c r="J7859" t="s">
        <v>204</v>
      </c>
      <c r="K7859">
        <v>3849.9506456599997</v>
      </c>
    </row>
    <row r="7860" spans="1:11" x14ac:dyDescent="0.2">
      <c r="A7860" t="s">
        <v>260</v>
      </c>
      <c r="B7860" t="s">
        <v>185</v>
      </c>
      <c r="C7860" t="s">
        <v>231</v>
      </c>
      <c r="D7860" t="s">
        <v>190</v>
      </c>
      <c r="E7860">
        <v>270556</v>
      </c>
      <c r="F7860">
        <v>20.6981</v>
      </c>
      <c r="G7860">
        <v>44967</v>
      </c>
      <c r="H7860">
        <v>44958</v>
      </c>
      <c r="I7860">
        <v>5599995.1436000001</v>
      </c>
      <c r="J7860" t="s">
        <v>188</v>
      </c>
      <c r="K7860">
        <v>3919.9966005199999</v>
      </c>
    </row>
    <row r="7861" spans="1:11" x14ac:dyDescent="0.2">
      <c r="A7861" t="s">
        <v>260</v>
      </c>
      <c r="B7861" t="s">
        <v>198</v>
      </c>
      <c r="C7861" t="s">
        <v>210</v>
      </c>
      <c r="D7861" t="s">
        <v>190</v>
      </c>
      <c r="E7861">
        <v>63325</v>
      </c>
      <c r="F7861">
        <v>26.845800000000001</v>
      </c>
      <c r="G7861">
        <v>44967</v>
      </c>
      <c r="H7861">
        <v>44958</v>
      </c>
      <c r="I7861">
        <v>1700010.2850000001</v>
      </c>
      <c r="J7861" t="s">
        <v>204</v>
      </c>
      <c r="K7861">
        <v>1190.0071995000001</v>
      </c>
    </row>
    <row r="7862" spans="1:11" x14ac:dyDescent="0.2">
      <c r="A7862" t="s">
        <v>260</v>
      </c>
      <c r="B7862" t="s">
        <v>185</v>
      </c>
      <c r="C7862" t="s">
        <v>197</v>
      </c>
      <c r="D7862" t="s">
        <v>200</v>
      </c>
      <c r="E7862">
        <v>53564</v>
      </c>
      <c r="F7862">
        <v>171.75790000000001</v>
      </c>
      <c r="G7862">
        <v>44967</v>
      </c>
      <c r="H7862">
        <v>44958</v>
      </c>
      <c r="I7862">
        <v>9200040.1556000002</v>
      </c>
      <c r="J7862" t="s">
        <v>188</v>
      </c>
      <c r="K7862">
        <v>6440.0281089200007</v>
      </c>
    </row>
    <row r="7863" spans="1:11" x14ac:dyDescent="0.2">
      <c r="A7863" t="s">
        <v>260</v>
      </c>
      <c r="B7863" t="s">
        <v>185</v>
      </c>
      <c r="C7863" t="s">
        <v>222</v>
      </c>
      <c r="D7863" t="s">
        <v>192</v>
      </c>
      <c r="E7863">
        <v>265835</v>
      </c>
      <c r="F7863">
        <v>16.551600000000001</v>
      </c>
      <c r="G7863">
        <v>44969</v>
      </c>
      <c r="H7863">
        <v>44958</v>
      </c>
      <c r="I7863">
        <v>4399994.5860000001</v>
      </c>
      <c r="J7863" t="s">
        <v>193</v>
      </c>
      <c r="K7863">
        <v>3519.9956688000002</v>
      </c>
    </row>
    <row r="7864" spans="1:11" x14ac:dyDescent="0.2">
      <c r="A7864" t="s">
        <v>260</v>
      </c>
      <c r="B7864" t="s">
        <v>185</v>
      </c>
      <c r="C7864" t="s">
        <v>239</v>
      </c>
      <c r="D7864" t="s">
        <v>190</v>
      </c>
      <c r="E7864">
        <v>160182</v>
      </c>
      <c r="F7864">
        <v>17.4801</v>
      </c>
      <c r="G7864">
        <v>44970</v>
      </c>
      <c r="H7864">
        <v>44958</v>
      </c>
      <c r="I7864">
        <v>2799997.3782000002</v>
      </c>
      <c r="J7864" t="s">
        <v>188</v>
      </c>
      <c r="K7864">
        <v>1959.99816474</v>
      </c>
    </row>
    <row r="7865" spans="1:11" x14ac:dyDescent="0.2">
      <c r="A7865" t="s">
        <v>260</v>
      </c>
      <c r="B7865" t="s">
        <v>198</v>
      </c>
      <c r="C7865" t="s">
        <v>230</v>
      </c>
      <c r="D7865" t="s">
        <v>200</v>
      </c>
      <c r="E7865">
        <v>34189</v>
      </c>
      <c r="F7865">
        <v>114.0728</v>
      </c>
      <c r="G7865">
        <v>44970</v>
      </c>
      <c r="H7865">
        <v>44958</v>
      </c>
      <c r="I7865">
        <v>3900034.9591999999</v>
      </c>
      <c r="J7865" t="s">
        <v>188</v>
      </c>
      <c r="K7865">
        <v>2730.0244714400001</v>
      </c>
    </row>
    <row r="7866" spans="1:11" x14ac:dyDescent="0.2">
      <c r="A7866" t="s">
        <v>260</v>
      </c>
      <c r="B7866" t="s">
        <v>185</v>
      </c>
      <c r="C7866" t="s">
        <v>243</v>
      </c>
      <c r="D7866" t="s">
        <v>200</v>
      </c>
      <c r="E7866">
        <v>193611</v>
      </c>
      <c r="F7866">
        <v>6.1980000000000004</v>
      </c>
      <c r="G7866">
        <v>44973</v>
      </c>
      <c r="H7866">
        <v>44958</v>
      </c>
      <c r="I7866">
        <v>1200000.9780000001</v>
      </c>
      <c r="J7866" t="s">
        <v>215</v>
      </c>
      <c r="K7866">
        <v>1080.0008802000002</v>
      </c>
    </row>
    <row r="7867" spans="1:11" x14ac:dyDescent="0.2">
      <c r="A7867" t="s">
        <v>260</v>
      </c>
      <c r="B7867" t="s">
        <v>198</v>
      </c>
      <c r="C7867" t="s">
        <v>237</v>
      </c>
      <c r="D7867" t="s">
        <v>190</v>
      </c>
      <c r="E7867">
        <v>436136</v>
      </c>
      <c r="F7867">
        <v>18.113600000000002</v>
      </c>
      <c r="G7867">
        <v>44973</v>
      </c>
      <c r="H7867">
        <v>44958</v>
      </c>
      <c r="I7867">
        <v>7899993.0496000005</v>
      </c>
      <c r="J7867" t="s">
        <v>204</v>
      </c>
      <c r="K7867">
        <v>5529.9951347200013</v>
      </c>
    </row>
    <row r="7868" spans="1:11" x14ac:dyDescent="0.2">
      <c r="A7868" t="s">
        <v>260</v>
      </c>
      <c r="B7868" t="s">
        <v>198</v>
      </c>
      <c r="C7868" t="s">
        <v>243</v>
      </c>
      <c r="D7868" t="s">
        <v>190</v>
      </c>
      <c r="E7868">
        <v>544061</v>
      </c>
      <c r="F7868">
        <v>6.6169000000000002</v>
      </c>
      <c r="G7868">
        <v>44973</v>
      </c>
      <c r="H7868">
        <v>44958</v>
      </c>
      <c r="I7868">
        <v>3599997.2309000003</v>
      </c>
      <c r="J7868" t="s">
        <v>215</v>
      </c>
      <c r="K7868">
        <v>3239.9975078100006</v>
      </c>
    </row>
    <row r="7869" spans="1:11" x14ac:dyDescent="0.2">
      <c r="A7869" t="s">
        <v>260</v>
      </c>
      <c r="B7869" t="s">
        <v>198</v>
      </c>
      <c r="C7869" t="s">
        <v>206</v>
      </c>
      <c r="D7869" t="s">
        <v>190</v>
      </c>
      <c r="E7869">
        <v>29041</v>
      </c>
      <c r="F7869">
        <v>96.416799999999995</v>
      </c>
      <c r="G7869">
        <v>44973</v>
      </c>
      <c r="H7869">
        <v>44958</v>
      </c>
      <c r="I7869">
        <v>2800040.2887999997</v>
      </c>
      <c r="J7869" t="s">
        <v>207</v>
      </c>
      <c r="K7869">
        <v>1960.0282021599999</v>
      </c>
    </row>
    <row r="7870" spans="1:11" x14ac:dyDescent="0.2">
      <c r="A7870" t="s">
        <v>260</v>
      </c>
      <c r="B7870" t="s">
        <v>198</v>
      </c>
      <c r="C7870" t="s">
        <v>186</v>
      </c>
      <c r="D7870" t="s">
        <v>187</v>
      </c>
      <c r="E7870">
        <v>167958</v>
      </c>
      <c r="F7870">
        <v>20.8385</v>
      </c>
      <c r="G7870">
        <v>44974</v>
      </c>
      <c r="H7870">
        <v>44958</v>
      </c>
      <c r="I7870">
        <v>3499992.7829999998</v>
      </c>
      <c r="J7870" t="s">
        <v>188</v>
      </c>
      <c r="K7870">
        <v>2449.9949480999999</v>
      </c>
    </row>
    <row r="7871" spans="1:11" x14ac:dyDescent="0.2">
      <c r="A7871" t="s">
        <v>260</v>
      </c>
      <c r="B7871" t="s">
        <v>198</v>
      </c>
      <c r="C7871" t="s">
        <v>227</v>
      </c>
      <c r="D7871" t="s">
        <v>187</v>
      </c>
      <c r="E7871">
        <v>42936</v>
      </c>
      <c r="F7871">
        <v>163.0341</v>
      </c>
      <c r="G7871">
        <v>44974</v>
      </c>
      <c r="H7871">
        <v>44958</v>
      </c>
      <c r="I7871">
        <v>7000032.1175999995</v>
      </c>
      <c r="J7871" t="s">
        <v>204</v>
      </c>
      <c r="K7871">
        <v>4900.0224823199997</v>
      </c>
    </row>
    <row r="7872" spans="1:11" x14ac:dyDescent="0.2">
      <c r="A7872" t="s">
        <v>260</v>
      </c>
      <c r="B7872" t="s">
        <v>185</v>
      </c>
      <c r="C7872" t="s">
        <v>245</v>
      </c>
      <c r="D7872" t="s">
        <v>190</v>
      </c>
      <c r="E7872">
        <v>101515</v>
      </c>
      <c r="F7872">
        <v>53.194299999999998</v>
      </c>
      <c r="G7872">
        <v>44974</v>
      </c>
      <c r="H7872">
        <v>44958</v>
      </c>
      <c r="I7872">
        <v>5400019.3645000001</v>
      </c>
      <c r="J7872" t="s">
        <v>188</v>
      </c>
      <c r="K7872">
        <v>3780.0135551500002</v>
      </c>
    </row>
    <row r="7873" spans="1:11" x14ac:dyDescent="0.2">
      <c r="A7873" t="s">
        <v>260</v>
      </c>
      <c r="B7873" t="s">
        <v>185</v>
      </c>
      <c r="C7873" t="s">
        <v>218</v>
      </c>
      <c r="D7873" t="s">
        <v>200</v>
      </c>
      <c r="E7873">
        <v>115282</v>
      </c>
      <c r="F7873">
        <v>65.925399999999996</v>
      </c>
      <c r="G7873">
        <v>44974</v>
      </c>
      <c r="H7873">
        <v>44958</v>
      </c>
      <c r="I7873">
        <v>7600011.9627999999</v>
      </c>
      <c r="J7873" t="s">
        <v>204</v>
      </c>
      <c r="K7873">
        <v>5320.0083739600004</v>
      </c>
    </row>
    <row r="7874" spans="1:11" x14ac:dyDescent="0.2">
      <c r="A7874" t="s">
        <v>260</v>
      </c>
      <c r="B7874" t="s">
        <v>185</v>
      </c>
      <c r="C7874" t="s">
        <v>208</v>
      </c>
      <c r="D7874" t="s">
        <v>190</v>
      </c>
      <c r="E7874">
        <v>35305</v>
      </c>
      <c r="F7874">
        <v>65.147300000000001</v>
      </c>
      <c r="G7874">
        <v>44975</v>
      </c>
      <c r="H7874">
        <v>44958</v>
      </c>
      <c r="I7874">
        <v>2300025.4265000001</v>
      </c>
      <c r="J7874" t="s">
        <v>188</v>
      </c>
      <c r="K7874">
        <v>1610.0177985500002</v>
      </c>
    </row>
    <row r="7875" spans="1:11" x14ac:dyDescent="0.2">
      <c r="A7875" t="s">
        <v>260</v>
      </c>
      <c r="B7875" t="s">
        <v>198</v>
      </c>
      <c r="C7875" t="s">
        <v>213</v>
      </c>
      <c r="D7875" t="s">
        <v>187</v>
      </c>
      <c r="E7875">
        <v>139164</v>
      </c>
      <c r="F7875">
        <v>67.546000000000006</v>
      </c>
      <c r="G7875">
        <v>44975</v>
      </c>
      <c r="H7875">
        <v>44958</v>
      </c>
      <c r="I7875">
        <v>9399971.5440000016</v>
      </c>
      <c r="J7875" t="s">
        <v>188</v>
      </c>
      <c r="K7875">
        <v>6579.9800808000018</v>
      </c>
    </row>
    <row r="7876" spans="1:11" x14ac:dyDescent="0.2">
      <c r="A7876" t="s">
        <v>260</v>
      </c>
      <c r="B7876" t="s">
        <v>185</v>
      </c>
      <c r="C7876" t="s">
        <v>220</v>
      </c>
      <c r="D7876" t="s">
        <v>190</v>
      </c>
      <c r="E7876">
        <v>28668</v>
      </c>
      <c r="F7876">
        <v>160.4581</v>
      </c>
      <c r="G7876">
        <v>44980</v>
      </c>
      <c r="H7876">
        <v>44958</v>
      </c>
      <c r="I7876">
        <v>4600012.8108000001</v>
      </c>
      <c r="J7876" t="s">
        <v>188</v>
      </c>
      <c r="K7876">
        <v>3220.0089675600002</v>
      </c>
    </row>
    <row r="7877" spans="1:11" x14ac:dyDescent="0.2">
      <c r="A7877" t="s">
        <v>260</v>
      </c>
      <c r="B7877" t="s">
        <v>185</v>
      </c>
      <c r="C7877" t="s">
        <v>227</v>
      </c>
      <c r="D7877" t="s">
        <v>190</v>
      </c>
      <c r="E7877">
        <v>5727</v>
      </c>
      <c r="F7877">
        <v>157.15479999999999</v>
      </c>
      <c r="G7877">
        <v>44980</v>
      </c>
      <c r="H7877">
        <v>44958</v>
      </c>
      <c r="I7877">
        <v>900025.53960000002</v>
      </c>
      <c r="J7877" t="s">
        <v>204</v>
      </c>
      <c r="K7877">
        <v>630.01787772000012</v>
      </c>
    </row>
    <row r="7878" spans="1:11" x14ac:dyDescent="0.2">
      <c r="A7878" t="s">
        <v>260</v>
      </c>
      <c r="B7878" t="s">
        <v>185</v>
      </c>
      <c r="C7878" t="s">
        <v>227</v>
      </c>
      <c r="D7878" t="s">
        <v>190</v>
      </c>
      <c r="E7878">
        <v>16748</v>
      </c>
      <c r="F7878">
        <v>161.209</v>
      </c>
      <c r="G7878">
        <v>44980</v>
      </c>
      <c r="H7878">
        <v>44958</v>
      </c>
      <c r="I7878">
        <v>2699928.3319999999</v>
      </c>
      <c r="J7878" t="s">
        <v>204</v>
      </c>
      <c r="K7878">
        <v>1889.9498324000001</v>
      </c>
    </row>
    <row r="7879" spans="1:11" x14ac:dyDescent="0.2">
      <c r="A7879" t="s">
        <v>260</v>
      </c>
      <c r="B7879" t="s">
        <v>185</v>
      </c>
      <c r="C7879" t="s">
        <v>205</v>
      </c>
      <c r="D7879" t="s">
        <v>192</v>
      </c>
      <c r="E7879">
        <v>301034</v>
      </c>
      <c r="F7879">
        <v>17.938199999999998</v>
      </c>
      <c r="G7879">
        <v>44980</v>
      </c>
      <c r="H7879">
        <v>44958</v>
      </c>
      <c r="I7879">
        <v>5400008.0987999998</v>
      </c>
      <c r="J7879" t="s">
        <v>193</v>
      </c>
      <c r="K7879">
        <v>4320.0064790400002</v>
      </c>
    </row>
    <row r="7880" spans="1:11" x14ac:dyDescent="0.2">
      <c r="A7880" t="s">
        <v>260</v>
      </c>
      <c r="B7880" t="s">
        <v>185</v>
      </c>
      <c r="C7880" t="s">
        <v>209</v>
      </c>
      <c r="D7880" t="s">
        <v>192</v>
      </c>
      <c r="E7880">
        <v>93618</v>
      </c>
      <c r="F7880">
        <v>19.2271</v>
      </c>
      <c r="G7880">
        <v>44980</v>
      </c>
      <c r="H7880">
        <v>44958</v>
      </c>
      <c r="I7880">
        <v>1800002.6477999999</v>
      </c>
      <c r="J7880" t="s">
        <v>188</v>
      </c>
      <c r="K7880">
        <v>1260.0018534599999</v>
      </c>
    </row>
    <row r="7881" spans="1:11" x14ac:dyDescent="0.2">
      <c r="A7881" t="s">
        <v>260</v>
      </c>
      <c r="B7881" t="s">
        <v>198</v>
      </c>
      <c r="C7881" t="s">
        <v>191</v>
      </c>
      <c r="D7881" t="s">
        <v>192</v>
      </c>
      <c r="E7881">
        <v>1455086</v>
      </c>
      <c r="F7881">
        <v>6.1852</v>
      </c>
      <c r="G7881">
        <v>44980</v>
      </c>
      <c r="H7881">
        <v>44958</v>
      </c>
      <c r="I7881">
        <v>8999997.9272000007</v>
      </c>
      <c r="J7881" t="s">
        <v>193</v>
      </c>
      <c r="K7881">
        <v>7199.9983417600006</v>
      </c>
    </row>
    <row r="7882" spans="1:11" x14ac:dyDescent="0.2">
      <c r="A7882" t="s">
        <v>260</v>
      </c>
      <c r="B7882" t="s">
        <v>198</v>
      </c>
      <c r="C7882" t="s">
        <v>238</v>
      </c>
      <c r="D7882" t="s">
        <v>192</v>
      </c>
      <c r="E7882">
        <v>13450</v>
      </c>
      <c r="F7882">
        <v>208.1816</v>
      </c>
      <c r="G7882">
        <v>44980</v>
      </c>
      <c r="H7882">
        <v>44958</v>
      </c>
      <c r="I7882">
        <v>2800042.52</v>
      </c>
      <c r="J7882" t="s">
        <v>204</v>
      </c>
      <c r="K7882">
        <v>1960.0297640000001</v>
      </c>
    </row>
    <row r="7883" spans="1:11" x14ac:dyDescent="0.2">
      <c r="A7883" t="s">
        <v>260</v>
      </c>
      <c r="B7883" t="s">
        <v>198</v>
      </c>
      <c r="C7883" t="s">
        <v>221</v>
      </c>
      <c r="D7883" t="s">
        <v>190</v>
      </c>
      <c r="E7883">
        <v>207217</v>
      </c>
      <c r="F7883">
        <v>41.502400000000002</v>
      </c>
      <c r="G7883">
        <v>44981</v>
      </c>
      <c r="H7883">
        <v>44958</v>
      </c>
      <c r="I7883">
        <v>8600002.8208000008</v>
      </c>
      <c r="J7883" t="s">
        <v>207</v>
      </c>
      <c r="K7883">
        <v>6020.0019745600011</v>
      </c>
    </row>
    <row r="7884" spans="1:11" x14ac:dyDescent="0.2">
      <c r="A7884" t="s">
        <v>260</v>
      </c>
      <c r="B7884" t="s">
        <v>185</v>
      </c>
      <c r="C7884" t="s">
        <v>222</v>
      </c>
      <c r="D7884" t="s">
        <v>192</v>
      </c>
      <c r="E7884">
        <v>553139</v>
      </c>
      <c r="F7884">
        <v>17.355499999999999</v>
      </c>
      <c r="G7884">
        <v>44982</v>
      </c>
      <c r="H7884">
        <v>44958</v>
      </c>
      <c r="I7884">
        <v>9600003.9145</v>
      </c>
      <c r="J7884" t="s">
        <v>193</v>
      </c>
      <c r="K7884">
        <v>7680.0031316000004</v>
      </c>
    </row>
    <row r="7885" spans="1:11" x14ac:dyDescent="0.2">
      <c r="A7885" t="s">
        <v>260</v>
      </c>
      <c r="B7885" t="s">
        <v>185</v>
      </c>
      <c r="C7885" t="s">
        <v>220</v>
      </c>
      <c r="D7885" t="s">
        <v>187</v>
      </c>
      <c r="E7885">
        <v>44411</v>
      </c>
      <c r="F7885">
        <v>164.37530000000001</v>
      </c>
      <c r="G7885">
        <v>44983</v>
      </c>
      <c r="H7885">
        <v>44958</v>
      </c>
      <c r="I7885">
        <v>7300071.4483000003</v>
      </c>
      <c r="J7885" t="s">
        <v>188</v>
      </c>
      <c r="K7885">
        <v>5110.0500138099997</v>
      </c>
    </row>
    <row r="7886" spans="1:11" x14ac:dyDescent="0.2">
      <c r="A7886" t="s">
        <v>260</v>
      </c>
      <c r="B7886" t="s">
        <v>185</v>
      </c>
      <c r="C7886" t="s">
        <v>208</v>
      </c>
      <c r="D7886" t="s">
        <v>187</v>
      </c>
      <c r="E7886">
        <v>32856</v>
      </c>
      <c r="F7886">
        <v>60.871499999999997</v>
      </c>
      <c r="G7886">
        <v>44983</v>
      </c>
      <c r="H7886">
        <v>44958</v>
      </c>
      <c r="I7886">
        <v>1999994.004</v>
      </c>
      <c r="J7886" t="s">
        <v>188</v>
      </c>
      <c r="K7886">
        <v>1399.9958027999999</v>
      </c>
    </row>
    <row r="7887" spans="1:11" x14ac:dyDescent="0.2">
      <c r="A7887" t="s">
        <v>260</v>
      </c>
      <c r="B7887" t="s">
        <v>185</v>
      </c>
      <c r="C7887" t="s">
        <v>209</v>
      </c>
      <c r="D7887" t="s">
        <v>190</v>
      </c>
      <c r="E7887">
        <v>257729</v>
      </c>
      <c r="F7887">
        <v>20.952200000000001</v>
      </c>
      <c r="G7887">
        <v>44983</v>
      </c>
      <c r="H7887">
        <v>44958</v>
      </c>
      <c r="I7887">
        <v>5399989.5537999999</v>
      </c>
      <c r="J7887" t="s">
        <v>188</v>
      </c>
      <c r="K7887">
        <v>3779.9926876599998</v>
      </c>
    </row>
    <row r="7888" spans="1:11" x14ac:dyDescent="0.2">
      <c r="A7888" t="s">
        <v>260</v>
      </c>
      <c r="B7888" t="s">
        <v>198</v>
      </c>
      <c r="C7888" t="s">
        <v>216</v>
      </c>
      <c r="D7888" t="s">
        <v>190</v>
      </c>
      <c r="E7888">
        <v>232256</v>
      </c>
      <c r="F7888">
        <v>18.083500000000001</v>
      </c>
      <c r="G7888">
        <v>44983</v>
      </c>
      <c r="H7888">
        <v>44958</v>
      </c>
      <c r="I7888">
        <v>4200001.3760000002</v>
      </c>
      <c r="J7888" t="s">
        <v>215</v>
      </c>
      <c r="K7888">
        <v>3780.0012384000006</v>
      </c>
    </row>
    <row r="7889" spans="1:11" x14ac:dyDescent="0.2">
      <c r="A7889" t="s">
        <v>260</v>
      </c>
      <c r="B7889" t="s">
        <v>198</v>
      </c>
      <c r="C7889" t="s">
        <v>225</v>
      </c>
      <c r="D7889" t="s">
        <v>190</v>
      </c>
      <c r="E7889">
        <v>31073</v>
      </c>
      <c r="F7889">
        <v>86.893199999999993</v>
      </c>
      <c r="G7889">
        <v>44984</v>
      </c>
      <c r="H7889">
        <v>44958</v>
      </c>
      <c r="I7889">
        <v>2700032.4035999998</v>
      </c>
      <c r="J7889" t="s">
        <v>188</v>
      </c>
      <c r="K7889">
        <v>1890.02268252</v>
      </c>
    </row>
    <row r="7890" spans="1:11" x14ac:dyDescent="0.2">
      <c r="A7890" t="s">
        <v>260</v>
      </c>
      <c r="B7890" t="s">
        <v>198</v>
      </c>
      <c r="C7890" t="s">
        <v>186</v>
      </c>
      <c r="D7890" t="s">
        <v>192</v>
      </c>
      <c r="E7890">
        <v>301046</v>
      </c>
      <c r="F7890">
        <v>22.587900000000001</v>
      </c>
      <c r="G7890">
        <v>44984</v>
      </c>
      <c r="H7890">
        <v>44958</v>
      </c>
      <c r="I7890">
        <v>6799996.9434000002</v>
      </c>
      <c r="J7890" t="s">
        <v>188</v>
      </c>
      <c r="K7890">
        <v>4759.99786038</v>
      </c>
    </row>
    <row r="7891" spans="1:11" x14ac:dyDescent="0.2">
      <c r="A7891" t="s">
        <v>260</v>
      </c>
      <c r="B7891" t="s">
        <v>198</v>
      </c>
      <c r="C7891" t="s">
        <v>216</v>
      </c>
      <c r="D7891" t="s">
        <v>190</v>
      </c>
      <c r="E7891">
        <v>132436</v>
      </c>
      <c r="F7891">
        <v>15.8567</v>
      </c>
      <c r="G7891">
        <v>44984</v>
      </c>
      <c r="H7891">
        <v>44958</v>
      </c>
      <c r="I7891">
        <v>2099997.9212000002</v>
      </c>
      <c r="J7891" t="s">
        <v>215</v>
      </c>
      <c r="K7891">
        <v>1889.9981290800001</v>
      </c>
    </row>
    <row r="7892" spans="1:11" x14ac:dyDescent="0.2">
      <c r="A7892" t="s">
        <v>260</v>
      </c>
      <c r="B7892" t="s">
        <v>185</v>
      </c>
      <c r="C7892" t="s">
        <v>229</v>
      </c>
      <c r="D7892" t="s">
        <v>200</v>
      </c>
      <c r="E7892">
        <v>11067</v>
      </c>
      <c r="F7892">
        <v>108.4295</v>
      </c>
      <c r="G7892">
        <v>44984</v>
      </c>
      <c r="H7892">
        <v>44958</v>
      </c>
      <c r="I7892">
        <v>1199989.2765000002</v>
      </c>
      <c r="J7892" t="s">
        <v>188</v>
      </c>
      <c r="K7892">
        <v>839.99249355000018</v>
      </c>
    </row>
    <row r="7893" spans="1:11" x14ac:dyDescent="0.2">
      <c r="A7893" t="s">
        <v>260</v>
      </c>
      <c r="B7893" t="s">
        <v>198</v>
      </c>
      <c r="C7893" t="s">
        <v>195</v>
      </c>
      <c r="D7893" t="s">
        <v>190</v>
      </c>
      <c r="E7893">
        <v>19904</v>
      </c>
      <c r="F7893">
        <v>120.5789</v>
      </c>
      <c r="G7893">
        <v>44984</v>
      </c>
      <c r="H7893">
        <v>44958</v>
      </c>
      <c r="I7893">
        <v>2400002.4256000002</v>
      </c>
      <c r="J7893" t="s">
        <v>196</v>
      </c>
      <c r="K7893">
        <v>2160.0021830400001</v>
      </c>
    </row>
    <row r="7894" spans="1:11" x14ac:dyDescent="0.2">
      <c r="A7894" t="s">
        <v>260</v>
      </c>
      <c r="B7894" t="s">
        <v>185</v>
      </c>
      <c r="C7894" t="s">
        <v>232</v>
      </c>
      <c r="D7894" t="s">
        <v>190</v>
      </c>
      <c r="E7894">
        <v>46481</v>
      </c>
      <c r="F7894">
        <v>23.665800000000001</v>
      </c>
      <c r="G7894">
        <v>44984</v>
      </c>
      <c r="H7894">
        <v>44958</v>
      </c>
      <c r="I7894">
        <v>1100010.0498000002</v>
      </c>
      <c r="J7894" t="s">
        <v>204</v>
      </c>
      <c r="K7894">
        <v>770.00703486000009</v>
      </c>
    </row>
    <row r="7895" spans="1:11" x14ac:dyDescent="0.2">
      <c r="A7895" t="s">
        <v>261</v>
      </c>
      <c r="B7895" t="s">
        <v>185</v>
      </c>
      <c r="C7895" t="s">
        <v>221</v>
      </c>
      <c r="D7895" t="s">
        <v>190</v>
      </c>
      <c r="E7895">
        <v>178050</v>
      </c>
      <c r="F7895">
        <v>39.876399999999997</v>
      </c>
      <c r="G7895">
        <v>44623</v>
      </c>
      <c r="H7895">
        <v>44621</v>
      </c>
      <c r="I7895">
        <v>7099993.0199999996</v>
      </c>
      <c r="J7895" t="s">
        <v>207</v>
      </c>
      <c r="K7895">
        <v>2129.9979060000001</v>
      </c>
    </row>
    <row r="7896" spans="1:11" x14ac:dyDescent="0.2">
      <c r="A7896" t="s">
        <v>261</v>
      </c>
      <c r="B7896" t="s">
        <v>185</v>
      </c>
      <c r="C7896" t="s">
        <v>242</v>
      </c>
      <c r="D7896" t="s">
        <v>192</v>
      </c>
      <c r="E7896">
        <v>32267</v>
      </c>
      <c r="F7896">
        <v>260.3306</v>
      </c>
      <c r="G7896">
        <v>44623</v>
      </c>
      <c r="H7896">
        <v>44621</v>
      </c>
      <c r="I7896">
        <v>8400087.4702000003</v>
      </c>
      <c r="J7896" t="s">
        <v>207</v>
      </c>
      <c r="K7896">
        <v>2520.0262410599998</v>
      </c>
    </row>
    <row r="7897" spans="1:11" x14ac:dyDescent="0.2">
      <c r="A7897" t="s">
        <v>261</v>
      </c>
      <c r="B7897" t="s">
        <v>198</v>
      </c>
      <c r="C7897" t="s">
        <v>227</v>
      </c>
      <c r="D7897" t="s">
        <v>190</v>
      </c>
      <c r="E7897">
        <v>11798</v>
      </c>
      <c r="F7897">
        <v>161.0444</v>
      </c>
      <c r="G7897">
        <v>44623</v>
      </c>
      <c r="H7897">
        <v>44621</v>
      </c>
      <c r="I7897">
        <v>1900001.8311999999</v>
      </c>
      <c r="J7897" t="s">
        <v>204</v>
      </c>
      <c r="K7897">
        <v>570.00054936000004</v>
      </c>
    </row>
    <row r="7898" spans="1:11" x14ac:dyDescent="0.2">
      <c r="A7898" t="s">
        <v>261</v>
      </c>
      <c r="B7898" t="s">
        <v>198</v>
      </c>
      <c r="C7898" t="s">
        <v>222</v>
      </c>
      <c r="D7898" t="s">
        <v>190</v>
      </c>
      <c r="E7898">
        <v>496243</v>
      </c>
      <c r="F7898">
        <v>17.128699999999998</v>
      </c>
      <c r="G7898">
        <v>44624</v>
      </c>
      <c r="H7898">
        <v>44621</v>
      </c>
      <c r="I7898">
        <v>8499997.4740999993</v>
      </c>
      <c r="J7898" t="s">
        <v>193</v>
      </c>
      <c r="K7898">
        <v>3399.9989896399998</v>
      </c>
    </row>
    <row r="7899" spans="1:11" x14ac:dyDescent="0.2">
      <c r="A7899" t="s">
        <v>261</v>
      </c>
      <c r="B7899" t="s">
        <v>198</v>
      </c>
      <c r="C7899" t="s">
        <v>216</v>
      </c>
      <c r="D7899" t="s">
        <v>190</v>
      </c>
      <c r="E7899">
        <v>573640</v>
      </c>
      <c r="F7899">
        <v>15.8636</v>
      </c>
      <c r="G7899">
        <v>44625</v>
      </c>
      <c r="H7899">
        <v>44621</v>
      </c>
      <c r="I7899">
        <v>9099995.5040000007</v>
      </c>
      <c r="J7899" t="s">
        <v>215</v>
      </c>
      <c r="K7899">
        <v>4549.9977520000002</v>
      </c>
    </row>
    <row r="7900" spans="1:11" x14ac:dyDescent="0.2">
      <c r="A7900" t="s">
        <v>261</v>
      </c>
      <c r="B7900" t="s">
        <v>198</v>
      </c>
      <c r="C7900" t="s">
        <v>195</v>
      </c>
      <c r="D7900" t="s">
        <v>200</v>
      </c>
      <c r="E7900">
        <v>59560</v>
      </c>
      <c r="F7900">
        <v>115.8489</v>
      </c>
      <c r="G7900">
        <v>44625</v>
      </c>
      <c r="H7900">
        <v>44621</v>
      </c>
      <c r="I7900">
        <v>6899960.4840000002</v>
      </c>
      <c r="J7900" t="s">
        <v>196</v>
      </c>
      <c r="K7900">
        <v>3449.9802420000005</v>
      </c>
    </row>
    <row r="7901" spans="1:11" x14ac:dyDescent="0.2">
      <c r="A7901" t="s">
        <v>261</v>
      </c>
      <c r="B7901" t="s">
        <v>198</v>
      </c>
      <c r="C7901" t="s">
        <v>242</v>
      </c>
      <c r="D7901" t="s">
        <v>187</v>
      </c>
      <c r="E7901">
        <v>26767</v>
      </c>
      <c r="F7901">
        <v>268.98590000000002</v>
      </c>
      <c r="G7901">
        <v>44626</v>
      </c>
      <c r="H7901">
        <v>44621</v>
      </c>
      <c r="I7901">
        <v>7199945.5853000004</v>
      </c>
      <c r="J7901" t="s">
        <v>207</v>
      </c>
      <c r="K7901">
        <v>2159.9836755900005</v>
      </c>
    </row>
    <row r="7902" spans="1:11" x14ac:dyDescent="0.2">
      <c r="A7902" t="s">
        <v>261</v>
      </c>
      <c r="B7902" t="s">
        <v>185</v>
      </c>
      <c r="C7902" t="s">
        <v>194</v>
      </c>
      <c r="D7902" t="s">
        <v>190</v>
      </c>
      <c r="E7902">
        <v>199696</v>
      </c>
      <c r="F7902">
        <v>46.570900000000002</v>
      </c>
      <c r="G7902">
        <v>44627</v>
      </c>
      <c r="H7902">
        <v>44621</v>
      </c>
      <c r="I7902">
        <v>9300022.4463999998</v>
      </c>
      <c r="J7902" t="s">
        <v>188</v>
      </c>
      <c r="K7902">
        <v>2790.00673392</v>
      </c>
    </row>
    <row r="7903" spans="1:11" x14ac:dyDescent="0.2">
      <c r="A7903" t="s">
        <v>261</v>
      </c>
      <c r="B7903" t="s">
        <v>198</v>
      </c>
      <c r="C7903" t="s">
        <v>195</v>
      </c>
      <c r="D7903" t="s">
        <v>190</v>
      </c>
      <c r="E7903">
        <v>19415</v>
      </c>
      <c r="F7903">
        <v>123.6146</v>
      </c>
      <c r="G7903">
        <v>44630</v>
      </c>
      <c r="H7903">
        <v>44621</v>
      </c>
      <c r="I7903">
        <v>2399977.4589999998</v>
      </c>
      <c r="J7903" t="s">
        <v>196</v>
      </c>
      <c r="K7903">
        <v>1199.9887294999999</v>
      </c>
    </row>
    <row r="7904" spans="1:11" x14ac:dyDescent="0.2">
      <c r="A7904" t="s">
        <v>261</v>
      </c>
      <c r="B7904" t="s">
        <v>198</v>
      </c>
      <c r="C7904" t="s">
        <v>242</v>
      </c>
      <c r="D7904" t="s">
        <v>192</v>
      </c>
      <c r="E7904">
        <v>28818</v>
      </c>
      <c r="F7904">
        <v>249.84620000000001</v>
      </c>
      <c r="G7904">
        <v>44630</v>
      </c>
      <c r="H7904">
        <v>44621</v>
      </c>
      <c r="I7904">
        <v>7200067.7916000001</v>
      </c>
      <c r="J7904" t="s">
        <v>207</v>
      </c>
      <c r="K7904">
        <v>2160.0203374800003</v>
      </c>
    </row>
    <row r="7905" spans="1:11" x14ac:dyDescent="0.2">
      <c r="A7905" t="s">
        <v>261</v>
      </c>
      <c r="B7905" t="s">
        <v>198</v>
      </c>
      <c r="C7905" t="s">
        <v>197</v>
      </c>
      <c r="D7905" t="s">
        <v>200</v>
      </c>
      <c r="E7905">
        <v>52009</v>
      </c>
      <c r="F7905">
        <v>159.5891</v>
      </c>
      <c r="G7905">
        <v>44630</v>
      </c>
      <c r="H7905">
        <v>44621</v>
      </c>
      <c r="I7905">
        <v>8300069.5019000005</v>
      </c>
      <c r="J7905" t="s">
        <v>188</v>
      </c>
      <c r="K7905">
        <v>2490.0208505700002</v>
      </c>
    </row>
    <row r="7906" spans="1:11" x14ac:dyDescent="0.2">
      <c r="A7906" t="s">
        <v>261</v>
      </c>
      <c r="B7906" t="s">
        <v>185</v>
      </c>
      <c r="C7906" t="s">
        <v>231</v>
      </c>
      <c r="D7906" t="s">
        <v>190</v>
      </c>
      <c r="E7906">
        <v>39434</v>
      </c>
      <c r="F7906">
        <v>22.822900000000001</v>
      </c>
      <c r="G7906">
        <v>44634</v>
      </c>
      <c r="H7906">
        <v>44621</v>
      </c>
      <c r="I7906">
        <v>899998.23860000004</v>
      </c>
      <c r="J7906" t="s">
        <v>188</v>
      </c>
      <c r="K7906">
        <v>269.99947158000003</v>
      </c>
    </row>
    <row r="7907" spans="1:11" x14ac:dyDescent="0.2">
      <c r="A7907" t="s">
        <v>261</v>
      </c>
      <c r="B7907" t="s">
        <v>185</v>
      </c>
      <c r="C7907" t="s">
        <v>224</v>
      </c>
      <c r="D7907" t="s">
        <v>200</v>
      </c>
      <c r="E7907">
        <v>4586</v>
      </c>
      <c r="F7907">
        <v>174.4442</v>
      </c>
      <c r="G7907">
        <v>44637</v>
      </c>
      <c r="H7907">
        <v>44621</v>
      </c>
      <c r="I7907">
        <v>800001.10120000003</v>
      </c>
      <c r="J7907" t="s">
        <v>204</v>
      </c>
      <c r="K7907">
        <v>240.00033036000002</v>
      </c>
    </row>
    <row r="7908" spans="1:11" x14ac:dyDescent="0.2">
      <c r="A7908" t="s">
        <v>261</v>
      </c>
      <c r="B7908" t="s">
        <v>198</v>
      </c>
      <c r="C7908" t="s">
        <v>221</v>
      </c>
      <c r="D7908" t="s">
        <v>192</v>
      </c>
      <c r="E7908">
        <v>183280</v>
      </c>
      <c r="F7908">
        <v>39.829700000000003</v>
      </c>
      <c r="G7908">
        <v>44637</v>
      </c>
      <c r="H7908">
        <v>44621</v>
      </c>
      <c r="I7908">
        <v>7299987.4160000002</v>
      </c>
      <c r="J7908" t="s">
        <v>207</v>
      </c>
      <c r="K7908">
        <v>2189.9962248000002</v>
      </c>
    </row>
    <row r="7909" spans="1:11" x14ac:dyDescent="0.2">
      <c r="A7909" t="s">
        <v>261</v>
      </c>
      <c r="B7909" t="s">
        <v>198</v>
      </c>
      <c r="C7909" t="s">
        <v>202</v>
      </c>
      <c r="D7909" t="s">
        <v>200</v>
      </c>
      <c r="E7909">
        <v>2040452</v>
      </c>
      <c r="F7909">
        <v>3.9207000000000001</v>
      </c>
      <c r="G7909">
        <v>44637</v>
      </c>
      <c r="H7909">
        <v>44621</v>
      </c>
      <c r="I7909">
        <v>8000000.1563999997</v>
      </c>
      <c r="J7909" t="s">
        <v>193</v>
      </c>
      <c r="K7909">
        <v>3200.0000625600001</v>
      </c>
    </row>
    <row r="7910" spans="1:11" x14ac:dyDescent="0.2">
      <c r="A7910" t="s">
        <v>261</v>
      </c>
      <c r="B7910" t="s">
        <v>185</v>
      </c>
      <c r="C7910" t="s">
        <v>218</v>
      </c>
      <c r="D7910" t="s">
        <v>190</v>
      </c>
      <c r="E7910">
        <v>27164</v>
      </c>
      <c r="F7910">
        <v>62.5824</v>
      </c>
      <c r="G7910">
        <v>44637</v>
      </c>
      <c r="H7910">
        <v>44621</v>
      </c>
      <c r="I7910">
        <v>1699988.3136</v>
      </c>
      <c r="J7910" t="s">
        <v>204</v>
      </c>
      <c r="K7910">
        <v>509.99649408000005</v>
      </c>
    </row>
    <row r="7911" spans="1:11" x14ac:dyDescent="0.2">
      <c r="A7911" t="s">
        <v>261</v>
      </c>
      <c r="B7911" t="s">
        <v>185</v>
      </c>
      <c r="C7911" t="s">
        <v>237</v>
      </c>
      <c r="D7911" t="s">
        <v>200</v>
      </c>
      <c r="E7911">
        <v>49726</v>
      </c>
      <c r="F7911">
        <v>16.088200000000001</v>
      </c>
      <c r="G7911">
        <v>44637</v>
      </c>
      <c r="H7911">
        <v>44621</v>
      </c>
      <c r="I7911">
        <v>800001.83319999999</v>
      </c>
      <c r="J7911" t="s">
        <v>204</v>
      </c>
      <c r="K7911">
        <v>240.00054995999997</v>
      </c>
    </row>
    <row r="7912" spans="1:11" x14ac:dyDescent="0.2">
      <c r="A7912" t="s">
        <v>261</v>
      </c>
      <c r="B7912" t="s">
        <v>198</v>
      </c>
      <c r="C7912" t="s">
        <v>228</v>
      </c>
      <c r="D7912" t="s">
        <v>192</v>
      </c>
      <c r="E7912">
        <v>201849</v>
      </c>
      <c r="F7912">
        <v>28.239000000000001</v>
      </c>
      <c r="G7912">
        <v>44639</v>
      </c>
      <c r="H7912">
        <v>44621</v>
      </c>
      <c r="I7912">
        <v>5700013.9110000003</v>
      </c>
      <c r="J7912" t="s">
        <v>204</v>
      </c>
      <c r="K7912">
        <v>1710.0041733000003</v>
      </c>
    </row>
    <row r="7913" spans="1:11" x14ac:dyDescent="0.2">
      <c r="A7913" t="s">
        <v>261</v>
      </c>
      <c r="B7913" t="s">
        <v>185</v>
      </c>
      <c r="C7913" t="s">
        <v>211</v>
      </c>
      <c r="D7913" t="s">
        <v>190</v>
      </c>
      <c r="E7913">
        <v>219348</v>
      </c>
      <c r="F7913">
        <v>13.6769</v>
      </c>
      <c r="G7913">
        <v>44640</v>
      </c>
      <c r="H7913">
        <v>44621</v>
      </c>
      <c r="I7913">
        <v>3000000.6612</v>
      </c>
      <c r="J7913" t="s">
        <v>207</v>
      </c>
      <c r="K7913">
        <v>900.00019836000001</v>
      </c>
    </row>
    <row r="7914" spans="1:11" x14ac:dyDescent="0.2">
      <c r="A7914" t="s">
        <v>261</v>
      </c>
      <c r="B7914" t="s">
        <v>185</v>
      </c>
      <c r="C7914" t="s">
        <v>194</v>
      </c>
      <c r="D7914" t="s">
        <v>190</v>
      </c>
      <c r="E7914">
        <v>190338</v>
      </c>
      <c r="F7914">
        <v>46.759</v>
      </c>
      <c r="G7914">
        <v>44641</v>
      </c>
      <c r="H7914">
        <v>44621</v>
      </c>
      <c r="I7914">
        <v>8900014.5419999994</v>
      </c>
      <c r="J7914" t="s">
        <v>188</v>
      </c>
      <c r="K7914">
        <v>2670.0043626000001</v>
      </c>
    </row>
    <row r="7915" spans="1:11" x14ac:dyDescent="0.2">
      <c r="A7915" t="s">
        <v>261</v>
      </c>
      <c r="B7915" t="s">
        <v>185</v>
      </c>
      <c r="C7915" t="s">
        <v>221</v>
      </c>
      <c r="D7915" t="s">
        <v>200</v>
      </c>
      <c r="E7915">
        <v>140166</v>
      </c>
      <c r="F7915">
        <v>40.6661</v>
      </c>
      <c r="G7915">
        <v>44644</v>
      </c>
      <c r="H7915">
        <v>44621</v>
      </c>
      <c r="I7915">
        <v>5700004.5725999996</v>
      </c>
      <c r="J7915" t="s">
        <v>207</v>
      </c>
      <c r="K7915">
        <v>1710.00137178</v>
      </c>
    </row>
    <row r="7916" spans="1:11" x14ac:dyDescent="0.2">
      <c r="A7916" t="s">
        <v>261</v>
      </c>
      <c r="B7916" t="s">
        <v>198</v>
      </c>
      <c r="C7916" t="s">
        <v>191</v>
      </c>
      <c r="D7916" t="s">
        <v>192</v>
      </c>
      <c r="E7916">
        <v>541738</v>
      </c>
      <c r="F7916">
        <v>6.2760999999999996</v>
      </c>
      <c r="G7916">
        <v>44644</v>
      </c>
      <c r="H7916">
        <v>44621</v>
      </c>
      <c r="I7916">
        <v>3400001.8617999996</v>
      </c>
      <c r="J7916" t="s">
        <v>193</v>
      </c>
      <c r="K7916">
        <v>1360.0007447199998</v>
      </c>
    </row>
    <row r="7917" spans="1:11" x14ac:dyDescent="0.2">
      <c r="A7917" t="s">
        <v>261</v>
      </c>
      <c r="B7917" t="s">
        <v>198</v>
      </c>
      <c r="C7917" t="s">
        <v>210</v>
      </c>
      <c r="D7917" t="s">
        <v>192</v>
      </c>
      <c r="E7917">
        <v>364111</v>
      </c>
      <c r="F7917">
        <v>27.189499999999999</v>
      </c>
      <c r="G7917">
        <v>44644</v>
      </c>
      <c r="H7917">
        <v>44621</v>
      </c>
      <c r="I7917">
        <v>9899996.0344999991</v>
      </c>
      <c r="J7917" t="s">
        <v>204</v>
      </c>
      <c r="K7917">
        <v>2969.99881035</v>
      </c>
    </row>
    <row r="7918" spans="1:11" x14ac:dyDescent="0.2">
      <c r="A7918" t="s">
        <v>261</v>
      </c>
      <c r="B7918" t="s">
        <v>185</v>
      </c>
      <c r="C7918" t="s">
        <v>224</v>
      </c>
      <c r="D7918" t="s">
        <v>190</v>
      </c>
      <c r="E7918">
        <v>8915</v>
      </c>
      <c r="F7918">
        <v>190.69399999999999</v>
      </c>
      <c r="G7918">
        <v>44644</v>
      </c>
      <c r="H7918">
        <v>44621</v>
      </c>
      <c r="I7918">
        <v>1700037.01</v>
      </c>
      <c r="J7918" t="s">
        <v>204</v>
      </c>
      <c r="K7918">
        <v>510.01110300000005</v>
      </c>
    </row>
    <row r="7919" spans="1:11" x14ac:dyDescent="0.2">
      <c r="A7919" t="s">
        <v>261</v>
      </c>
      <c r="B7919" t="s">
        <v>198</v>
      </c>
      <c r="C7919" t="s">
        <v>211</v>
      </c>
      <c r="D7919" t="s">
        <v>190</v>
      </c>
      <c r="E7919">
        <v>563728</v>
      </c>
      <c r="F7919">
        <v>13.3043</v>
      </c>
      <c r="G7919">
        <v>44645</v>
      </c>
      <c r="H7919">
        <v>44621</v>
      </c>
      <c r="I7919">
        <v>7500006.4304</v>
      </c>
      <c r="J7919" t="s">
        <v>207</v>
      </c>
      <c r="K7919">
        <v>2250.0019291200001</v>
      </c>
    </row>
    <row r="7920" spans="1:11" x14ac:dyDescent="0.2">
      <c r="A7920" t="s">
        <v>261</v>
      </c>
      <c r="B7920" t="s">
        <v>198</v>
      </c>
      <c r="C7920" t="s">
        <v>195</v>
      </c>
      <c r="D7920" t="s">
        <v>192</v>
      </c>
      <c r="E7920">
        <v>39049</v>
      </c>
      <c r="F7920">
        <v>110.1185</v>
      </c>
      <c r="G7920">
        <v>44645</v>
      </c>
      <c r="H7920">
        <v>44621</v>
      </c>
      <c r="I7920">
        <v>4300017.3064999999</v>
      </c>
      <c r="J7920" t="s">
        <v>196</v>
      </c>
      <c r="K7920">
        <v>2150.00865325</v>
      </c>
    </row>
    <row r="7921" spans="1:11" x14ac:dyDescent="0.2">
      <c r="A7921" t="s">
        <v>261</v>
      </c>
      <c r="B7921" t="s">
        <v>198</v>
      </c>
      <c r="C7921" t="s">
        <v>226</v>
      </c>
      <c r="D7921" t="s">
        <v>187</v>
      </c>
      <c r="E7921">
        <v>20281</v>
      </c>
      <c r="F7921">
        <v>49.308399999999999</v>
      </c>
      <c r="G7921">
        <v>44645</v>
      </c>
      <c r="H7921">
        <v>44621</v>
      </c>
      <c r="I7921">
        <v>1000023.6603999999</v>
      </c>
      <c r="J7921" t="s">
        <v>188</v>
      </c>
      <c r="K7921">
        <v>300.00709812000002</v>
      </c>
    </row>
    <row r="7922" spans="1:11" x14ac:dyDescent="0.2">
      <c r="A7922" t="s">
        <v>261</v>
      </c>
      <c r="B7922" t="s">
        <v>185</v>
      </c>
      <c r="C7922" t="s">
        <v>114</v>
      </c>
      <c r="D7922" t="s">
        <v>190</v>
      </c>
      <c r="E7922">
        <v>447611</v>
      </c>
      <c r="F7922">
        <v>13.404500000000001</v>
      </c>
      <c r="G7922">
        <v>44645</v>
      </c>
      <c r="H7922">
        <v>44621</v>
      </c>
      <c r="I7922">
        <v>6000001.6495000003</v>
      </c>
      <c r="J7922" t="s">
        <v>215</v>
      </c>
      <c r="K7922">
        <v>3000.0008247500004</v>
      </c>
    </row>
    <row r="7923" spans="1:11" x14ac:dyDescent="0.2">
      <c r="A7923" t="s">
        <v>261</v>
      </c>
      <c r="B7923" t="s">
        <v>198</v>
      </c>
      <c r="C7923" t="s">
        <v>203</v>
      </c>
      <c r="D7923" t="s">
        <v>200</v>
      </c>
      <c r="E7923">
        <v>62803</v>
      </c>
      <c r="F7923">
        <v>122.605</v>
      </c>
      <c r="G7923">
        <v>44646</v>
      </c>
      <c r="H7923">
        <v>44621</v>
      </c>
      <c r="I7923">
        <v>7699961.8150000004</v>
      </c>
      <c r="J7923" t="s">
        <v>204</v>
      </c>
      <c r="K7923">
        <v>2309.9885445</v>
      </c>
    </row>
    <row r="7924" spans="1:11" x14ac:dyDescent="0.2">
      <c r="A7924" t="s">
        <v>261</v>
      </c>
      <c r="B7924" t="s">
        <v>198</v>
      </c>
      <c r="C7924" t="s">
        <v>202</v>
      </c>
      <c r="D7924" t="s">
        <v>187</v>
      </c>
      <c r="E7924">
        <v>2473338</v>
      </c>
      <c r="F7924">
        <v>3.7601</v>
      </c>
      <c r="G7924">
        <v>44646</v>
      </c>
      <c r="H7924">
        <v>44621</v>
      </c>
      <c r="I7924">
        <v>9299998.2138</v>
      </c>
      <c r="J7924" t="s">
        <v>193</v>
      </c>
      <c r="K7924">
        <v>3719.9992855200003</v>
      </c>
    </row>
    <row r="7925" spans="1:11" x14ac:dyDescent="0.2">
      <c r="A7925" t="s">
        <v>261</v>
      </c>
      <c r="B7925" t="s">
        <v>198</v>
      </c>
      <c r="C7925" t="s">
        <v>220</v>
      </c>
      <c r="D7925" t="s">
        <v>190</v>
      </c>
      <c r="E7925">
        <v>4052</v>
      </c>
      <c r="F7925">
        <v>172.767</v>
      </c>
      <c r="G7925">
        <v>44647</v>
      </c>
      <c r="H7925">
        <v>44621</v>
      </c>
      <c r="I7925">
        <v>700051.88399999996</v>
      </c>
      <c r="J7925" t="s">
        <v>188</v>
      </c>
      <c r="K7925">
        <v>210.0155652</v>
      </c>
    </row>
    <row r="7926" spans="1:11" x14ac:dyDescent="0.2">
      <c r="A7926" t="s">
        <v>261</v>
      </c>
      <c r="B7926" t="s">
        <v>198</v>
      </c>
      <c r="C7926" t="s">
        <v>243</v>
      </c>
      <c r="D7926" t="s">
        <v>192</v>
      </c>
      <c r="E7926">
        <v>1135968</v>
      </c>
      <c r="F7926">
        <v>6.6022999999999996</v>
      </c>
      <c r="G7926">
        <v>44647</v>
      </c>
      <c r="H7926">
        <v>44621</v>
      </c>
      <c r="I7926">
        <v>7500001.5263999999</v>
      </c>
      <c r="J7926" t="s">
        <v>215</v>
      </c>
      <c r="K7926">
        <v>3750.0007632000002</v>
      </c>
    </row>
    <row r="7927" spans="1:11" x14ac:dyDescent="0.2">
      <c r="A7927" t="s">
        <v>261</v>
      </c>
      <c r="B7927" t="s">
        <v>185</v>
      </c>
      <c r="C7927" t="s">
        <v>235</v>
      </c>
      <c r="D7927" t="s">
        <v>190</v>
      </c>
      <c r="E7927">
        <v>582162</v>
      </c>
      <c r="F7927">
        <v>14.257199999999999</v>
      </c>
      <c r="G7927">
        <v>44651</v>
      </c>
      <c r="H7927">
        <v>44621</v>
      </c>
      <c r="I7927">
        <v>8300000.0663999999</v>
      </c>
      <c r="J7927" t="s">
        <v>204</v>
      </c>
      <c r="K7927">
        <v>2490.0000199200003</v>
      </c>
    </row>
    <row r="7928" spans="1:11" x14ac:dyDescent="0.2">
      <c r="A7928" t="s">
        <v>261</v>
      </c>
      <c r="B7928" t="s">
        <v>198</v>
      </c>
      <c r="C7928" t="s">
        <v>233</v>
      </c>
      <c r="D7928" t="s">
        <v>192</v>
      </c>
      <c r="E7928">
        <v>60679</v>
      </c>
      <c r="F7928">
        <v>88.992800000000003</v>
      </c>
      <c r="G7928">
        <v>44651</v>
      </c>
      <c r="H7928">
        <v>44621</v>
      </c>
      <c r="I7928">
        <v>5399994.1112000002</v>
      </c>
      <c r="J7928" t="s">
        <v>204</v>
      </c>
      <c r="K7928">
        <v>1619.9982333600001</v>
      </c>
    </row>
    <row r="7929" spans="1:11" x14ac:dyDescent="0.2">
      <c r="A7929" t="s">
        <v>261</v>
      </c>
      <c r="B7929" t="s">
        <v>185</v>
      </c>
      <c r="C7929" t="s">
        <v>242</v>
      </c>
      <c r="D7929" t="s">
        <v>187</v>
      </c>
      <c r="E7929">
        <v>5460</v>
      </c>
      <c r="F7929">
        <v>238.07390000000001</v>
      </c>
      <c r="G7929">
        <v>44652</v>
      </c>
      <c r="H7929">
        <v>44652</v>
      </c>
      <c r="I7929">
        <v>1299883.4939999999</v>
      </c>
      <c r="J7929" t="s">
        <v>207</v>
      </c>
      <c r="K7929">
        <v>389.96504820000001</v>
      </c>
    </row>
    <row r="7930" spans="1:11" x14ac:dyDescent="0.2">
      <c r="A7930" t="s">
        <v>261</v>
      </c>
      <c r="B7930" t="s">
        <v>198</v>
      </c>
      <c r="C7930" t="s">
        <v>218</v>
      </c>
      <c r="D7930" t="s">
        <v>190</v>
      </c>
      <c r="E7930">
        <v>82263</v>
      </c>
      <c r="F7930">
        <v>68.074600000000004</v>
      </c>
      <c r="G7930">
        <v>44653</v>
      </c>
      <c r="H7930">
        <v>44652</v>
      </c>
      <c r="I7930">
        <v>5600020.8198000006</v>
      </c>
      <c r="J7930" t="s">
        <v>204</v>
      </c>
      <c r="K7930">
        <v>1680.0062459400003</v>
      </c>
    </row>
    <row r="7931" spans="1:11" x14ac:dyDescent="0.2">
      <c r="A7931" t="s">
        <v>261</v>
      </c>
      <c r="B7931" t="s">
        <v>185</v>
      </c>
      <c r="C7931" t="s">
        <v>189</v>
      </c>
      <c r="D7931" t="s">
        <v>192</v>
      </c>
      <c r="E7931">
        <v>158292</v>
      </c>
      <c r="F7931">
        <v>31.587199999999999</v>
      </c>
      <c r="G7931">
        <v>44653</v>
      </c>
      <c r="H7931">
        <v>44652</v>
      </c>
      <c r="I7931">
        <v>5000001.0624000002</v>
      </c>
      <c r="J7931" t="s">
        <v>188</v>
      </c>
      <c r="K7931">
        <v>1500.0003187200002</v>
      </c>
    </row>
    <row r="7932" spans="1:11" x14ac:dyDescent="0.2">
      <c r="A7932" t="s">
        <v>261</v>
      </c>
      <c r="B7932" t="s">
        <v>185</v>
      </c>
      <c r="C7932" t="s">
        <v>210</v>
      </c>
      <c r="D7932" t="s">
        <v>200</v>
      </c>
      <c r="E7932">
        <v>191780</v>
      </c>
      <c r="F7932">
        <v>30.764399999999998</v>
      </c>
      <c r="G7932">
        <v>44654</v>
      </c>
      <c r="H7932">
        <v>44652</v>
      </c>
      <c r="I7932">
        <v>5899996.6319999993</v>
      </c>
      <c r="J7932" t="s">
        <v>204</v>
      </c>
      <c r="K7932">
        <v>1769.9989896</v>
      </c>
    </row>
    <row r="7933" spans="1:11" x14ac:dyDescent="0.2">
      <c r="A7933" t="s">
        <v>261</v>
      </c>
      <c r="B7933" t="s">
        <v>198</v>
      </c>
      <c r="C7933" t="s">
        <v>186</v>
      </c>
      <c r="D7933" t="s">
        <v>200</v>
      </c>
      <c r="E7933">
        <v>362681</v>
      </c>
      <c r="F7933">
        <v>22.885100000000001</v>
      </c>
      <c r="G7933">
        <v>44654</v>
      </c>
      <c r="H7933">
        <v>44652</v>
      </c>
      <c r="I7933">
        <v>8299990.9531000005</v>
      </c>
      <c r="J7933" t="s">
        <v>188</v>
      </c>
      <c r="K7933">
        <v>2489.9972859300005</v>
      </c>
    </row>
    <row r="7934" spans="1:11" x14ac:dyDescent="0.2">
      <c r="A7934" t="s">
        <v>261</v>
      </c>
      <c r="B7934" t="s">
        <v>198</v>
      </c>
      <c r="C7934" t="s">
        <v>236</v>
      </c>
      <c r="D7934" t="s">
        <v>187</v>
      </c>
      <c r="E7934">
        <v>332068</v>
      </c>
      <c r="F7934">
        <v>6.9263000000000003</v>
      </c>
      <c r="G7934">
        <v>44654</v>
      </c>
      <c r="H7934">
        <v>44652</v>
      </c>
      <c r="I7934">
        <v>2300002.5884000002</v>
      </c>
      <c r="J7934" t="s">
        <v>215</v>
      </c>
      <c r="K7934">
        <v>1150.0012942000003</v>
      </c>
    </row>
    <row r="7935" spans="1:11" x14ac:dyDescent="0.2">
      <c r="A7935" t="s">
        <v>261</v>
      </c>
      <c r="B7935" t="s">
        <v>198</v>
      </c>
      <c r="C7935" t="s">
        <v>202</v>
      </c>
      <c r="D7935" t="s">
        <v>192</v>
      </c>
      <c r="E7935">
        <v>1641862</v>
      </c>
      <c r="F7935">
        <v>3.7761999999999998</v>
      </c>
      <c r="G7935">
        <v>44655</v>
      </c>
      <c r="H7935">
        <v>44652</v>
      </c>
      <c r="I7935">
        <v>6199999.2843999993</v>
      </c>
      <c r="J7935" t="s">
        <v>193</v>
      </c>
      <c r="K7935">
        <v>2479.9997137599998</v>
      </c>
    </row>
    <row r="7936" spans="1:11" x14ac:dyDescent="0.2">
      <c r="A7936" t="s">
        <v>261</v>
      </c>
      <c r="B7936" t="s">
        <v>198</v>
      </c>
      <c r="C7936" t="s">
        <v>246</v>
      </c>
      <c r="D7936" t="s">
        <v>190</v>
      </c>
      <c r="E7936">
        <v>32829</v>
      </c>
      <c r="F7936">
        <v>140.1183</v>
      </c>
      <c r="G7936">
        <v>44658</v>
      </c>
      <c r="H7936">
        <v>44652</v>
      </c>
      <c r="I7936">
        <v>4599943.6707000006</v>
      </c>
      <c r="J7936" t="s">
        <v>204</v>
      </c>
      <c r="K7936">
        <v>1379.9831012100003</v>
      </c>
    </row>
    <row r="7937" spans="1:11" x14ac:dyDescent="0.2">
      <c r="A7937" t="s">
        <v>261</v>
      </c>
      <c r="B7937" t="s">
        <v>198</v>
      </c>
      <c r="C7937" t="s">
        <v>208</v>
      </c>
      <c r="D7937" t="s">
        <v>187</v>
      </c>
      <c r="E7937">
        <v>153651</v>
      </c>
      <c r="F7937">
        <v>57.923299999999998</v>
      </c>
      <c r="G7937">
        <v>44658</v>
      </c>
      <c r="H7937">
        <v>44652</v>
      </c>
      <c r="I7937">
        <v>8899972.9682999998</v>
      </c>
      <c r="J7937" t="s">
        <v>188</v>
      </c>
      <c r="K7937">
        <v>2669.9918904900001</v>
      </c>
    </row>
    <row r="7938" spans="1:11" x14ac:dyDescent="0.2">
      <c r="A7938" t="s">
        <v>261</v>
      </c>
      <c r="B7938" t="s">
        <v>198</v>
      </c>
      <c r="C7938" t="s">
        <v>239</v>
      </c>
      <c r="D7938" t="s">
        <v>190</v>
      </c>
      <c r="E7938">
        <v>342217</v>
      </c>
      <c r="F7938">
        <v>17.240500000000001</v>
      </c>
      <c r="G7938">
        <v>44658</v>
      </c>
      <c r="H7938">
        <v>44652</v>
      </c>
      <c r="I7938">
        <v>5899992.1885000002</v>
      </c>
      <c r="J7938" t="s">
        <v>188</v>
      </c>
      <c r="K7938">
        <v>1769.9976565499999</v>
      </c>
    </row>
    <row r="7939" spans="1:11" x14ac:dyDescent="0.2">
      <c r="A7939" t="s">
        <v>261</v>
      </c>
      <c r="B7939" t="s">
        <v>185</v>
      </c>
      <c r="C7939" t="s">
        <v>232</v>
      </c>
      <c r="D7939" t="s">
        <v>187</v>
      </c>
      <c r="E7939">
        <v>249727</v>
      </c>
      <c r="F7939">
        <v>23.625800000000002</v>
      </c>
      <c r="G7939">
        <v>44658</v>
      </c>
      <c r="H7939">
        <v>44652</v>
      </c>
      <c r="I7939">
        <v>5900000.1566000003</v>
      </c>
      <c r="J7939" t="s">
        <v>204</v>
      </c>
      <c r="K7939">
        <v>1770.0000469800004</v>
      </c>
    </row>
    <row r="7940" spans="1:11" x14ac:dyDescent="0.2">
      <c r="A7940" t="s">
        <v>261</v>
      </c>
      <c r="B7940" t="s">
        <v>185</v>
      </c>
      <c r="C7940" t="s">
        <v>238</v>
      </c>
      <c r="D7940" t="s">
        <v>200</v>
      </c>
      <c r="E7940">
        <v>20677</v>
      </c>
      <c r="F7940">
        <v>227.304</v>
      </c>
      <c r="G7940">
        <v>44659</v>
      </c>
      <c r="H7940">
        <v>44652</v>
      </c>
      <c r="I7940">
        <v>4699964.8080000002</v>
      </c>
      <c r="J7940" t="s">
        <v>204</v>
      </c>
      <c r="K7940">
        <v>1409.9894424000001</v>
      </c>
    </row>
    <row r="7941" spans="1:11" x14ac:dyDescent="0.2">
      <c r="A7941" t="s">
        <v>261</v>
      </c>
      <c r="B7941" t="s">
        <v>198</v>
      </c>
      <c r="C7941" t="s">
        <v>224</v>
      </c>
      <c r="D7941" t="s">
        <v>190</v>
      </c>
      <c r="E7941">
        <v>23809</v>
      </c>
      <c r="F7941">
        <v>189.006</v>
      </c>
      <c r="G7941">
        <v>44660</v>
      </c>
      <c r="H7941">
        <v>44652</v>
      </c>
      <c r="I7941">
        <v>4500043.8540000003</v>
      </c>
      <c r="J7941" t="s">
        <v>204</v>
      </c>
      <c r="K7941">
        <v>1350.0131562000001</v>
      </c>
    </row>
    <row r="7942" spans="1:11" x14ac:dyDescent="0.2">
      <c r="A7942" t="s">
        <v>261</v>
      </c>
      <c r="B7942" t="s">
        <v>185</v>
      </c>
      <c r="C7942" t="s">
        <v>236</v>
      </c>
      <c r="D7942" t="s">
        <v>190</v>
      </c>
      <c r="E7942">
        <v>213904</v>
      </c>
      <c r="F7942">
        <v>7.0125000000000002</v>
      </c>
      <c r="G7942">
        <v>44665</v>
      </c>
      <c r="H7942">
        <v>44652</v>
      </c>
      <c r="I7942">
        <v>1500001.8</v>
      </c>
      <c r="J7942" t="s">
        <v>215</v>
      </c>
      <c r="K7942">
        <v>750.0009</v>
      </c>
    </row>
    <row r="7943" spans="1:11" x14ac:dyDescent="0.2">
      <c r="A7943" t="s">
        <v>261</v>
      </c>
      <c r="B7943" t="s">
        <v>185</v>
      </c>
      <c r="C7943" t="s">
        <v>202</v>
      </c>
      <c r="D7943" t="s">
        <v>190</v>
      </c>
      <c r="E7943">
        <v>1392232</v>
      </c>
      <c r="F7943">
        <v>4.2378</v>
      </c>
      <c r="G7943">
        <v>44666</v>
      </c>
      <c r="H7943">
        <v>44652</v>
      </c>
      <c r="I7943">
        <v>5900000.7696000002</v>
      </c>
      <c r="J7943" t="s">
        <v>193</v>
      </c>
      <c r="K7943">
        <v>2360.00030784</v>
      </c>
    </row>
    <row r="7944" spans="1:11" x14ac:dyDescent="0.2">
      <c r="A7944" t="s">
        <v>261</v>
      </c>
      <c r="B7944" t="s">
        <v>185</v>
      </c>
      <c r="C7944" t="s">
        <v>197</v>
      </c>
      <c r="D7944" t="s">
        <v>192</v>
      </c>
      <c r="E7944">
        <v>20748</v>
      </c>
      <c r="F7944">
        <v>168.69130000000001</v>
      </c>
      <c r="G7944">
        <v>44667</v>
      </c>
      <c r="H7944">
        <v>44652</v>
      </c>
      <c r="I7944">
        <v>3500007.0924000004</v>
      </c>
      <c r="J7944" t="s">
        <v>188</v>
      </c>
      <c r="K7944">
        <v>1050.0021277200003</v>
      </c>
    </row>
    <row r="7945" spans="1:11" x14ac:dyDescent="0.2">
      <c r="A7945" t="s">
        <v>261</v>
      </c>
      <c r="B7945" t="s">
        <v>198</v>
      </c>
      <c r="C7945" t="s">
        <v>237</v>
      </c>
      <c r="D7945" t="s">
        <v>187</v>
      </c>
      <c r="E7945">
        <v>477573</v>
      </c>
      <c r="F7945">
        <v>16.123200000000001</v>
      </c>
      <c r="G7945">
        <v>44668</v>
      </c>
      <c r="H7945">
        <v>44652</v>
      </c>
      <c r="I7945">
        <v>7700004.9936000006</v>
      </c>
      <c r="J7945" t="s">
        <v>204</v>
      </c>
      <c r="K7945">
        <v>2310.0014980800006</v>
      </c>
    </row>
    <row r="7946" spans="1:11" x14ac:dyDescent="0.2">
      <c r="A7946" t="s">
        <v>261</v>
      </c>
      <c r="B7946" t="s">
        <v>198</v>
      </c>
      <c r="C7946" t="s">
        <v>244</v>
      </c>
      <c r="D7946" t="s">
        <v>190</v>
      </c>
      <c r="E7946">
        <v>202468</v>
      </c>
      <c r="F7946">
        <v>24.6953</v>
      </c>
      <c r="G7946">
        <v>44669</v>
      </c>
      <c r="H7946">
        <v>44652</v>
      </c>
      <c r="I7946">
        <v>5000008.0004000003</v>
      </c>
      <c r="J7946" t="s">
        <v>207</v>
      </c>
      <c r="K7946">
        <v>1500.0024001200002</v>
      </c>
    </row>
    <row r="7947" spans="1:11" x14ac:dyDescent="0.2">
      <c r="A7947" t="s">
        <v>261</v>
      </c>
      <c r="B7947" t="s">
        <v>198</v>
      </c>
      <c r="C7947" t="s">
        <v>208</v>
      </c>
      <c r="D7947" t="s">
        <v>187</v>
      </c>
      <c r="E7947">
        <v>60327</v>
      </c>
      <c r="F7947">
        <v>58.016800000000003</v>
      </c>
      <c r="G7947">
        <v>44669</v>
      </c>
      <c r="H7947">
        <v>44652</v>
      </c>
      <c r="I7947">
        <v>3499979.4936000002</v>
      </c>
      <c r="J7947" t="s">
        <v>188</v>
      </c>
      <c r="K7947">
        <v>1049.9938480800001</v>
      </c>
    </row>
    <row r="7948" spans="1:11" x14ac:dyDescent="0.2">
      <c r="A7948" t="s">
        <v>261</v>
      </c>
      <c r="B7948" t="s">
        <v>185</v>
      </c>
      <c r="C7948" t="s">
        <v>227</v>
      </c>
      <c r="D7948" t="s">
        <v>192</v>
      </c>
      <c r="E7948">
        <v>51623</v>
      </c>
      <c r="F7948">
        <v>143.3467</v>
      </c>
      <c r="G7948">
        <v>44672</v>
      </c>
      <c r="H7948">
        <v>44652</v>
      </c>
      <c r="I7948">
        <v>7399986.6941</v>
      </c>
      <c r="J7948" t="s">
        <v>204</v>
      </c>
      <c r="K7948">
        <v>2219.9960082299999</v>
      </c>
    </row>
    <row r="7949" spans="1:11" x14ac:dyDescent="0.2">
      <c r="A7949" t="s">
        <v>261</v>
      </c>
      <c r="B7949" t="s">
        <v>185</v>
      </c>
      <c r="C7949" t="s">
        <v>218</v>
      </c>
      <c r="D7949" t="s">
        <v>190</v>
      </c>
      <c r="E7949">
        <v>92493</v>
      </c>
      <c r="F7949">
        <v>65.950599999999994</v>
      </c>
      <c r="G7949">
        <v>44672</v>
      </c>
      <c r="H7949">
        <v>44652</v>
      </c>
      <c r="I7949">
        <v>6099968.8457999993</v>
      </c>
      <c r="J7949" t="s">
        <v>204</v>
      </c>
      <c r="K7949">
        <v>1829.99065374</v>
      </c>
    </row>
    <row r="7950" spans="1:11" x14ac:dyDescent="0.2">
      <c r="A7950" t="s">
        <v>261</v>
      </c>
      <c r="B7950" t="s">
        <v>198</v>
      </c>
      <c r="C7950" t="s">
        <v>220</v>
      </c>
      <c r="D7950" t="s">
        <v>190</v>
      </c>
      <c r="E7950">
        <v>31123</v>
      </c>
      <c r="F7950">
        <v>173.50450000000001</v>
      </c>
      <c r="G7950">
        <v>44673</v>
      </c>
      <c r="H7950">
        <v>44652</v>
      </c>
      <c r="I7950">
        <v>5399980.5535000004</v>
      </c>
      <c r="J7950" t="s">
        <v>188</v>
      </c>
      <c r="K7950">
        <v>1619.9941660500001</v>
      </c>
    </row>
    <row r="7951" spans="1:11" x14ac:dyDescent="0.2">
      <c r="A7951" t="s">
        <v>261</v>
      </c>
      <c r="B7951" t="s">
        <v>185</v>
      </c>
      <c r="C7951" t="s">
        <v>227</v>
      </c>
      <c r="D7951" t="s">
        <v>200</v>
      </c>
      <c r="E7951">
        <v>38028</v>
      </c>
      <c r="F7951">
        <v>155.15020000000001</v>
      </c>
      <c r="G7951">
        <v>44673</v>
      </c>
      <c r="H7951">
        <v>44652</v>
      </c>
      <c r="I7951">
        <v>5900051.8056000005</v>
      </c>
      <c r="J7951" t="s">
        <v>204</v>
      </c>
      <c r="K7951">
        <v>1770.0155416800001</v>
      </c>
    </row>
    <row r="7952" spans="1:11" x14ac:dyDescent="0.2">
      <c r="A7952" t="s">
        <v>261</v>
      </c>
      <c r="B7952" t="s">
        <v>198</v>
      </c>
      <c r="C7952" t="s">
        <v>239</v>
      </c>
      <c r="D7952" t="s">
        <v>187</v>
      </c>
      <c r="E7952">
        <v>256319</v>
      </c>
      <c r="F7952">
        <v>16.776</v>
      </c>
      <c r="G7952">
        <v>44673</v>
      </c>
      <c r="H7952">
        <v>44652</v>
      </c>
      <c r="I7952">
        <v>4300007.5439999998</v>
      </c>
      <c r="J7952" t="s">
        <v>188</v>
      </c>
      <c r="K7952">
        <v>1290.0022632</v>
      </c>
    </row>
    <row r="7953" spans="1:11" x14ac:dyDescent="0.2">
      <c r="A7953" t="s">
        <v>261</v>
      </c>
      <c r="B7953" t="s">
        <v>185</v>
      </c>
      <c r="C7953" t="s">
        <v>240</v>
      </c>
      <c r="D7953" t="s">
        <v>192</v>
      </c>
      <c r="E7953">
        <v>488773</v>
      </c>
      <c r="F7953">
        <v>6.5469999999999997</v>
      </c>
      <c r="G7953">
        <v>44674</v>
      </c>
      <c r="H7953">
        <v>44652</v>
      </c>
      <c r="I7953">
        <v>3199996.8309999998</v>
      </c>
      <c r="J7953" t="s">
        <v>241</v>
      </c>
      <c r="K7953">
        <v>1599.9984155</v>
      </c>
    </row>
    <row r="7954" spans="1:11" x14ac:dyDescent="0.2">
      <c r="A7954" t="s">
        <v>261</v>
      </c>
      <c r="B7954" t="s">
        <v>185</v>
      </c>
      <c r="C7954" t="s">
        <v>245</v>
      </c>
      <c r="D7954" t="s">
        <v>192</v>
      </c>
      <c r="E7954">
        <v>64047</v>
      </c>
      <c r="F7954">
        <v>57.770099999999999</v>
      </c>
      <c r="G7954">
        <v>44674</v>
      </c>
      <c r="H7954">
        <v>44652</v>
      </c>
      <c r="I7954">
        <v>3700001.5946999998</v>
      </c>
      <c r="J7954" t="s">
        <v>188</v>
      </c>
      <c r="K7954">
        <v>1110.0004784100001</v>
      </c>
    </row>
    <row r="7955" spans="1:11" x14ac:dyDescent="0.2">
      <c r="A7955" t="s">
        <v>261</v>
      </c>
      <c r="B7955" t="s">
        <v>185</v>
      </c>
      <c r="C7955" t="s">
        <v>191</v>
      </c>
      <c r="D7955" t="s">
        <v>190</v>
      </c>
      <c r="E7955">
        <v>297540</v>
      </c>
      <c r="F7955">
        <v>6.0495999999999999</v>
      </c>
      <c r="G7955">
        <v>44675</v>
      </c>
      <c r="H7955">
        <v>44652</v>
      </c>
      <c r="I7955">
        <v>1799997.9839999999</v>
      </c>
      <c r="J7955" t="s">
        <v>193</v>
      </c>
      <c r="K7955">
        <v>719.99919360000001</v>
      </c>
    </row>
    <row r="7956" spans="1:11" x14ac:dyDescent="0.2">
      <c r="A7956" t="s">
        <v>261</v>
      </c>
      <c r="B7956" t="s">
        <v>198</v>
      </c>
      <c r="C7956" t="s">
        <v>230</v>
      </c>
      <c r="D7956" t="s">
        <v>190</v>
      </c>
      <c r="E7956">
        <v>78451</v>
      </c>
      <c r="F7956">
        <v>113.4469</v>
      </c>
      <c r="G7956">
        <v>44675</v>
      </c>
      <c r="H7956">
        <v>44652</v>
      </c>
      <c r="I7956">
        <v>8900022.7519000005</v>
      </c>
      <c r="J7956" t="s">
        <v>188</v>
      </c>
      <c r="K7956">
        <v>2670.0068255700003</v>
      </c>
    </row>
    <row r="7957" spans="1:11" x14ac:dyDescent="0.2">
      <c r="A7957" t="s">
        <v>261</v>
      </c>
      <c r="B7957" t="s">
        <v>198</v>
      </c>
      <c r="C7957" t="s">
        <v>242</v>
      </c>
      <c r="D7957" t="s">
        <v>200</v>
      </c>
      <c r="E7957">
        <v>25151</v>
      </c>
      <c r="F7957">
        <v>238.5634</v>
      </c>
      <c r="G7957">
        <v>44675</v>
      </c>
      <c r="H7957">
        <v>44652</v>
      </c>
      <c r="I7957">
        <v>6000108.0734000001</v>
      </c>
      <c r="J7957" t="s">
        <v>207</v>
      </c>
      <c r="K7957">
        <v>1800.0324220200002</v>
      </c>
    </row>
    <row r="7958" spans="1:11" x14ac:dyDescent="0.2">
      <c r="A7958" t="s">
        <v>261</v>
      </c>
      <c r="B7958" t="s">
        <v>185</v>
      </c>
      <c r="C7958" t="s">
        <v>199</v>
      </c>
      <c r="D7958" t="s">
        <v>190</v>
      </c>
      <c r="E7958">
        <v>3207863</v>
      </c>
      <c r="F7958">
        <v>2.9302999999999999</v>
      </c>
      <c r="G7958">
        <v>44675</v>
      </c>
      <c r="H7958">
        <v>44652</v>
      </c>
      <c r="I7958">
        <v>9400000.9488999993</v>
      </c>
      <c r="J7958" t="s">
        <v>193</v>
      </c>
      <c r="K7958">
        <v>3760.0003795600001</v>
      </c>
    </row>
    <row r="7959" spans="1:11" x14ac:dyDescent="0.2">
      <c r="A7959" t="s">
        <v>261</v>
      </c>
      <c r="B7959" t="s">
        <v>185</v>
      </c>
      <c r="C7959" t="s">
        <v>230</v>
      </c>
      <c r="D7959" t="s">
        <v>190</v>
      </c>
      <c r="E7959">
        <v>37173</v>
      </c>
      <c r="F7959">
        <v>123.7452</v>
      </c>
      <c r="G7959">
        <v>44676</v>
      </c>
      <c r="H7959">
        <v>44652</v>
      </c>
      <c r="I7959">
        <v>4599980.3196</v>
      </c>
      <c r="J7959" t="s">
        <v>188</v>
      </c>
      <c r="K7959">
        <v>1379.99409588</v>
      </c>
    </row>
    <row r="7960" spans="1:11" x14ac:dyDescent="0.2">
      <c r="A7960" t="s">
        <v>261</v>
      </c>
      <c r="B7960" t="s">
        <v>185</v>
      </c>
      <c r="C7960" t="s">
        <v>199</v>
      </c>
      <c r="D7960" t="s">
        <v>190</v>
      </c>
      <c r="E7960">
        <v>721475</v>
      </c>
      <c r="F7960">
        <v>2.7721</v>
      </c>
      <c r="G7960">
        <v>44676</v>
      </c>
      <c r="H7960">
        <v>44652</v>
      </c>
      <c r="I7960">
        <v>2000000.8474999999</v>
      </c>
      <c r="J7960" t="s">
        <v>193</v>
      </c>
      <c r="K7960">
        <v>800.00033900000005</v>
      </c>
    </row>
    <row r="7961" spans="1:11" x14ac:dyDescent="0.2">
      <c r="A7961" t="s">
        <v>261</v>
      </c>
      <c r="B7961" t="s">
        <v>185</v>
      </c>
      <c r="C7961" t="s">
        <v>213</v>
      </c>
      <c r="D7961" t="s">
        <v>190</v>
      </c>
      <c r="E7961">
        <v>124549</v>
      </c>
      <c r="F7961">
        <v>72.2607</v>
      </c>
      <c r="G7961">
        <v>44679</v>
      </c>
      <c r="H7961">
        <v>44652</v>
      </c>
      <c r="I7961">
        <v>8999997.9243000001</v>
      </c>
      <c r="J7961" t="s">
        <v>188</v>
      </c>
      <c r="K7961">
        <v>2699.9993772900002</v>
      </c>
    </row>
    <row r="7962" spans="1:11" x14ac:dyDescent="0.2">
      <c r="A7962" t="s">
        <v>261</v>
      </c>
      <c r="B7962" t="s">
        <v>198</v>
      </c>
      <c r="C7962" t="s">
        <v>199</v>
      </c>
      <c r="D7962" t="s">
        <v>212</v>
      </c>
      <c r="E7962">
        <v>232219</v>
      </c>
      <c r="F7962">
        <v>3.0144000000000002</v>
      </c>
      <c r="G7962">
        <v>44679</v>
      </c>
      <c r="H7962">
        <v>44652</v>
      </c>
      <c r="I7962">
        <v>700000.95360000001</v>
      </c>
      <c r="J7962" t="s">
        <v>193</v>
      </c>
      <c r="K7962">
        <v>280.00038144000001</v>
      </c>
    </row>
    <row r="7963" spans="1:11" x14ac:dyDescent="0.2">
      <c r="A7963" t="s">
        <v>261</v>
      </c>
      <c r="B7963" t="s">
        <v>198</v>
      </c>
      <c r="C7963" t="s">
        <v>197</v>
      </c>
      <c r="D7963" t="s">
        <v>190</v>
      </c>
      <c r="E7963">
        <v>49172</v>
      </c>
      <c r="F7963">
        <v>148.4588</v>
      </c>
      <c r="G7963">
        <v>44679</v>
      </c>
      <c r="H7963">
        <v>44652</v>
      </c>
      <c r="I7963">
        <v>7300016.1135999998</v>
      </c>
      <c r="J7963" t="s">
        <v>188</v>
      </c>
      <c r="K7963">
        <v>2190.0048340799999</v>
      </c>
    </row>
    <row r="7964" spans="1:11" x14ac:dyDescent="0.2">
      <c r="A7964" t="s">
        <v>261</v>
      </c>
      <c r="B7964" t="s">
        <v>185</v>
      </c>
      <c r="C7964" t="s">
        <v>235</v>
      </c>
      <c r="D7964" t="s">
        <v>200</v>
      </c>
      <c r="E7964">
        <v>174184</v>
      </c>
      <c r="F7964">
        <v>14.352600000000001</v>
      </c>
      <c r="G7964">
        <v>44679</v>
      </c>
      <c r="H7964">
        <v>44652</v>
      </c>
      <c r="I7964">
        <v>2499993.2784000002</v>
      </c>
      <c r="J7964" t="s">
        <v>204</v>
      </c>
      <c r="K7964">
        <v>749.99798352000005</v>
      </c>
    </row>
    <row r="7965" spans="1:11" x14ac:dyDescent="0.2">
      <c r="A7965" t="s">
        <v>261</v>
      </c>
      <c r="B7965" t="s">
        <v>185</v>
      </c>
      <c r="C7965" t="s">
        <v>239</v>
      </c>
      <c r="D7965" t="s">
        <v>190</v>
      </c>
      <c r="E7965">
        <v>240399</v>
      </c>
      <c r="F7965">
        <v>16.638999999999999</v>
      </c>
      <c r="G7965">
        <v>44679</v>
      </c>
      <c r="H7965">
        <v>44652</v>
      </c>
      <c r="I7965">
        <v>3999998.9609999997</v>
      </c>
      <c r="J7965" t="s">
        <v>188</v>
      </c>
      <c r="K7965">
        <v>1199.9996882999999</v>
      </c>
    </row>
    <row r="7966" spans="1:11" x14ac:dyDescent="0.2">
      <c r="A7966" t="s">
        <v>261</v>
      </c>
      <c r="B7966" t="s">
        <v>198</v>
      </c>
      <c r="C7966" t="s">
        <v>227</v>
      </c>
      <c r="D7966" t="s">
        <v>192</v>
      </c>
      <c r="E7966">
        <v>49588</v>
      </c>
      <c r="F7966">
        <v>141.1626</v>
      </c>
      <c r="G7966">
        <v>44679</v>
      </c>
      <c r="H7966">
        <v>44652</v>
      </c>
      <c r="I7966">
        <v>6999971.0088</v>
      </c>
      <c r="J7966" t="s">
        <v>204</v>
      </c>
      <c r="K7966">
        <v>2099.99130264</v>
      </c>
    </row>
    <row r="7967" spans="1:11" x14ac:dyDescent="0.2">
      <c r="A7967" t="s">
        <v>261</v>
      </c>
      <c r="B7967" t="s">
        <v>198</v>
      </c>
      <c r="C7967" t="s">
        <v>233</v>
      </c>
      <c r="D7967" t="s">
        <v>190</v>
      </c>
      <c r="E7967">
        <v>76412</v>
      </c>
      <c r="F7967">
        <v>85.065299999999993</v>
      </c>
      <c r="G7967">
        <v>44680</v>
      </c>
      <c r="H7967">
        <v>44652</v>
      </c>
      <c r="I7967">
        <v>6500009.7035999997</v>
      </c>
      <c r="J7967" t="s">
        <v>204</v>
      </c>
      <c r="K7967">
        <v>1950.0029110799999</v>
      </c>
    </row>
    <row r="7968" spans="1:11" x14ac:dyDescent="0.2">
      <c r="A7968" t="s">
        <v>261</v>
      </c>
      <c r="B7968" t="s">
        <v>185</v>
      </c>
      <c r="C7968" t="s">
        <v>246</v>
      </c>
      <c r="D7968" t="s">
        <v>190</v>
      </c>
      <c r="E7968">
        <v>16863</v>
      </c>
      <c r="F7968">
        <v>124.5364</v>
      </c>
      <c r="G7968">
        <v>44680</v>
      </c>
      <c r="H7968">
        <v>44652</v>
      </c>
      <c r="I7968">
        <v>2100057.3132000002</v>
      </c>
      <c r="J7968" t="s">
        <v>204</v>
      </c>
      <c r="K7968">
        <v>630.0171939600001</v>
      </c>
    </row>
    <row r="7969" spans="1:11" x14ac:dyDescent="0.2">
      <c r="A7969" t="s">
        <v>261</v>
      </c>
      <c r="B7969" t="s">
        <v>198</v>
      </c>
      <c r="C7969" t="s">
        <v>216</v>
      </c>
      <c r="D7969" t="s">
        <v>187</v>
      </c>
      <c r="E7969">
        <v>479206</v>
      </c>
      <c r="F7969">
        <v>18.572399999999998</v>
      </c>
      <c r="G7969">
        <v>44681</v>
      </c>
      <c r="H7969">
        <v>44652</v>
      </c>
      <c r="I7969">
        <v>8900005.5143999998</v>
      </c>
      <c r="J7969" t="s">
        <v>215</v>
      </c>
      <c r="K7969">
        <v>4450.0027571999999</v>
      </c>
    </row>
    <row r="7970" spans="1:11" x14ac:dyDescent="0.2">
      <c r="A7970" t="s">
        <v>261</v>
      </c>
      <c r="B7970" t="s">
        <v>198</v>
      </c>
      <c r="C7970" t="s">
        <v>197</v>
      </c>
      <c r="D7970" t="s">
        <v>190</v>
      </c>
      <c r="E7970">
        <v>36028</v>
      </c>
      <c r="F7970">
        <v>155.43549999999999</v>
      </c>
      <c r="G7970">
        <v>44682</v>
      </c>
      <c r="H7970">
        <v>44682</v>
      </c>
      <c r="I7970">
        <v>5600030.1939999992</v>
      </c>
      <c r="J7970" t="s">
        <v>188</v>
      </c>
      <c r="K7970">
        <v>1680.0090582</v>
      </c>
    </row>
    <row r="7971" spans="1:11" x14ac:dyDescent="0.2">
      <c r="A7971" t="s">
        <v>261</v>
      </c>
      <c r="B7971" t="s">
        <v>185</v>
      </c>
      <c r="C7971" t="s">
        <v>209</v>
      </c>
      <c r="D7971" t="s">
        <v>192</v>
      </c>
      <c r="E7971">
        <v>108274</v>
      </c>
      <c r="F7971">
        <v>21.2424</v>
      </c>
      <c r="G7971">
        <v>44682</v>
      </c>
      <c r="H7971">
        <v>44682</v>
      </c>
      <c r="I7971">
        <v>2299999.6176</v>
      </c>
      <c r="J7971" t="s">
        <v>188</v>
      </c>
      <c r="K7971">
        <v>689.99988528000006</v>
      </c>
    </row>
    <row r="7972" spans="1:11" x14ac:dyDescent="0.2">
      <c r="A7972" t="s">
        <v>261</v>
      </c>
      <c r="B7972" t="s">
        <v>198</v>
      </c>
      <c r="C7972" t="s">
        <v>242</v>
      </c>
      <c r="D7972" t="s">
        <v>192</v>
      </c>
      <c r="E7972">
        <v>14337</v>
      </c>
      <c r="F7972">
        <v>279.00659999999999</v>
      </c>
      <c r="G7972">
        <v>44683</v>
      </c>
      <c r="H7972">
        <v>44682</v>
      </c>
      <c r="I7972">
        <v>4000117.6242</v>
      </c>
      <c r="J7972" t="s">
        <v>207</v>
      </c>
      <c r="K7972">
        <v>1200.0352872600001</v>
      </c>
    </row>
    <row r="7973" spans="1:11" x14ac:dyDescent="0.2">
      <c r="A7973" t="s">
        <v>261</v>
      </c>
      <c r="B7973" t="s">
        <v>185</v>
      </c>
      <c r="C7973" t="s">
        <v>195</v>
      </c>
      <c r="D7973" t="s">
        <v>187</v>
      </c>
      <c r="E7973">
        <v>41752</v>
      </c>
      <c r="F7973">
        <v>110.17529999999999</v>
      </c>
      <c r="G7973">
        <v>44686</v>
      </c>
      <c r="H7973">
        <v>44682</v>
      </c>
      <c r="I7973">
        <v>4600039.1255999999</v>
      </c>
      <c r="J7973" t="s">
        <v>196</v>
      </c>
      <c r="K7973">
        <v>2300.0195628000001</v>
      </c>
    </row>
    <row r="7974" spans="1:11" x14ac:dyDescent="0.2">
      <c r="A7974" t="s">
        <v>261</v>
      </c>
      <c r="B7974" t="s">
        <v>198</v>
      </c>
      <c r="C7974" t="s">
        <v>228</v>
      </c>
      <c r="D7974" t="s">
        <v>190</v>
      </c>
      <c r="E7974">
        <v>260590</v>
      </c>
      <c r="F7974">
        <v>32.234499999999997</v>
      </c>
      <c r="G7974">
        <v>44686</v>
      </c>
      <c r="H7974">
        <v>44682</v>
      </c>
      <c r="I7974">
        <v>8399988.3549999986</v>
      </c>
      <c r="J7974" t="s">
        <v>204</v>
      </c>
      <c r="K7974">
        <v>2519.9965064999997</v>
      </c>
    </row>
    <row r="7975" spans="1:11" x14ac:dyDescent="0.2">
      <c r="A7975" t="s">
        <v>261</v>
      </c>
      <c r="B7975" t="s">
        <v>185</v>
      </c>
      <c r="C7975" t="s">
        <v>211</v>
      </c>
      <c r="D7975" t="s">
        <v>200</v>
      </c>
      <c r="E7975">
        <v>299068</v>
      </c>
      <c r="F7975">
        <v>14.378</v>
      </c>
      <c r="G7975">
        <v>44686</v>
      </c>
      <c r="H7975">
        <v>44682</v>
      </c>
      <c r="I7975">
        <v>4299999.7039999999</v>
      </c>
      <c r="J7975" t="s">
        <v>207</v>
      </c>
      <c r="K7975">
        <v>1289.9999112</v>
      </c>
    </row>
    <row r="7976" spans="1:11" x14ac:dyDescent="0.2">
      <c r="A7976" t="s">
        <v>261</v>
      </c>
      <c r="B7976" t="s">
        <v>198</v>
      </c>
      <c r="C7976" t="s">
        <v>201</v>
      </c>
      <c r="D7976" t="s">
        <v>192</v>
      </c>
      <c r="E7976">
        <v>201237</v>
      </c>
      <c r="F7976">
        <v>43.232500000000002</v>
      </c>
      <c r="G7976">
        <v>44686</v>
      </c>
      <c r="H7976">
        <v>44682</v>
      </c>
      <c r="I7976">
        <v>8699978.602500001</v>
      </c>
      <c r="J7976" t="s">
        <v>188</v>
      </c>
      <c r="K7976">
        <v>2609.9935807500005</v>
      </c>
    </row>
    <row r="7977" spans="1:11" x14ac:dyDescent="0.2">
      <c r="A7977" t="s">
        <v>261</v>
      </c>
      <c r="B7977" t="s">
        <v>198</v>
      </c>
      <c r="C7977" t="s">
        <v>197</v>
      </c>
      <c r="D7977" t="s">
        <v>200</v>
      </c>
      <c r="E7977">
        <v>16390</v>
      </c>
      <c r="F7977">
        <v>170.833</v>
      </c>
      <c r="G7977">
        <v>44687</v>
      </c>
      <c r="H7977">
        <v>44682</v>
      </c>
      <c r="I7977">
        <v>2799952.87</v>
      </c>
      <c r="J7977" t="s">
        <v>188</v>
      </c>
      <c r="K7977">
        <v>839.985861</v>
      </c>
    </row>
    <row r="7978" spans="1:11" x14ac:dyDescent="0.2">
      <c r="A7978" t="s">
        <v>261</v>
      </c>
      <c r="B7978" t="s">
        <v>185</v>
      </c>
      <c r="C7978" t="s">
        <v>210</v>
      </c>
      <c r="D7978" t="s">
        <v>200</v>
      </c>
      <c r="E7978">
        <v>62542</v>
      </c>
      <c r="F7978">
        <v>30.3796</v>
      </c>
      <c r="G7978">
        <v>44687</v>
      </c>
      <c r="H7978">
        <v>44682</v>
      </c>
      <c r="I7978">
        <v>1900000.9432000001</v>
      </c>
      <c r="J7978" t="s">
        <v>204</v>
      </c>
      <c r="K7978">
        <v>570.00028296000005</v>
      </c>
    </row>
    <row r="7979" spans="1:11" x14ac:dyDescent="0.2">
      <c r="A7979" t="s">
        <v>261</v>
      </c>
      <c r="B7979" t="s">
        <v>198</v>
      </c>
      <c r="C7979" t="s">
        <v>243</v>
      </c>
      <c r="D7979" t="s">
        <v>187</v>
      </c>
      <c r="E7979">
        <v>964861</v>
      </c>
      <c r="F7979">
        <v>5.7003000000000004</v>
      </c>
      <c r="G7979">
        <v>44688</v>
      </c>
      <c r="H7979">
        <v>44682</v>
      </c>
      <c r="I7979">
        <v>5499997.1583000002</v>
      </c>
      <c r="J7979" t="s">
        <v>215</v>
      </c>
      <c r="K7979">
        <v>2749.9985791500003</v>
      </c>
    </row>
    <row r="7980" spans="1:11" x14ac:dyDescent="0.2">
      <c r="A7980" t="s">
        <v>261</v>
      </c>
      <c r="B7980" t="s">
        <v>198</v>
      </c>
      <c r="C7980" t="s">
        <v>238</v>
      </c>
      <c r="D7980" t="s">
        <v>187</v>
      </c>
      <c r="E7980">
        <v>37921</v>
      </c>
      <c r="F7980">
        <v>229.4237</v>
      </c>
      <c r="G7980">
        <v>44689</v>
      </c>
      <c r="H7980">
        <v>44682</v>
      </c>
      <c r="I7980">
        <v>8699976.1276999991</v>
      </c>
      <c r="J7980" t="s">
        <v>204</v>
      </c>
      <c r="K7980">
        <v>2609.9928383099996</v>
      </c>
    </row>
    <row r="7981" spans="1:11" x14ac:dyDescent="0.2">
      <c r="A7981" t="s">
        <v>261</v>
      </c>
      <c r="B7981" t="s">
        <v>198</v>
      </c>
      <c r="C7981" t="s">
        <v>217</v>
      </c>
      <c r="D7981" t="s">
        <v>192</v>
      </c>
      <c r="E7981">
        <v>192604</v>
      </c>
      <c r="F7981">
        <v>8.8263999999999996</v>
      </c>
      <c r="G7981">
        <v>44689</v>
      </c>
      <c r="H7981">
        <v>44682</v>
      </c>
      <c r="I7981">
        <v>1699999.9456</v>
      </c>
      <c r="J7981" t="s">
        <v>215</v>
      </c>
      <c r="K7981">
        <v>849.99997280000002</v>
      </c>
    </row>
    <row r="7982" spans="1:11" x14ac:dyDescent="0.2">
      <c r="A7982" t="s">
        <v>261</v>
      </c>
      <c r="B7982" t="s">
        <v>198</v>
      </c>
      <c r="C7982" t="s">
        <v>206</v>
      </c>
      <c r="D7982" t="s">
        <v>212</v>
      </c>
      <c r="E7982">
        <v>84603</v>
      </c>
      <c r="F7982">
        <v>88.649299999999997</v>
      </c>
      <c r="G7982">
        <v>44690</v>
      </c>
      <c r="H7982">
        <v>44682</v>
      </c>
      <c r="I7982">
        <v>7499996.7278999994</v>
      </c>
      <c r="J7982" t="s">
        <v>207</v>
      </c>
      <c r="K7982">
        <v>2249.9990183700002</v>
      </c>
    </row>
    <row r="7983" spans="1:11" x14ac:dyDescent="0.2">
      <c r="A7983" t="s">
        <v>261</v>
      </c>
      <c r="B7983" t="s">
        <v>198</v>
      </c>
      <c r="C7983" t="s">
        <v>216</v>
      </c>
      <c r="D7983" t="s">
        <v>190</v>
      </c>
      <c r="E7983">
        <v>464225</v>
      </c>
      <c r="F7983">
        <v>17.017600000000002</v>
      </c>
      <c r="G7983">
        <v>44690</v>
      </c>
      <c r="H7983">
        <v>44682</v>
      </c>
      <c r="I7983">
        <v>7899995.3600000003</v>
      </c>
      <c r="J7983" t="s">
        <v>215</v>
      </c>
      <c r="K7983">
        <v>3949.9976800000009</v>
      </c>
    </row>
    <row r="7984" spans="1:11" x14ac:dyDescent="0.2">
      <c r="A7984" t="s">
        <v>261</v>
      </c>
      <c r="B7984" t="s">
        <v>198</v>
      </c>
      <c r="C7984" t="s">
        <v>244</v>
      </c>
      <c r="D7984" t="s">
        <v>190</v>
      </c>
      <c r="E7984">
        <v>80665</v>
      </c>
      <c r="F7984">
        <v>27.273299999999999</v>
      </c>
      <c r="G7984">
        <v>44690</v>
      </c>
      <c r="H7984">
        <v>44682</v>
      </c>
      <c r="I7984">
        <v>2200000.7445</v>
      </c>
      <c r="J7984" t="s">
        <v>207</v>
      </c>
      <c r="K7984">
        <v>660.00022335000006</v>
      </c>
    </row>
    <row r="7985" spans="1:11" x14ac:dyDescent="0.2">
      <c r="A7985" t="s">
        <v>261</v>
      </c>
      <c r="B7985" t="s">
        <v>185</v>
      </c>
      <c r="C7985" t="s">
        <v>222</v>
      </c>
      <c r="D7985" t="s">
        <v>190</v>
      </c>
      <c r="E7985">
        <v>315503</v>
      </c>
      <c r="F7985">
        <v>15.8477</v>
      </c>
      <c r="G7985">
        <v>44693</v>
      </c>
      <c r="H7985">
        <v>44682</v>
      </c>
      <c r="I7985">
        <v>4999996.8931</v>
      </c>
      <c r="J7985" t="s">
        <v>193</v>
      </c>
      <c r="K7985">
        <v>1999.99875724</v>
      </c>
    </row>
    <row r="7986" spans="1:11" x14ac:dyDescent="0.2">
      <c r="A7986" t="s">
        <v>261</v>
      </c>
      <c r="B7986" t="s">
        <v>185</v>
      </c>
      <c r="C7986" t="s">
        <v>191</v>
      </c>
      <c r="D7986" t="s">
        <v>187</v>
      </c>
      <c r="E7986">
        <v>1544158</v>
      </c>
      <c r="F7986">
        <v>5.6989000000000001</v>
      </c>
      <c r="G7986">
        <v>44693</v>
      </c>
      <c r="H7986">
        <v>44682</v>
      </c>
      <c r="I7986">
        <v>8800002.0262000002</v>
      </c>
      <c r="J7986" t="s">
        <v>193</v>
      </c>
      <c r="K7986">
        <v>3520.0008104800004</v>
      </c>
    </row>
    <row r="7987" spans="1:11" x14ac:dyDescent="0.2">
      <c r="A7987" t="s">
        <v>261</v>
      </c>
      <c r="B7987" t="s">
        <v>198</v>
      </c>
      <c r="C7987" t="s">
        <v>197</v>
      </c>
      <c r="D7987" t="s">
        <v>192</v>
      </c>
      <c r="E7987">
        <v>10065</v>
      </c>
      <c r="F7987">
        <v>168.9023</v>
      </c>
      <c r="G7987">
        <v>44693</v>
      </c>
      <c r="H7987">
        <v>44682</v>
      </c>
      <c r="I7987">
        <v>1700001.6495000001</v>
      </c>
      <c r="J7987" t="s">
        <v>188</v>
      </c>
      <c r="K7987">
        <v>510.00049485</v>
      </c>
    </row>
    <row r="7988" spans="1:11" x14ac:dyDescent="0.2">
      <c r="A7988" t="s">
        <v>261</v>
      </c>
      <c r="B7988" t="s">
        <v>198</v>
      </c>
      <c r="C7988" t="s">
        <v>114</v>
      </c>
      <c r="D7988" t="s">
        <v>190</v>
      </c>
      <c r="E7988">
        <v>406942</v>
      </c>
      <c r="F7988">
        <v>13.2697</v>
      </c>
      <c r="G7988">
        <v>44693</v>
      </c>
      <c r="H7988">
        <v>44682</v>
      </c>
      <c r="I7988">
        <v>5399998.2574000005</v>
      </c>
      <c r="J7988" t="s">
        <v>215</v>
      </c>
      <c r="K7988">
        <v>2699.9991287000003</v>
      </c>
    </row>
    <row r="7989" spans="1:11" x14ac:dyDescent="0.2">
      <c r="A7989" t="s">
        <v>261</v>
      </c>
      <c r="B7989" t="s">
        <v>198</v>
      </c>
      <c r="C7989" t="s">
        <v>217</v>
      </c>
      <c r="D7989" t="s">
        <v>192</v>
      </c>
      <c r="E7989">
        <v>99645</v>
      </c>
      <c r="F7989">
        <v>9.0320999999999998</v>
      </c>
      <c r="G7989">
        <v>44693</v>
      </c>
      <c r="H7989">
        <v>44682</v>
      </c>
      <c r="I7989">
        <v>900003.60450000002</v>
      </c>
      <c r="J7989" t="s">
        <v>215</v>
      </c>
      <c r="K7989">
        <v>450.00180225000003</v>
      </c>
    </row>
    <row r="7990" spans="1:11" x14ac:dyDescent="0.2">
      <c r="A7990" t="s">
        <v>261</v>
      </c>
      <c r="B7990" t="s">
        <v>198</v>
      </c>
      <c r="C7990" t="s">
        <v>227</v>
      </c>
      <c r="D7990" t="s">
        <v>192</v>
      </c>
      <c r="E7990">
        <v>21016</v>
      </c>
      <c r="F7990">
        <v>137.99100000000001</v>
      </c>
      <c r="G7990">
        <v>44693</v>
      </c>
      <c r="H7990">
        <v>44682</v>
      </c>
      <c r="I7990">
        <v>2900018.8560000001</v>
      </c>
      <c r="J7990" t="s">
        <v>204</v>
      </c>
      <c r="K7990">
        <v>870.0056568</v>
      </c>
    </row>
    <row r="7991" spans="1:11" x14ac:dyDescent="0.2">
      <c r="A7991" t="s">
        <v>261</v>
      </c>
      <c r="B7991" t="s">
        <v>185</v>
      </c>
      <c r="C7991" t="s">
        <v>191</v>
      </c>
      <c r="D7991" t="s">
        <v>190</v>
      </c>
      <c r="E7991">
        <v>1047191</v>
      </c>
      <c r="F7991">
        <v>5.9206000000000003</v>
      </c>
      <c r="G7991">
        <v>44693</v>
      </c>
      <c r="H7991">
        <v>44682</v>
      </c>
      <c r="I7991">
        <v>6199999.0345999999</v>
      </c>
      <c r="J7991" t="s">
        <v>193</v>
      </c>
      <c r="K7991">
        <v>2479.9996138400002</v>
      </c>
    </row>
    <row r="7992" spans="1:11" x14ac:dyDescent="0.2">
      <c r="A7992" t="s">
        <v>261</v>
      </c>
      <c r="B7992" t="s">
        <v>185</v>
      </c>
      <c r="C7992" t="s">
        <v>211</v>
      </c>
      <c r="D7992" t="s">
        <v>190</v>
      </c>
      <c r="E7992">
        <v>164584</v>
      </c>
      <c r="F7992">
        <v>13.367000000000001</v>
      </c>
      <c r="G7992">
        <v>44694</v>
      </c>
      <c r="H7992">
        <v>44682</v>
      </c>
      <c r="I7992">
        <v>2199994.3280000002</v>
      </c>
      <c r="J7992" t="s">
        <v>207</v>
      </c>
      <c r="K7992">
        <v>659.99829840000018</v>
      </c>
    </row>
    <row r="7993" spans="1:11" x14ac:dyDescent="0.2">
      <c r="A7993" t="s">
        <v>261</v>
      </c>
      <c r="B7993" t="s">
        <v>185</v>
      </c>
      <c r="C7993" t="s">
        <v>220</v>
      </c>
      <c r="D7993" t="s">
        <v>200</v>
      </c>
      <c r="E7993">
        <v>50209</v>
      </c>
      <c r="F7993">
        <v>173.27510000000001</v>
      </c>
      <c r="G7993">
        <v>44696</v>
      </c>
      <c r="H7993">
        <v>44682</v>
      </c>
      <c r="I7993">
        <v>8699969.4959000014</v>
      </c>
      <c r="J7993" t="s">
        <v>188</v>
      </c>
      <c r="K7993">
        <v>2609.9908487700004</v>
      </c>
    </row>
    <row r="7994" spans="1:11" x14ac:dyDescent="0.2">
      <c r="A7994" t="s">
        <v>261</v>
      </c>
      <c r="B7994" t="s">
        <v>198</v>
      </c>
      <c r="C7994" t="s">
        <v>220</v>
      </c>
      <c r="D7994" t="s">
        <v>187</v>
      </c>
      <c r="E7994">
        <v>17859</v>
      </c>
      <c r="F7994">
        <v>151.1814</v>
      </c>
      <c r="G7994">
        <v>44696</v>
      </c>
      <c r="H7994">
        <v>44682</v>
      </c>
      <c r="I7994">
        <v>2699948.6225999999</v>
      </c>
      <c r="J7994" t="s">
        <v>188</v>
      </c>
      <c r="K7994">
        <v>809.98458677999997</v>
      </c>
    </row>
    <row r="7995" spans="1:11" x14ac:dyDescent="0.2">
      <c r="A7995" t="s">
        <v>261</v>
      </c>
      <c r="B7995" t="s">
        <v>185</v>
      </c>
      <c r="C7995" t="s">
        <v>243</v>
      </c>
      <c r="D7995" t="s">
        <v>187</v>
      </c>
      <c r="E7995">
        <v>1666754</v>
      </c>
      <c r="F7995">
        <v>5.6997</v>
      </c>
      <c r="G7995">
        <v>44697</v>
      </c>
      <c r="H7995">
        <v>44682</v>
      </c>
      <c r="I7995">
        <v>9499997.7738000005</v>
      </c>
      <c r="J7995" t="s">
        <v>215</v>
      </c>
      <c r="K7995">
        <v>4749.9988869000008</v>
      </c>
    </row>
    <row r="7996" spans="1:11" x14ac:dyDescent="0.2">
      <c r="A7996" t="s">
        <v>261</v>
      </c>
      <c r="B7996" t="s">
        <v>198</v>
      </c>
      <c r="C7996" t="s">
        <v>114</v>
      </c>
      <c r="D7996" t="s">
        <v>187</v>
      </c>
      <c r="E7996">
        <v>399150</v>
      </c>
      <c r="F7996">
        <v>14.0298</v>
      </c>
      <c r="G7996">
        <v>44697</v>
      </c>
      <c r="H7996">
        <v>44682</v>
      </c>
      <c r="I7996">
        <v>5599994.6699999999</v>
      </c>
      <c r="J7996" t="s">
        <v>215</v>
      </c>
      <c r="K7996">
        <v>2799.9973350000005</v>
      </c>
    </row>
    <row r="7997" spans="1:11" x14ac:dyDescent="0.2">
      <c r="A7997" t="s">
        <v>261</v>
      </c>
      <c r="B7997" t="s">
        <v>198</v>
      </c>
      <c r="C7997" t="s">
        <v>217</v>
      </c>
      <c r="D7997" t="s">
        <v>190</v>
      </c>
      <c r="E7997">
        <v>433177</v>
      </c>
      <c r="F7997">
        <v>9.2340999999999998</v>
      </c>
      <c r="G7997">
        <v>44700</v>
      </c>
      <c r="H7997">
        <v>44682</v>
      </c>
      <c r="I7997">
        <v>3999999.7357000001</v>
      </c>
      <c r="J7997" t="s">
        <v>215</v>
      </c>
      <c r="K7997">
        <v>1999.9998678500001</v>
      </c>
    </row>
    <row r="7998" spans="1:11" x14ac:dyDescent="0.2">
      <c r="A7998" t="s">
        <v>261</v>
      </c>
      <c r="B7998" t="s">
        <v>185</v>
      </c>
      <c r="C7998" t="s">
        <v>205</v>
      </c>
      <c r="D7998" t="s">
        <v>187</v>
      </c>
      <c r="E7998">
        <v>320173</v>
      </c>
      <c r="F7998">
        <v>17.1782</v>
      </c>
      <c r="G7998">
        <v>44700</v>
      </c>
      <c r="H7998">
        <v>44682</v>
      </c>
      <c r="I7998">
        <v>5499995.8285999997</v>
      </c>
      <c r="J7998" t="s">
        <v>193</v>
      </c>
      <c r="K7998">
        <v>2199.9983314400001</v>
      </c>
    </row>
    <row r="7999" spans="1:11" x14ac:dyDescent="0.2">
      <c r="A7999" t="s">
        <v>261</v>
      </c>
      <c r="B7999" t="s">
        <v>198</v>
      </c>
      <c r="C7999" t="s">
        <v>225</v>
      </c>
      <c r="D7999" t="s">
        <v>200</v>
      </c>
      <c r="E7999">
        <v>38913</v>
      </c>
      <c r="F7999">
        <v>95.084299999999999</v>
      </c>
      <c r="G7999">
        <v>44700</v>
      </c>
      <c r="H7999">
        <v>44682</v>
      </c>
      <c r="I7999">
        <v>3700015.3659000001</v>
      </c>
      <c r="J7999" t="s">
        <v>188</v>
      </c>
      <c r="K7999">
        <v>1110.0046097700001</v>
      </c>
    </row>
    <row r="8000" spans="1:11" x14ac:dyDescent="0.2">
      <c r="A8000" t="s">
        <v>261</v>
      </c>
      <c r="B8000" t="s">
        <v>185</v>
      </c>
      <c r="C8000" t="s">
        <v>226</v>
      </c>
      <c r="D8000" t="s">
        <v>192</v>
      </c>
      <c r="E8000">
        <v>172167</v>
      </c>
      <c r="F8000">
        <v>54.017299999999999</v>
      </c>
      <c r="G8000">
        <v>44700</v>
      </c>
      <c r="H8000">
        <v>44682</v>
      </c>
      <c r="I8000">
        <v>9299996.4890999999</v>
      </c>
      <c r="J8000" t="s">
        <v>188</v>
      </c>
      <c r="K8000">
        <v>2789.9989467299997</v>
      </c>
    </row>
    <row r="8001" spans="1:11" x14ac:dyDescent="0.2">
      <c r="A8001" t="s">
        <v>261</v>
      </c>
      <c r="B8001" t="s">
        <v>185</v>
      </c>
      <c r="C8001" t="s">
        <v>237</v>
      </c>
      <c r="D8001" t="s">
        <v>190</v>
      </c>
      <c r="E8001">
        <v>98308</v>
      </c>
      <c r="F8001">
        <v>15.258100000000001</v>
      </c>
      <c r="G8001">
        <v>44700</v>
      </c>
      <c r="H8001">
        <v>44682</v>
      </c>
      <c r="I8001">
        <v>1499993.2948</v>
      </c>
      <c r="J8001" t="s">
        <v>204</v>
      </c>
      <c r="K8001">
        <v>449.99798844000003</v>
      </c>
    </row>
    <row r="8002" spans="1:11" x14ac:dyDescent="0.2">
      <c r="A8002" t="s">
        <v>261</v>
      </c>
      <c r="B8002" t="s">
        <v>185</v>
      </c>
      <c r="C8002" t="s">
        <v>225</v>
      </c>
      <c r="D8002" t="s">
        <v>187</v>
      </c>
      <c r="E8002">
        <v>91881</v>
      </c>
      <c r="F8002">
        <v>85.981099999999998</v>
      </c>
      <c r="G8002">
        <v>44700</v>
      </c>
      <c r="H8002">
        <v>44682</v>
      </c>
      <c r="I8002">
        <v>7900029.4490999999</v>
      </c>
      <c r="J8002" t="s">
        <v>188</v>
      </c>
      <c r="K8002">
        <v>2370.0088347300002</v>
      </c>
    </row>
    <row r="8003" spans="1:11" x14ac:dyDescent="0.2">
      <c r="A8003" t="s">
        <v>261</v>
      </c>
      <c r="B8003" t="s">
        <v>198</v>
      </c>
      <c r="C8003" t="s">
        <v>231</v>
      </c>
      <c r="D8003" t="s">
        <v>190</v>
      </c>
      <c r="E8003">
        <v>412973</v>
      </c>
      <c r="F8003">
        <v>20.8246</v>
      </c>
      <c r="G8003">
        <v>44700</v>
      </c>
      <c r="H8003">
        <v>44682</v>
      </c>
      <c r="I8003">
        <v>8599997.5358000007</v>
      </c>
      <c r="J8003" t="s">
        <v>188</v>
      </c>
      <c r="K8003">
        <v>2579.99926074</v>
      </c>
    </row>
    <row r="8004" spans="1:11" x14ac:dyDescent="0.2">
      <c r="A8004" t="s">
        <v>261</v>
      </c>
      <c r="B8004" t="s">
        <v>185</v>
      </c>
      <c r="C8004" t="s">
        <v>221</v>
      </c>
      <c r="D8004" t="s">
        <v>200</v>
      </c>
      <c r="E8004">
        <v>149946</v>
      </c>
      <c r="F8004">
        <v>39.3474</v>
      </c>
      <c r="G8004">
        <v>44701</v>
      </c>
      <c r="H8004">
        <v>44682</v>
      </c>
      <c r="I8004">
        <v>5899985.2404000005</v>
      </c>
      <c r="J8004" t="s">
        <v>207</v>
      </c>
      <c r="K8004">
        <v>1769.9955721200001</v>
      </c>
    </row>
    <row r="8005" spans="1:11" x14ac:dyDescent="0.2">
      <c r="A8005" t="s">
        <v>261</v>
      </c>
      <c r="B8005" t="s">
        <v>185</v>
      </c>
      <c r="C8005" t="s">
        <v>197</v>
      </c>
      <c r="D8005" t="s">
        <v>190</v>
      </c>
      <c r="E8005">
        <v>11882</v>
      </c>
      <c r="F8005">
        <v>168.31819999999999</v>
      </c>
      <c r="G8005">
        <v>44702</v>
      </c>
      <c r="H8005">
        <v>44682</v>
      </c>
      <c r="I8005">
        <v>1999956.8524</v>
      </c>
      <c r="J8005" t="s">
        <v>188</v>
      </c>
      <c r="K8005">
        <v>599.98705571999994</v>
      </c>
    </row>
    <row r="8006" spans="1:11" x14ac:dyDescent="0.2">
      <c r="A8006" t="s">
        <v>261</v>
      </c>
      <c r="B8006" t="s">
        <v>198</v>
      </c>
      <c r="C8006" t="s">
        <v>202</v>
      </c>
      <c r="D8006" t="s">
        <v>190</v>
      </c>
      <c r="E8006">
        <v>420267</v>
      </c>
      <c r="F8006">
        <v>3.8071000000000002</v>
      </c>
      <c r="G8006">
        <v>44702</v>
      </c>
      <c r="H8006">
        <v>44682</v>
      </c>
      <c r="I8006">
        <v>1599998.4957000001</v>
      </c>
      <c r="J8006" t="s">
        <v>193</v>
      </c>
      <c r="K8006">
        <v>639.99939828000004</v>
      </c>
    </row>
    <row r="8007" spans="1:11" x14ac:dyDescent="0.2">
      <c r="A8007" t="s">
        <v>261</v>
      </c>
      <c r="B8007" t="s">
        <v>198</v>
      </c>
      <c r="C8007" t="s">
        <v>228</v>
      </c>
      <c r="D8007" t="s">
        <v>192</v>
      </c>
      <c r="E8007">
        <v>112667</v>
      </c>
      <c r="F8007">
        <v>32.8401</v>
      </c>
      <c r="G8007">
        <v>44702</v>
      </c>
      <c r="H8007">
        <v>44682</v>
      </c>
      <c r="I8007">
        <v>3699995.5466999998</v>
      </c>
      <c r="J8007" t="s">
        <v>204</v>
      </c>
      <c r="K8007">
        <v>1109.9986640099999</v>
      </c>
    </row>
    <row r="8008" spans="1:11" x14ac:dyDescent="0.2">
      <c r="A8008" t="s">
        <v>261</v>
      </c>
      <c r="B8008" t="s">
        <v>198</v>
      </c>
      <c r="C8008" t="s">
        <v>218</v>
      </c>
      <c r="D8008" t="s">
        <v>190</v>
      </c>
      <c r="E8008">
        <v>147681</v>
      </c>
      <c r="F8008">
        <v>60.9422</v>
      </c>
      <c r="G8008">
        <v>44702</v>
      </c>
      <c r="H8008">
        <v>44682</v>
      </c>
      <c r="I8008">
        <v>9000005.0382000003</v>
      </c>
      <c r="J8008" t="s">
        <v>204</v>
      </c>
      <c r="K8008">
        <v>2700.0015114600005</v>
      </c>
    </row>
    <row r="8009" spans="1:11" x14ac:dyDescent="0.2">
      <c r="A8009" t="s">
        <v>261</v>
      </c>
      <c r="B8009" t="s">
        <v>185</v>
      </c>
      <c r="C8009" t="s">
        <v>217</v>
      </c>
      <c r="D8009" t="s">
        <v>190</v>
      </c>
      <c r="E8009">
        <v>684158</v>
      </c>
      <c r="F8009">
        <v>8.7698999999999998</v>
      </c>
      <c r="G8009">
        <v>44703</v>
      </c>
      <c r="H8009">
        <v>44682</v>
      </c>
      <c r="I8009">
        <v>5999997.2441999996</v>
      </c>
      <c r="J8009" t="s">
        <v>215</v>
      </c>
      <c r="K8009">
        <v>2999.9986220999999</v>
      </c>
    </row>
    <row r="8010" spans="1:11" x14ac:dyDescent="0.2">
      <c r="A8010" t="s">
        <v>261</v>
      </c>
      <c r="B8010" t="s">
        <v>198</v>
      </c>
      <c r="C8010" t="s">
        <v>208</v>
      </c>
      <c r="D8010" t="s">
        <v>192</v>
      </c>
      <c r="E8010">
        <v>56570</v>
      </c>
      <c r="F8010">
        <v>67.173000000000002</v>
      </c>
      <c r="G8010">
        <v>44703</v>
      </c>
      <c r="H8010">
        <v>44682</v>
      </c>
      <c r="I8010">
        <v>3799976.6100000003</v>
      </c>
      <c r="J8010" t="s">
        <v>188</v>
      </c>
      <c r="K8010">
        <v>1139.9929830000003</v>
      </c>
    </row>
    <row r="8011" spans="1:11" x14ac:dyDescent="0.2">
      <c r="A8011" t="s">
        <v>261</v>
      </c>
      <c r="B8011" t="s">
        <v>185</v>
      </c>
      <c r="C8011" t="s">
        <v>246</v>
      </c>
      <c r="D8011" t="s">
        <v>190</v>
      </c>
      <c r="E8011">
        <v>32411</v>
      </c>
      <c r="F8011">
        <v>141.9273</v>
      </c>
      <c r="G8011">
        <v>44704</v>
      </c>
      <c r="H8011">
        <v>44682</v>
      </c>
      <c r="I8011">
        <v>4600005.7203000002</v>
      </c>
      <c r="J8011" t="s">
        <v>204</v>
      </c>
      <c r="K8011">
        <v>1380.0017160900002</v>
      </c>
    </row>
    <row r="8012" spans="1:11" x14ac:dyDescent="0.2">
      <c r="A8012" t="s">
        <v>261</v>
      </c>
      <c r="B8012" t="s">
        <v>185</v>
      </c>
      <c r="C8012" t="s">
        <v>233</v>
      </c>
      <c r="D8012" t="s">
        <v>200</v>
      </c>
      <c r="E8012">
        <v>74002</v>
      </c>
      <c r="F8012">
        <v>86.483999999999995</v>
      </c>
      <c r="G8012">
        <v>44704</v>
      </c>
      <c r="H8012">
        <v>44682</v>
      </c>
      <c r="I8012">
        <v>6399988.9679999994</v>
      </c>
      <c r="J8012" t="s">
        <v>204</v>
      </c>
      <c r="K8012">
        <v>1919.9966904</v>
      </c>
    </row>
    <row r="8013" spans="1:11" x14ac:dyDescent="0.2">
      <c r="A8013" t="s">
        <v>261</v>
      </c>
      <c r="B8013" t="s">
        <v>198</v>
      </c>
      <c r="C8013" t="s">
        <v>202</v>
      </c>
      <c r="D8013" t="s">
        <v>190</v>
      </c>
      <c r="E8013">
        <v>2076677</v>
      </c>
      <c r="F8013">
        <v>3.7559999999999998</v>
      </c>
      <c r="G8013">
        <v>44707</v>
      </c>
      <c r="H8013">
        <v>44682</v>
      </c>
      <c r="I8013">
        <v>7799998.8119999999</v>
      </c>
      <c r="J8013" t="s">
        <v>193</v>
      </c>
      <c r="K8013">
        <v>3119.9995248</v>
      </c>
    </row>
    <row r="8014" spans="1:11" x14ac:dyDescent="0.2">
      <c r="A8014" t="s">
        <v>261</v>
      </c>
      <c r="B8014" t="s">
        <v>198</v>
      </c>
      <c r="C8014" t="s">
        <v>230</v>
      </c>
      <c r="D8014" t="s">
        <v>200</v>
      </c>
      <c r="E8014">
        <v>14242</v>
      </c>
      <c r="F8014">
        <v>126.39060000000001</v>
      </c>
      <c r="G8014">
        <v>44707</v>
      </c>
      <c r="H8014">
        <v>44682</v>
      </c>
      <c r="I8014">
        <v>1800054.9252000002</v>
      </c>
      <c r="J8014" t="s">
        <v>188</v>
      </c>
      <c r="K8014">
        <v>540.01647756</v>
      </c>
    </row>
    <row r="8015" spans="1:11" x14ac:dyDescent="0.2">
      <c r="A8015" t="s">
        <v>261</v>
      </c>
      <c r="B8015" t="s">
        <v>185</v>
      </c>
      <c r="C8015" t="s">
        <v>222</v>
      </c>
      <c r="D8015" t="s">
        <v>190</v>
      </c>
      <c r="E8015">
        <v>159557</v>
      </c>
      <c r="F8015">
        <v>16.921900000000001</v>
      </c>
      <c r="G8015">
        <v>44707</v>
      </c>
      <c r="H8015">
        <v>44682</v>
      </c>
      <c r="I8015">
        <v>2700007.5983000002</v>
      </c>
      <c r="J8015" t="s">
        <v>193</v>
      </c>
      <c r="K8015">
        <v>1080.0030393200002</v>
      </c>
    </row>
    <row r="8016" spans="1:11" x14ac:dyDescent="0.2">
      <c r="A8016" t="s">
        <v>261</v>
      </c>
      <c r="B8016" t="s">
        <v>185</v>
      </c>
      <c r="C8016" t="s">
        <v>233</v>
      </c>
      <c r="D8016" t="s">
        <v>192</v>
      </c>
      <c r="E8016">
        <v>17460</v>
      </c>
      <c r="F8016">
        <v>85.9131</v>
      </c>
      <c r="G8016">
        <v>44707</v>
      </c>
      <c r="H8016">
        <v>44682</v>
      </c>
      <c r="I8016">
        <v>1500042.726</v>
      </c>
      <c r="J8016" t="s">
        <v>204</v>
      </c>
      <c r="K8016">
        <v>450.01281780000005</v>
      </c>
    </row>
    <row r="8017" spans="1:11" x14ac:dyDescent="0.2">
      <c r="A8017" t="s">
        <v>261</v>
      </c>
      <c r="B8017" t="s">
        <v>185</v>
      </c>
      <c r="C8017" t="s">
        <v>236</v>
      </c>
      <c r="D8017" t="s">
        <v>192</v>
      </c>
      <c r="E8017">
        <v>1455771</v>
      </c>
      <c r="F8017">
        <v>6.1135999999999999</v>
      </c>
      <c r="G8017">
        <v>44707</v>
      </c>
      <c r="H8017">
        <v>44682</v>
      </c>
      <c r="I8017">
        <v>8900001.5855999999</v>
      </c>
      <c r="J8017" t="s">
        <v>215</v>
      </c>
      <c r="K8017">
        <v>4450.0007928000005</v>
      </c>
    </row>
    <row r="8018" spans="1:11" x14ac:dyDescent="0.2">
      <c r="A8018" t="s">
        <v>261</v>
      </c>
      <c r="B8018" t="s">
        <v>185</v>
      </c>
      <c r="C8018" t="s">
        <v>208</v>
      </c>
      <c r="D8018" t="s">
        <v>200</v>
      </c>
      <c r="E8018">
        <v>99367</v>
      </c>
      <c r="F8018">
        <v>59.375599999999999</v>
      </c>
      <c r="G8018">
        <v>44707</v>
      </c>
      <c r="H8018">
        <v>44682</v>
      </c>
      <c r="I8018">
        <v>5899975.2451999998</v>
      </c>
      <c r="J8018" t="s">
        <v>188</v>
      </c>
      <c r="K8018">
        <v>1769.99257356</v>
      </c>
    </row>
    <row r="8019" spans="1:11" x14ac:dyDescent="0.2">
      <c r="A8019" t="s">
        <v>261</v>
      </c>
      <c r="B8019" t="s">
        <v>185</v>
      </c>
      <c r="C8019" t="s">
        <v>191</v>
      </c>
      <c r="D8019" t="s">
        <v>187</v>
      </c>
      <c r="E8019">
        <v>1565170</v>
      </c>
      <c r="F8019">
        <v>6.2613000000000003</v>
      </c>
      <c r="G8019">
        <v>44708</v>
      </c>
      <c r="H8019">
        <v>44682</v>
      </c>
      <c r="I8019">
        <v>9799998.9210000001</v>
      </c>
      <c r="J8019" t="s">
        <v>193</v>
      </c>
      <c r="K8019">
        <v>3919.9995684</v>
      </c>
    </row>
    <row r="8020" spans="1:11" x14ac:dyDescent="0.2">
      <c r="A8020" t="s">
        <v>261</v>
      </c>
      <c r="B8020" t="s">
        <v>198</v>
      </c>
      <c r="C8020" t="s">
        <v>234</v>
      </c>
      <c r="D8020" t="s">
        <v>187</v>
      </c>
      <c r="E8020">
        <v>94866</v>
      </c>
      <c r="F8020">
        <v>98.033199999999994</v>
      </c>
      <c r="G8020">
        <v>44709</v>
      </c>
      <c r="H8020">
        <v>44682</v>
      </c>
      <c r="I8020">
        <v>9300017.5511999987</v>
      </c>
      <c r="J8020" t="s">
        <v>204</v>
      </c>
      <c r="K8020">
        <v>2790.0052653599996</v>
      </c>
    </row>
    <row r="8021" spans="1:11" x14ac:dyDescent="0.2">
      <c r="A8021" t="s">
        <v>261</v>
      </c>
      <c r="B8021" t="s">
        <v>185</v>
      </c>
      <c r="C8021" t="s">
        <v>235</v>
      </c>
      <c r="D8021" t="s">
        <v>200</v>
      </c>
      <c r="E8021">
        <v>123726</v>
      </c>
      <c r="F8021">
        <v>15.3565</v>
      </c>
      <c r="G8021">
        <v>44709</v>
      </c>
      <c r="H8021">
        <v>44682</v>
      </c>
      <c r="I8021">
        <v>1899998.3190000001</v>
      </c>
      <c r="J8021" t="s">
        <v>204</v>
      </c>
      <c r="K8021">
        <v>569.99949570000001</v>
      </c>
    </row>
    <row r="8022" spans="1:11" x14ac:dyDescent="0.2">
      <c r="A8022" t="s">
        <v>261</v>
      </c>
      <c r="B8022" t="s">
        <v>185</v>
      </c>
      <c r="C8022" t="s">
        <v>232</v>
      </c>
      <c r="D8022" t="s">
        <v>190</v>
      </c>
      <c r="E8022">
        <v>329451</v>
      </c>
      <c r="F8022">
        <v>23.0687</v>
      </c>
      <c r="G8022">
        <v>44710</v>
      </c>
      <c r="H8022">
        <v>44682</v>
      </c>
      <c r="I8022">
        <v>7600006.2836999996</v>
      </c>
      <c r="J8022" t="s">
        <v>204</v>
      </c>
      <c r="K8022">
        <v>2280.0018851099999</v>
      </c>
    </row>
    <row r="8023" spans="1:11" x14ac:dyDescent="0.2">
      <c r="A8023" t="s">
        <v>261</v>
      </c>
      <c r="B8023" t="s">
        <v>198</v>
      </c>
      <c r="C8023" t="s">
        <v>197</v>
      </c>
      <c r="D8023" t="s">
        <v>190</v>
      </c>
      <c r="E8023">
        <v>45430</v>
      </c>
      <c r="F8023">
        <v>171.69300000000001</v>
      </c>
      <c r="G8023">
        <v>44714</v>
      </c>
      <c r="H8023">
        <v>44713</v>
      </c>
      <c r="I8023">
        <v>7800012.9900000002</v>
      </c>
      <c r="J8023" t="s">
        <v>188</v>
      </c>
      <c r="K8023">
        <v>2340.0038970000001</v>
      </c>
    </row>
    <row r="8024" spans="1:11" x14ac:dyDescent="0.2">
      <c r="A8024" t="s">
        <v>261</v>
      </c>
      <c r="B8024" t="s">
        <v>198</v>
      </c>
      <c r="C8024" t="s">
        <v>219</v>
      </c>
      <c r="D8024" t="s">
        <v>212</v>
      </c>
      <c r="E8024">
        <v>183042</v>
      </c>
      <c r="F8024">
        <v>53.5396</v>
      </c>
      <c r="G8024">
        <v>44714</v>
      </c>
      <c r="H8024">
        <v>44713</v>
      </c>
      <c r="I8024">
        <v>9799995.4631999992</v>
      </c>
      <c r="J8024" t="s">
        <v>188</v>
      </c>
      <c r="K8024">
        <v>2939.9986389599999</v>
      </c>
    </row>
    <row r="8025" spans="1:11" x14ac:dyDescent="0.2">
      <c r="A8025" t="s">
        <v>261</v>
      </c>
      <c r="B8025" t="s">
        <v>198</v>
      </c>
      <c r="C8025" t="s">
        <v>189</v>
      </c>
      <c r="D8025" t="s">
        <v>190</v>
      </c>
      <c r="E8025">
        <v>32708</v>
      </c>
      <c r="F8025">
        <v>30.5732</v>
      </c>
      <c r="G8025">
        <v>44714</v>
      </c>
      <c r="H8025">
        <v>44713</v>
      </c>
      <c r="I8025">
        <v>999988.22560000001</v>
      </c>
      <c r="J8025" t="s">
        <v>188</v>
      </c>
      <c r="K8025">
        <v>299.99646768000002</v>
      </c>
    </row>
    <row r="8026" spans="1:11" x14ac:dyDescent="0.2">
      <c r="A8026" t="s">
        <v>261</v>
      </c>
      <c r="B8026" t="s">
        <v>198</v>
      </c>
      <c r="C8026" t="s">
        <v>232</v>
      </c>
      <c r="D8026" t="s">
        <v>190</v>
      </c>
      <c r="E8026">
        <v>97895</v>
      </c>
      <c r="F8026">
        <v>26.559100000000001</v>
      </c>
      <c r="G8026">
        <v>44714</v>
      </c>
      <c r="H8026">
        <v>44713</v>
      </c>
      <c r="I8026">
        <v>2600003.0945000001</v>
      </c>
      <c r="J8026" t="s">
        <v>204</v>
      </c>
      <c r="K8026">
        <v>780.00092835000009</v>
      </c>
    </row>
    <row r="8027" spans="1:11" x14ac:dyDescent="0.2">
      <c r="A8027" t="s">
        <v>261</v>
      </c>
      <c r="B8027" t="s">
        <v>185</v>
      </c>
      <c r="C8027" t="s">
        <v>206</v>
      </c>
      <c r="D8027" t="s">
        <v>190</v>
      </c>
      <c r="E8027">
        <v>16917</v>
      </c>
      <c r="F8027">
        <v>94.581199999999995</v>
      </c>
      <c r="G8027">
        <v>44714</v>
      </c>
      <c r="H8027">
        <v>44713</v>
      </c>
      <c r="I8027">
        <v>1600030.1603999999</v>
      </c>
      <c r="J8027" t="s">
        <v>207</v>
      </c>
      <c r="K8027">
        <v>480.00904812000005</v>
      </c>
    </row>
    <row r="8028" spans="1:11" x14ac:dyDescent="0.2">
      <c r="A8028" t="s">
        <v>261</v>
      </c>
      <c r="B8028" t="s">
        <v>185</v>
      </c>
      <c r="C8028" t="s">
        <v>202</v>
      </c>
      <c r="D8028" t="s">
        <v>192</v>
      </c>
      <c r="E8028">
        <v>393355</v>
      </c>
      <c r="F8028">
        <v>4.3217999999999996</v>
      </c>
      <c r="G8028">
        <v>44714</v>
      </c>
      <c r="H8028">
        <v>44713</v>
      </c>
      <c r="I8028">
        <v>1700001.639</v>
      </c>
      <c r="J8028" t="s">
        <v>193</v>
      </c>
      <c r="K8028">
        <v>680.00065560000007</v>
      </c>
    </row>
    <row r="8029" spans="1:11" x14ac:dyDescent="0.2">
      <c r="A8029" t="s">
        <v>261</v>
      </c>
      <c r="B8029" t="s">
        <v>198</v>
      </c>
      <c r="C8029" t="s">
        <v>244</v>
      </c>
      <c r="D8029" t="s">
        <v>187</v>
      </c>
      <c r="E8029">
        <v>204106</v>
      </c>
      <c r="F8029">
        <v>25.477</v>
      </c>
      <c r="G8029">
        <v>44715</v>
      </c>
      <c r="H8029">
        <v>44713</v>
      </c>
      <c r="I8029">
        <v>5200008.5619999999</v>
      </c>
      <c r="J8029" t="s">
        <v>207</v>
      </c>
      <c r="K8029">
        <v>1560.0025686000001</v>
      </c>
    </row>
    <row r="8030" spans="1:11" x14ac:dyDescent="0.2">
      <c r="A8030" t="s">
        <v>261</v>
      </c>
      <c r="B8030" t="s">
        <v>185</v>
      </c>
      <c r="C8030" t="s">
        <v>222</v>
      </c>
      <c r="D8030" t="s">
        <v>192</v>
      </c>
      <c r="E8030">
        <v>131330</v>
      </c>
      <c r="F8030">
        <v>15.2288</v>
      </c>
      <c r="G8030">
        <v>44715</v>
      </c>
      <c r="H8030">
        <v>44713</v>
      </c>
      <c r="I8030">
        <v>1999998.304</v>
      </c>
      <c r="J8030" t="s">
        <v>193</v>
      </c>
      <c r="K8030">
        <v>799.99932160000003</v>
      </c>
    </row>
    <row r="8031" spans="1:11" x14ac:dyDescent="0.2">
      <c r="A8031" t="s">
        <v>261</v>
      </c>
      <c r="B8031" t="s">
        <v>185</v>
      </c>
      <c r="C8031" t="s">
        <v>243</v>
      </c>
      <c r="D8031" t="s">
        <v>200</v>
      </c>
      <c r="E8031">
        <v>1404773</v>
      </c>
      <c r="F8031">
        <v>6.0507999999999997</v>
      </c>
      <c r="G8031">
        <v>44716</v>
      </c>
      <c r="H8031">
        <v>44713</v>
      </c>
      <c r="I8031">
        <v>8500000.4683999997</v>
      </c>
      <c r="J8031" t="s">
        <v>215</v>
      </c>
      <c r="K8031">
        <v>4250.0002341999998</v>
      </c>
    </row>
    <row r="8032" spans="1:11" x14ac:dyDescent="0.2">
      <c r="A8032" t="s">
        <v>261</v>
      </c>
      <c r="B8032" t="s">
        <v>185</v>
      </c>
      <c r="C8032" t="s">
        <v>225</v>
      </c>
      <c r="D8032" t="s">
        <v>192</v>
      </c>
      <c r="E8032">
        <v>33397</v>
      </c>
      <c r="F8032">
        <v>92.821700000000007</v>
      </c>
      <c r="G8032">
        <v>44717</v>
      </c>
      <c r="H8032">
        <v>44713</v>
      </c>
      <c r="I8032">
        <v>3099966.3149000001</v>
      </c>
      <c r="J8032" t="s">
        <v>188</v>
      </c>
      <c r="K8032">
        <v>929.98989447000008</v>
      </c>
    </row>
    <row r="8033" spans="1:11" x14ac:dyDescent="0.2">
      <c r="A8033" t="s">
        <v>261</v>
      </c>
      <c r="B8033" t="s">
        <v>198</v>
      </c>
      <c r="C8033" t="s">
        <v>228</v>
      </c>
      <c r="D8033" t="s">
        <v>190</v>
      </c>
      <c r="E8033">
        <v>251996</v>
      </c>
      <c r="F8033">
        <v>30.159199999999998</v>
      </c>
      <c r="G8033">
        <v>44718</v>
      </c>
      <c r="H8033">
        <v>44713</v>
      </c>
      <c r="I8033">
        <v>7599997.7631999999</v>
      </c>
      <c r="J8033" t="s">
        <v>204</v>
      </c>
      <c r="K8033">
        <v>2279.9993289600002</v>
      </c>
    </row>
    <row r="8034" spans="1:11" x14ac:dyDescent="0.2">
      <c r="A8034" t="s">
        <v>261</v>
      </c>
      <c r="B8034" t="s">
        <v>185</v>
      </c>
      <c r="C8034" t="s">
        <v>213</v>
      </c>
      <c r="D8034" t="s">
        <v>190</v>
      </c>
      <c r="E8034">
        <v>83479</v>
      </c>
      <c r="F8034">
        <v>76.665899999999993</v>
      </c>
      <c r="G8034">
        <v>44721</v>
      </c>
      <c r="H8034">
        <v>44713</v>
      </c>
      <c r="I8034">
        <v>6399992.6660999991</v>
      </c>
      <c r="J8034" t="s">
        <v>188</v>
      </c>
      <c r="K8034">
        <v>1919.9977998299998</v>
      </c>
    </row>
    <row r="8035" spans="1:11" x14ac:dyDescent="0.2">
      <c r="A8035" t="s">
        <v>261</v>
      </c>
      <c r="B8035" t="s">
        <v>185</v>
      </c>
      <c r="C8035" t="s">
        <v>228</v>
      </c>
      <c r="D8035" t="s">
        <v>187</v>
      </c>
      <c r="E8035">
        <v>148759</v>
      </c>
      <c r="F8035">
        <v>29.577999999999999</v>
      </c>
      <c r="G8035">
        <v>44721</v>
      </c>
      <c r="H8035">
        <v>44713</v>
      </c>
      <c r="I8035">
        <v>4399993.7019999996</v>
      </c>
      <c r="J8035" t="s">
        <v>204</v>
      </c>
      <c r="K8035">
        <v>1319.9981106</v>
      </c>
    </row>
    <row r="8036" spans="1:11" x14ac:dyDescent="0.2">
      <c r="A8036" t="s">
        <v>261</v>
      </c>
      <c r="B8036" t="s">
        <v>185</v>
      </c>
      <c r="C8036" t="s">
        <v>232</v>
      </c>
      <c r="D8036" t="s">
        <v>192</v>
      </c>
      <c r="E8036">
        <v>345652</v>
      </c>
      <c r="F8036">
        <v>23.723299999999998</v>
      </c>
      <c r="G8036">
        <v>44721</v>
      </c>
      <c r="H8036">
        <v>44713</v>
      </c>
      <c r="I8036">
        <v>8200006.091599999</v>
      </c>
      <c r="J8036" t="s">
        <v>204</v>
      </c>
      <c r="K8036">
        <v>2460.0018274799995</v>
      </c>
    </row>
    <row r="8037" spans="1:11" x14ac:dyDescent="0.2">
      <c r="A8037" t="s">
        <v>261</v>
      </c>
      <c r="B8037" t="s">
        <v>198</v>
      </c>
      <c r="C8037" t="s">
        <v>206</v>
      </c>
      <c r="D8037" t="s">
        <v>190</v>
      </c>
      <c r="E8037">
        <v>99781</v>
      </c>
      <c r="F8037">
        <v>91.199799999999996</v>
      </c>
      <c r="G8037">
        <v>44721</v>
      </c>
      <c r="H8037">
        <v>44713</v>
      </c>
      <c r="I8037">
        <v>9100007.2437999994</v>
      </c>
      <c r="J8037" t="s">
        <v>207</v>
      </c>
      <c r="K8037">
        <v>2730.0021731399997</v>
      </c>
    </row>
    <row r="8038" spans="1:11" x14ac:dyDescent="0.2">
      <c r="A8038" t="s">
        <v>261</v>
      </c>
      <c r="B8038" t="s">
        <v>185</v>
      </c>
      <c r="C8038" t="s">
        <v>231</v>
      </c>
      <c r="D8038" t="s">
        <v>187</v>
      </c>
      <c r="E8038">
        <v>377448</v>
      </c>
      <c r="F8038">
        <v>20.135200000000001</v>
      </c>
      <c r="G8038">
        <v>44721</v>
      </c>
      <c r="H8038">
        <v>44713</v>
      </c>
      <c r="I8038">
        <v>7599990.9696000004</v>
      </c>
      <c r="J8038" t="s">
        <v>188</v>
      </c>
      <c r="K8038">
        <v>2279.9972908800005</v>
      </c>
    </row>
    <row r="8039" spans="1:11" x14ac:dyDescent="0.2">
      <c r="A8039" t="s">
        <v>261</v>
      </c>
      <c r="B8039" t="s">
        <v>198</v>
      </c>
      <c r="C8039" t="s">
        <v>208</v>
      </c>
      <c r="D8039" t="s">
        <v>200</v>
      </c>
      <c r="E8039">
        <v>60644</v>
      </c>
      <c r="F8039">
        <v>59.363100000000003</v>
      </c>
      <c r="G8039">
        <v>44721</v>
      </c>
      <c r="H8039">
        <v>44713</v>
      </c>
      <c r="I8039">
        <v>3600015.8364000004</v>
      </c>
      <c r="J8039" t="s">
        <v>188</v>
      </c>
      <c r="K8039">
        <v>1080.0047509200001</v>
      </c>
    </row>
    <row r="8040" spans="1:11" x14ac:dyDescent="0.2">
      <c r="A8040" t="s">
        <v>261</v>
      </c>
      <c r="B8040" t="s">
        <v>198</v>
      </c>
      <c r="C8040" t="s">
        <v>239</v>
      </c>
      <c r="D8040" t="s">
        <v>190</v>
      </c>
      <c r="E8040">
        <v>439007</v>
      </c>
      <c r="F8040">
        <v>17.084</v>
      </c>
      <c r="G8040">
        <v>44721</v>
      </c>
      <c r="H8040">
        <v>44713</v>
      </c>
      <c r="I8040">
        <v>7499995.5879999995</v>
      </c>
      <c r="J8040" t="s">
        <v>188</v>
      </c>
      <c r="K8040">
        <v>2249.9986764</v>
      </c>
    </row>
    <row r="8041" spans="1:11" x14ac:dyDescent="0.2">
      <c r="A8041" t="s">
        <v>261</v>
      </c>
      <c r="B8041" t="s">
        <v>198</v>
      </c>
      <c r="C8041" t="s">
        <v>114</v>
      </c>
      <c r="D8041" t="s">
        <v>190</v>
      </c>
      <c r="E8041">
        <v>264439</v>
      </c>
      <c r="F8041">
        <v>14.748200000000001</v>
      </c>
      <c r="G8041">
        <v>44721</v>
      </c>
      <c r="H8041">
        <v>44713</v>
      </c>
      <c r="I8041">
        <v>3899999.2598000001</v>
      </c>
      <c r="J8041" t="s">
        <v>215</v>
      </c>
      <c r="K8041">
        <v>1949.9996299000004</v>
      </c>
    </row>
    <row r="8042" spans="1:11" x14ac:dyDescent="0.2">
      <c r="A8042" t="s">
        <v>261</v>
      </c>
      <c r="B8042" t="s">
        <v>185</v>
      </c>
      <c r="C8042" t="s">
        <v>230</v>
      </c>
      <c r="D8042" t="s">
        <v>190</v>
      </c>
      <c r="E8042">
        <v>55462</v>
      </c>
      <c r="F8042">
        <v>120.8045</v>
      </c>
      <c r="G8042">
        <v>44722</v>
      </c>
      <c r="H8042">
        <v>44713</v>
      </c>
      <c r="I8042">
        <v>6700059.1790000005</v>
      </c>
      <c r="J8042" t="s">
        <v>188</v>
      </c>
      <c r="K8042">
        <v>2010.0177537000002</v>
      </c>
    </row>
    <row r="8043" spans="1:11" x14ac:dyDescent="0.2">
      <c r="A8043" t="s">
        <v>261</v>
      </c>
      <c r="B8043" t="s">
        <v>198</v>
      </c>
      <c r="C8043" t="s">
        <v>236</v>
      </c>
      <c r="D8043" t="s">
        <v>192</v>
      </c>
      <c r="E8043">
        <v>878495</v>
      </c>
      <c r="F8043">
        <v>6.6021999999999998</v>
      </c>
      <c r="G8043">
        <v>44723</v>
      </c>
      <c r="H8043">
        <v>44713</v>
      </c>
      <c r="I8043">
        <v>5799999.6890000002</v>
      </c>
      <c r="J8043" t="s">
        <v>215</v>
      </c>
      <c r="K8043">
        <v>2899.9998445000001</v>
      </c>
    </row>
    <row r="8044" spans="1:11" x14ac:dyDescent="0.2">
      <c r="A8044" t="s">
        <v>261</v>
      </c>
      <c r="B8044" t="s">
        <v>185</v>
      </c>
      <c r="C8044" t="s">
        <v>242</v>
      </c>
      <c r="D8044" t="s">
        <v>190</v>
      </c>
      <c r="E8044">
        <v>28664</v>
      </c>
      <c r="F8044">
        <v>244.20480000000001</v>
      </c>
      <c r="G8044">
        <v>44723</v>
      </c>
      <c r="H8044">
        <v>44713</v>
      </c>
      <c r="I8044">
        <v>6999886.3871999998</v>
      </c>
      <c r="J8044" t="s">
        <v>207</v>
      </c>
      <c r="K8044">
        <v>2099.9659161600002</v>
      </c>
    </row>
    <row r="8045" spans="1:11" x14ac:dyDescent="0.2">
      <c r="A8045" t="s">
        <v>261</v>
      </c>
      <c r="B8045" t="s">
        <v>185</v>
      </c>
      <c r="C8045" t="s">
        <v>209</v>
      </c>
      <c r="D8045" t="s">
        <v>190</v>
      </c>
      <c r="E8045">
        <v>431025</v>
      </c>
      <c r="F8045">
        <v>19.0244</v>
      </c>
      <c r="G8045">
        <v>44724</v>
      </c>
      <c r="H8045">
        <v>44713</v>
      </c>
      <c r="I8045">
        <v>8199992.0099999998</v>
      </c>
      <c r="J8045" t="s">
        <v>188</v>
      </c>
      <c r="K8045">
        <v>2459.9976030000003</v>
      </c>
    </row>
    <row r="8046" spans="1:11" x14ac:dyDescent="0.2">
      <c r="A8046" t="s">
        <v>261</v>
      </c>
      <c r="B8046" t="s">
        <v>198</v>
      </c>
      <c r="C8046" t="s">
        <v>202</v>
      </c>
      <c r="D8046" t="s">
        <v>192</v>
      </c>
      <c r="E8046">
        <v>686940</v>
      </c>
      <c r="F8046">
        <v>3.7848999999999999</v>
      </c>
      <c r="G8046">
        <v>44724</v>
      </c>
      <c r="H8046">
        <v>44713</v>
      </c>
      <c r="I8046">
        <v>2599999.2059999998</v>
      </c>
      <c r="J8046" t="s">
        <v>193</v>
      </c>
      <c r="K8046">
        <v>1039.9996824</v>
      </c>
    </row>
    <row r="8047" spans="1:11" x14ac:dyDescent="0.2">
      <c r="A8047" t="s">
        <v>261</v>
      </c>
      <c r="B8047" t="s">
        <v>185</v>
      </c>
      <c r="C8047" t="s">
        <v>230</v>
      </c>
      <c r="D8047" t="s">
        <v>212</v>
      </c>
      <c r="E8047">
        <v>67245</v>
      </c>
      <c r="F8047">
        <v>127.8905</v>
      </c>
      <c r="G8047">
        <v>44725</v>
      </c>
      <c r="H8047">
        <v>44713</v>
      </c>
      <c r="I8047">
        <v>8599996.6724999994</v>
      </c>
      <c r="J8047" t="s">
        <v>188</v>
      </c>
      <c r="K8047">
        <v>2579.9990017499999</v>
      </c>
    </row>
    <row r="8048" spans="1:11" x14ac:dyDescent="0.2">
      <c r="A8048" t="s">
        <v>261</v>
      </c>
      <c r="B8048" t="s">
        <v>185</v>
      </c>
      <c r="C8048" t="s">
        <v>214</v>
      </c>
      <c r="D8048" t="s">
        <v>187</v>
      </c>
      <c r="E8048">
        <v>99882</v>
      </c>
      <c r="F8048">
        <v>29.034300000000002</v>
      </c>
      <c r="G8048">
        <v>44725</v>
      </c>
      <c r="H8048">
        <v>44713</v>
      </c>
      <c r="I8048">
        <v>2900003.9526</v>
      </c>
      <c r="J8048" t="s">
        <v>215</v>
      </c>
      <c r="K8048">
        <v>1450.0019763</v>
      </c>
    </row>
    <row r="8049" spans="1:11" x14ac:dyDescent="0.2">
      <c r="A8049" t="s">
        <v>261</v>
      </c>
      <c r="B8049" t="s">
        <v>198</v>
      </c>
      <c r="C8049" t="s">
        <v>235</v>
      </c>
      <c r="D8049" t="s">
        <v>190</v>
      </c>
      <c r="E8049">
        <v>484395</v>
      </c>
      <c r="F8049">
        <v>14.863899999999999</v>
      </c>
      <c r="G8049">
        <v>44728</v>
      </c>
      <c r="H8049">
        <v>44713</v>
      </c>
      <c r="I8049">
        <v>7199998.8404999999</v>
      </c>
      <c r="J8049" t="s">
        <v>204</v>
      </c>
      <c r="K8049">
        <v>2159.9996521500002</v>
      </c>
    </row>
    <row r="8050" spans="1:11" x14ac:dyDescent="0.2">
      <c r="A8050" t="s">
        <v>261</v>
      </c>
      <c r="B8050" t="s">
        <v>198</v>
      </c>
      <c r="C8050" t="s">
        <v>218</v>
      </c>
      <c r="D8050" t="s">
        <v>192</v>
      </c>
      <c r="E8050">
        <v>33896</v>
      </c>
      <c r="F8050">
        <v>61.954000000000001</v>
      </c>
      <c r="G8050">
        <v>44728</v>
      </c>
      <c r="H8050">
        <v>44713</v>
      </c>
      <c r="I8050">
        <v>2099992.784</v>
      </c>
      <c r="J8050" t="s">
        <v>204</v>
      </c>
      <c r="K8050">
        <v>629.99783520000005</v>
      </c>
    </row>
    <row r="8051" spans="1:11" x14ac:dyDescent="0.2">
      <c r="A8051" t="s">
        <v>261</v>
      </c>
      <c r="B8051" t="s">
        <v>198</v>
      </c>
      <c r="C8051" t="s">
        <v>197</v>
      </c>
      <c r="D8051" t="s">
        <v>200</v>
      </c>
      <c r="E8051">
        <v>43469</v>
      </c>
      <c r="F8051">
        <v>172.5367</v>
      </c>
      <c r="G8051">
        <v>44728</v>
      </c>
      <c r="H8051">
        <v>44713</v>
      </c>
      <c r="I8051">
        <v>7499997.8122999994</v>
      </c>
      <c r="J8051" t="s">
        <v>188</v>
      </c>
      <c r="K8051">
        <v>2249.9993436899999</v>
      </c>
    </row>
    <row r="8052" spans="1:11" x14ac:dyDescent="0.2">
      <c r="A8052" t="s">
        <v>261</v>
      </c>
      <c r="B8052" t="s">
        <v>198</v>
      </c>
      <c r="C8052" t="s">
        <v>206</v>
      </c>
      <c r="D8052" t="s">
        <v>192</v>
      </c>
      <c r="E8052">
        <v>58463</v>
      </c>
      <c r="F8052">
        <v>104.33880000000001</v>
      </c>
      <c r="G8052">
        <v>44728</v>
      </c>
      <c r="H8052">
        <v>44713</v>
      </c>
      <c r="I8052">
        <v>6099959.2644000007</v>
      </c>
      <c r="J8052" t="s">
        <v>207</v>
      </c>
      <c r="K8052">
        <v>1829.9877793200003</v>
      </c>
    </row>
    <row r="8053" spans="1:11" x14ac:dyDescent="0.2">
      <c r="A8053" t="s">
        <v>261</v>
      </c>
      <c r="B8053" t="s">
        <v>198</v>
      </c>
      <c r="C8053" t="s">
        <v>217</v>
      </c>
      <c r="D8053" t="s">
        <v>192</v>
      </c>
      <c r="E8053">
        <v>921383</v>
      </c>
      <c r="F8053">
        <v>9.3338000000000001</v>
      </c>
      <c r="G8053">
        <v>44729</v>
      </c>
      <c r="H8053">
        <v>44713</v>
      </c>
      <c r="I8053">
        <v>8600004.6454000007</v>
      </c>
      <c r="J8053" t="s">
        <v>215</v>
      </c>
      <c r="K8053">
        <v>4300.0023227000011</v>
      </c>
    </row>
    <row r="8054" spans="1:11" x14ac:dyDescent="0.2">
      <c r="A8054" t="s">
        <v>261</v>
      </c>
      <c r="B8054" t="s">
        <v>185</v>
      </c>
      <c r="C8054" t="s">
        <v>191</v>
      </c>
      <c r="D8054" t="s">
        <v>190</v>
      </c>
      <c r="E8054">
        <v>547018</v>
      </c>
      <c r="F8054">
        <v>5.8498999999999999</v>
      </c>
      <c r="G8054">
        <v>44729</v>
      </c>
      <c r="H8054">
        <v>44713</v>
      </c>
      <c r="I8054">
        <v>3200000.5981999999</v>
      </c>
      <c r="J8054" t="s">
        <v>193</v>
      </c>
      <c r="K8054">
        <v>1280.00023928</v>
      </c>
    </row>
    <row r="8055" spans="1:11" x14ac:dyDescent="0.2">
      <c r="A8055" t="s">
        <v>261</v>
      </c>
      <c r="B8055" t="s">
        <v>198</v>
      </c>
      <c r="C8055" t="s">
        <v>210</v>
      </c>
      <c r="D8055" t="s">
        <v>190</v>
      </c>
      <c r="E8055">
        <v>88384</v>
      </c>
      <c r="F8055">
        <v>27.154299999999999</v>
      </c>
      <c r="G8055">
        <v>44729</v>
      </c>
      <c r="H8055">
        <v>44713</v>
      </c>
      <c r="I8055">
        <v>2400005.6511999997</v>
      </c>
      <c r="J8055" t="s">
        <v>204</v>
      </c>
      <c r="K8055">
        <v>720.00169535999987</v>
      </c>
    </row>
    <row r="8056" spans="1:11" x14ac:dyDescent="0.2">
      <c r="A8056" t="s">
        <v>261</v>
      </c>
      <c r="B8056" t="s">
        <v>198</v>
      </c>
      <c r="C8056" t="s">
        <v>245</v>
      </c>
      <c r="D8056" t="s">
        <v>212</v>
      </c>
      <c r="E8056">
        <v>67805</v>
      </c>
      <c r="F8056">
        <v>58.992800000000003</v>
      </c>
      <c r="G8056">
        <v>44730</v>
      </c>
      <c r="H8056">
        <v>44713</v>
      </c>
      <c r="I8056">
        <v>4000006.804</v>
      </c>
      <c r="J8056" t="s">
        <v>188</v>
      </c>
      <c r="K8056">
        <v>1200.0020412000001</v>
      </c>
    </row>
    <row r="8057" spans="1:11" x14ac:dyDescent="0.2">
      <c r="A8057" t="s">
        <v>261</v>
      </c>
      <c r="B8057" t="s">
        <v>198</v>
      </c>
      <c r="C8057" t="s">
        <v>233</v>
      </c>
      <c r="D8057" t="s">
        <v>190</v>
      </c>
      <c r="E8057">
        <v>17486</v>
      </c>
      <c r="F8057">
        <v>85.783299999999997</v>
      </c>
      <c r="G8057">
        <v>44731</v>
      </c>
      <c r="H8057">
        <v>44713</v>
      </c>
      <c r="I8057">
        <v>1500006.7837999999</v>
      </c>
      <c r="J8057" t="s">
        <v>204</v>
      </c>
      <c r="K8057">
        <v>450.00203513999992</v>
      </c>
    </row>
    <row r="8058" spans="1:11" x14ac:dyDescent="0.2">
      <c r="A8058" t="s">
        <v>261</v>
      </c>
      <c r="B8058" t="s">
        <v>185</v>
      </c>
      <c r="C8058" t="s">
        <v>229</v>
      </c>
      <c r="D8058" t="s">
        <v>190</v>
      </c>
      <c r="E8058">
        <v>11839</v>
      </c>
      <c r="F8058">
        <v>109.8083</v>
      </c>
      <c r="G8058">
        <v>44732</v>
      </c>
      <c r="H8058">
        <v>44713</v>
      </c>
      <c r="I8058">
        <v>1300020.4637</v>
      </c>
      <c r="J8058" t="s">
        <v>188</v>
      </c>
      <c r="K8058">
        <v>390.00613910999999</v>
      </c>
    </row>
    <row r="8059" spans="1:11" x14ac:dyDescent="0.2">
      <c r="A8059" t="s">
        <v>261</v>
      </c>
      <c r="B8059" t="s">
        <v>185</v>
      </c>
      <c r="C8059" t="s">
        <v>205</v>
      </c>
      <c r="D8059" t="s">
        <v>187</v>
      </c>
      <c r="E8059">
        <v>409658</v>
      </c>
      <c r="F8059">
        <v>19.772600000000001</v>
      </c>
      <c r="G8059">
        <v>44732</v>
      </c>
      <c r="H8059">
        <v>44713</v>
      </c>
      <c r="I8059">
        <v>8100003.7708000001</v>
      </c>
      <c r="J8059" t="s">
        <v>193</v>
      </c>
      <c r="K8059">
        <v>3240.0015083200001</v>
      </c>
    </row>
    <row r="8060" spans="1:11" x14ac:dyDescent="0.2">
      <c r="A8060" t="s">
        <v>261</v>
      </c>
      <c r="B8060" t="s">
        <v>198</v>
      </c>
      <c r="C8060" t="s">
        <v>222</v>
      </c>
      <c r="D8060" t="s">
        <v>187</v>
      </c>
      <c r="E8060">
        <v>429551</v>
      </c>
      <c r="F8060">
        <v>16.761700000000001</v>
      </c>
      <c r="G8060">
        <v>44735</v>
      </c>
      <c r="H8060">
        <v>44713</v>
      </c>
      <c r="I8060">
        <v>7200004.9967000009</v>
      </c>
      <c r="J8060" t="s">
        <v>193</v>
      </c>
      <c r="K8060">
        <v>2880.0019986800007</v>
      </c>
    </row>
    <row r="8061" spans="1:11" x14ac:dyDescent="0.2">
      <c r="A8061" t="s">
        <v>261</v>
      </c>
      <c r="B8061" t="s">
        <v>198</v>
      </c>
      <c r="C8061" t="s">
        <v>238</v>
      </c>
      <c r="D8061" t="s">
        <v>190</v>
      </c>
      <c r="E8061">
        <v>24347</v>
      </c>
      <c r="F8061">
        <v>238.2182</v>
      </c>
      <c r="G8061">
        <v>44735</v>
      </c>
      <c r="H8061">
        <v>44713</v>
      </c>
      <c r="I8061">
        <v>5799898.5153999999</v>
      </c>
      <c r="J8061" t="s">
        <v>204</v>
      </c>
      <c r="K8061">
        <v>1739.9695546200001</v>
      </c>
    </row>
    <row r="8062" spans="1:11" x14ac:dyDescent="0.2">
      <c r="A8062" t="s">
        <v>261</v>
      </c>
      <c r="B8062" t="s">
        <v>185</v>
      </c>
      <c r="C8062" t="s">
        <v>216</v>
      </c>
      <c r="D8062" t="s">
        <v>190</v>
      </c>
      <c r="E8062">
        <v>362962</v>
      </c>
      <c r="F8062">
        <v>18.183700000000002</v>
      </c>
      <c r="G8062">
        <v>44735</v>
      </c>
      <c r="H8062">
        <v>44713</v>
      </c>
      <c r="I8062">
        <v>6599992.1194000002</v>
      </c>
      <c r="J8062" t="s">
        <v>215</v>
      </c>
      <c r="K8062">
        <v>3299.9960597000004</v>
      </c>
    </row>
    <row r="8063" spans="1:11" x14ac:dyDescent="0.2">
      <c r="A8063" t="s">
        <v>261</v>
      </c>
      <c r="B8063" t="s">
        <v>185</v>
      </c>
      <c r="C8063" t="s">
        <v>213</v>
      </c>
      <c r="D8063" t="s">
        <v>192</v>
      </c>
      <c r="E8063">
        <v>23349</v>
      </c>
      <c r="F8063">
        <v>77.090599999999995</v>
      </c>
      <c r="G8063">
        <v>44737</v>
      </c>
      <c r="H8063">
        <v>44713</v>
      </c>
      <c r="I8063">
        <v>1799988.4193999998</v>
      </c>
      <c r="J8063" t="s">
        <v>188</v>
      </c>
      <c r="K8063">
        <v>539.99652581999999</v>
      </c>
    </row>
    <row r="8064" spans="1:11" x14ac:dyDescent="0.2">
      <c r="A8064" t="s">
        <v>261</v>
      </c>
      <c r="B8064" t="s">
        <v>185</v>
      </c>
      <c r="C8064" t="s">
        <v>229</v>
      </c>
      <c r="D8064" t="s">
        <v>212</v>
      </c>
      <c r="E8064">
        <v>49819</v>
      </c>
      <c r="F8064">
        <v>102.37139999999999</v>
      </c>
      <c r="G8064">
        <v>44738</v>
      </c>
      <c r="H8064">
        <v>44713</v>
      </c>
      <c r="I8064">
        <v>5100040.7765999995</v>
      </c>
      <c r="J8064" t="s">
        <v>188</v>
      </c>
      <c r="K8064">
        <v>1530.0122329799999</v>
      </c>
    </row>
    <row r="8065" spans="1:11" x14ac:dyDescent="0.2">
      <c r="A8065" t="s">
        <v>261</v>
      </c>
      <c r="B8065" t="s">
        <v>185</v>
      </c>
      <c r="C8065" t="s">
        <v>223</v>
      </c>
      <c r="D8065" t="s">
        <v>190</v>
      </c>
      <c r="E8065">
        <v>51776</v>
      </c>
      <c r="F8065">
        <v>92.707599999999999</v>
      </c>
      <c r="G8065">
        <v>44739</v>
      </c>
      <c r="H8065">
        <v>44713</v>
      </c>
      <c r="I8065">
        <v>4800028.6975999996</v>
      </c>
      <c r="J8065" t="s">
        <v>204</v>
      </c>
      <c r="K8065">
        <v>1440.00860928</v>
      </c>
    </row>
    <row r="8066" spans="1:11" x14ac:dyDescent="0.2">
      <c r="A8066" t="s">
        <v>261</v>
      </c>
      <c r="B8066" t="s">
        <v>185</v>
      </c>
      <c r="C8066" t="s">
        <v>226</v>
      </c>
      <c r="D8066" t="s">
        <v>190</v>
      </c>
      <c r="E8066">
        <v>169533</v>
      </c>
      <c r="F8066">
        <v>49.548000000000002</v>
      </c>
      <c r="G8066">
        <v>44742</v>
      </c>
      <c r="H8066">
        <v>44713</v>
      </c>
      <c r="I8066">
        <v>8400021.0840000007</v>
      </c>
      <c r="J8066" t="s">
        <v>188</v>
      </c>
      <c r="K8066">
        <v>2520.0063252000004</v>
      </c>
    </row>
    <row r="8067" spans="1:11" x14ac:dyDescent="0.2">
      <c r="A8067" t="s">
        <v>261</v>
      </c>
      <c r="B8067" t="s">
        <v>198</v>
      </c>
      <c r="C8067" t="s">
        <v>230</v>
      </c>
      <c r="D8067" t="s">
        <v>192</v>
      </c>
      <c r="E8067">
        <v>52449</v>
      </c>
      <c r="F8067">
        <v>112.4903</v>
      </c>
      <c r="G8067">
        <v>44742</v>
      </c>
      <c r="H8067">
        <v>44713</v>
      </c>
      <c r="I8067">
        <v>5900003.7447000006</v>
      </c>
      <c r="J8067" t="s">
        <v>188</v>
      </c>
      <c r="K8067">
        <v>1770.0011234100004</v>
      </c>
    </row>
    <row r="8068" spans="1:11" x14ac:dyDescent="0.2">
      <c r="A8068" t="s">
        <v>261</v>
      </c>
      <c r="B8068" t="s">
        <v>185</v>
      </c>
      <c r="C8068" t="s">
        <v>220</v>
      </c>
      <c r="D8068" t="s">
        <v>190</v>
      </c>
      <c r="E8068">
        <v>52475</v>
      </c>
      <c r="F8068">
        <v>169.6037</v>
      </c>
      <c r="G8068">
        <v>44742</v>
      </c>
      <c r="H8068">
        <v>44713</v>
      </c>
      <c r="I8068">
        <v>8899954.1575000007</v>
      </c>
      <c r="J8068" t="s">
        <v>188</v>
      </c>
      <c r="K8068">
        <v>2669.9862472500004</v>
      </c>
    </row>
    <row r="8069" spans="1:11" x14ac:dyDescent="0.2">
      <c r="A8069" t="s">
        <v>261</v>
      </c>
      <c r="B8069" t="s">
        <v>185</v>
      </c>
      <c r="C8069" t="s">
        <v>220</v>
      </c>
      <c r="D8069" t="s">
        <v>192</v>
      </c>
      <c r="E8069">
        <v>8011</v>
      </c>
      <c r="F8069">
        <v>174.75020000000001</v>
      </c>
      <c r="G8069">
        <v>44742</v>
      </c>
      <c r="H8069">
        <v>44713</v>
      </c>
      <c r="I8069">
        <v>1399923.8522000001</v>
      </c>
      <c r="J8069" t="s">
        <v>188</v>
      </c>
      <c r="K8069">
        <v>419.97715566000011</v>
      </c>
    </row>
    <row r="8070" spans="1:11" x14ac:dyDescent="0.2">
      <c r="A8070" t="s">
        <v>261</v>
      </c>
      <c r="B8070" t="s">
        <v>185</v>
      </c>
      <c r="C8070" t="s">
        <v>208</v>
      </c>
      <c r="D8070" t="s">
        <v>187</v>
      </c>
      <c r="E8070">
        <v>113968</v>
      </c>
      <c r="F8070">
        <v>57.910800000000002</v>
      </c>
      <c r="G8070">
        <v>44742</v>
      </c>
      <c r="H8070">
        <v>44713</v>
      </c>
      <c r="I8070">
        <v>6599978.0543999998</v>
      </c>
      <c r="J8070" t="s">
        <v>188</v>
      </c>
      <c r="K8070">
        <v>1979.9934163200001</v>
      </c>
    </row>
    <row r="8071" spans="1:11" x14ac:dyDescent="0.2">
      <c r="A8071" t="s">
        <v>261</v>
      </c>
      <c r="B8071" t="s">
        <v>185</v>
      </c>
      <c r="C8071" t="s">
        <v>197</v>
      </c>
      <c r="D8071" t="s">
        <v>190</v>
      </c>
      <c r="E8071">
        <v>42187</v>
      </c>
      <c r="F8071">
        <v>175.4085</v>
      </c>
      <c r="G8071">
        <v>44744</v>
      </c>
      <c r="H8071">
        <v>44743</v>
      </c>
      <c r="I8071">
        <v>7399958.3895000005</v>
      </c>
      <c r="J8071" t="s">
        <v>188</v>
      </c>
      <c r="K8071">
        <v>2219.9875168500002</v>
      </c>
    </row>
    <row r="8072" spans="1:11" x14ac:dyDescent="0.2">
      <c r="A8072" t="s">
        <v>261</v>
      </c>
      <c r="B8072" t="s">
        <v>185</v>
      </c>
      <c r="C8072" t="s">
        <v>239</v>
      </c>
      <c r="D8072" t="s">
        <v>192</v>
      </c>
      <c r="E8072">
        <v>286967</v>
      </c>
      <c r="F8072">
        <v>16.3782</v>
      </c>
      <c r="G8072">
        <v>44744</v>
      </c>
      <c r="H8072">
        <v>44743</v>
      </c>
      <c r="I8072">
        <v>4700002.9194</v>
      </c>
      <c r="J8072" t="s">
        <v>188</v>
      </c>
      <c r="K8072">
        <v>1410.0008758200001</v>
      </c>
    </row>
    <row r="8073" spans="1:11" x14ac:dyDescent="0.2">
      <c r="A8073" t="s">
        <v>261</v>
      </c>
      <c r="B8073" t="s">
        <v>185</v>
      </c>
      <c r="C8073" t="s">
        <v>242</v>
      </c>
      <c r="D8073" t="s">
        <v>192</v>
      </c>
      <c r="E8073">
        <v>3793</v>
      </c>
      <c r="F8073">
        <v>237.24959999999999</v>
      </c>
      <c r="G8073">
        <v>44745</v>
      </c>
      <c r="H8073">
        <v>44743</v>
      </c>
      <c r="I8073">
        <v>899887.7328</v>
      </c>
      <c r="J8073" t="s">
        <v>207</v>
      </c>
      <c r="K8073">
        <v>269.96631984000004</v>
      </c>
    </row>
    <row r="8074" spans="1:11" x14ac:dyDescent="0.2">
      <c r="A8074" t="s">
        <v>261</v>
      </c>
      <c r="B8074" t="s">
        <v>185</v>
      </c>
      <c r="C8074" t="s">
        <v>213</v>
      </c>
      <c r="D8074" t="s">
        <v>190</v>
      </c>
      <c r="E8074">
        <v>109467</v>
      </c>
      <c r="F8074">
        <v>73.081299999999999</v>
      </c>
      <c r="G8074">
        <v>44749</v>
      </c>
      <c r="H8074">
        <v>44743</v>
      </c>
      <c r="I8074">
        <v>7999990.6671000002</v>
      </c>
      <c r="J8074" t="s">
        <v>188</v>
      </c>
      <c r="K8074">
        <v>2399.9972001300002</v>
      </c>
    </row>
    <row r="8075" spans="1:11" x14ac:dyDescent="0.2">
      <c r="A8075" t="s">
        <v>261</v>
      </c>
      <c r="B8075" t="s">
        <v>198</v>
      </c>
      <c r="C8075" t="s">
        <v>195</v>
      </c>
      <c r="D8075" t="s">
        <v>190</v>
      </c>
      <c r="E8075">
        <v>81732</v>
      </c>
      <c r="F8075">
        <v>118.6801</v>
      </c>
      <c r="G8075">
        <v>44749</v>
      </c>
      <c r="H8075">
        <v>44743</v>
      </c>
      <c r="I8075">
        <v>9699961.9331999999</v>
      </c>
      <c r="J8075" t="s">
        <v>196</v>
      </c>
      <c r="K8075">
        <v>4849.9809666000001</v>
      </c>
    </row>
    <row r="8076" spans="1:11" x14ac:dyDescent="0.2">
      <c r="A8076" t="s">
        <v>261</v>
      </c>
      <c r="B8076" t="s">
        <v>198</v>
      </c>
      <c r="C8076" t="s">
        <v>239</v>
      </c>
      <c r="D8076" t="s">
        <v>200</v>
      </c>
      <c r="E8076">
        <v>188135</v>
      </c>
      <c r="F8076">
        <v>17.0091</v>
      </c>
      <c r="G8076">
        <v>44749</v>
      </c>
      <c r="H8076">
        <v>44743</v>
      </c>
      <c r="I8076">
        <v>3200007.0285</v>
      </c>
      <c r="J8076" t="s">
        <v>188</v>
      </c>
      <c r="K8076">
        <v>960.00210855</v>
      </c>
    </row>
    <row r="8077" spans="1:11" x14ac:dyDescent="0.2">
      <c r="A8077" t="s">
        <v>261</v>
      </c>
      <c r="B8077" t="s">
        <v>198</v>
      </c>
      <c r="C8077" t="s">
        <v>114</v>
      </c>
      <c r="D8077" t="s">
        <v>187</v>
      </c>
      <c r="E8077">
        <v>298266</v>
      </c>
      <c r="F8077">
        <v>12.7403</v>
      </c>
      <c r="G8077">
        <v>44750</v>
      </c>
      <c r="H8077">
        <v>44743</v>
      </c>
      <c r="I8077">
        <v>3799998.3197999997</v>
      </c>
      <c r="J8077" t="s">
        <v>215</v>
      </c>
      <c r="K8077">
        <v>1899.9991599</v>
      </c>
    </row>
    <row r="8078" spans="1:11" x14ac:dyDescent="0.2">
      <c r="A8078" t="s">
        <v>261</v>
      </c>
      <c r="B8078" t="s">
        <v>185</v>
      </c>
      <c r="C8078" t="s">
        <v>208</v>
      </c>
      <c r="D8078" t="s">
        <v>192</v>
      </c>
      <c r="E8078">
        <v>60676</v>
      </c>
      <c r="F8078">
        <v>59.331899999999997</v>
      </c>
      <c r="G8078">
        <v>44750</v>
      </c>
      <c r="H8078">
        <v>44743</v>
      </c>
      <c r="I8078">
        <v>3600022.3643999998</v>
      </c>
      <c r="J8078" t="s">
        <v>188</v>
      </c>
      <c r="K8078">
        <v>1080.00670932</v>
      </c>
    </row>
    <row r="8079" spans="1:11" x14ac:dyDescent="0.2">
      <c r="A8079" t="s">
        <v>261</v>
      </c>
      <c r="B8079" t="s">
        <v>185</v>
      </c>
      <c r="C8079" t="s">
        <v>206</v>
      </c>
      <c r="D8079" t="s">
        <v>190</v>
      </c>
      <c r="E8079">
        <v>86693</v>
      </c>
      <c r="F8079">
        <v>89.972899999999996</v>
      </c>
      <c r="G8079">
        <v>44750</v>
      </c>
      <c r="H8079">
        <v>44743</v>
      </c>
      <c r="I8079">
        <v>7800020.6196999997</v>
      </c>
      <c r="J8079" t="s">
        <v>207</v>
      </c>
      <c r="K8079">
        <v>2340.0061859100001</v>
      </c>
    </row>
    <row r="8080" spans="1:11" x14ac:dyDescent="0.2">
      <c r="A8080" t="s">
        <v>261</v>
      </c>
      <c r="B8080" t="s">
        <v>198</v>
      </c>
      <c r="C8080" t="s">
        <v>211</v>
      </c>
      <c r="D8080" t="s">
        <v>187</v>
      </c>
      <c r="E8080">
        <v>536790</v>
      </c>
      <c r="F8080">
        <v>12.854200000000001</v>
      </c>
      <c r="G8080">
        <v>44751</v>
      </c>
      <c r="H8080">
        <v>44743</v>
      </c>
      <c r="I8080">
        <v>6900006.0180000002</v>
      </c>
      <c r="J8080" t="s">
        <v>207</v>
      </c>
      <c r="K8080">
        <v>2070.0018054000002</v>
      </c>
    </row>
    <row r="8081" spans="1:11" x14ac:dyDescent="0.2">
      <c r="A8081" t="s">
        <v>261</v>
      </c>
      <c r="B8081" t="s">
        <v>198</v>
      </c>
      <c r="C8081" t="s">
        <v>244</v>
      </c>
      <c r="D8081" t="s">
        <v>192</v>
      </c>
      <c r="E8081">
        <v>385147</v>
      </c>
      <c r="F8081">
        <v>25.185199999999998</v>
      </c>
      <c r="G8081">
        <v>44756</v>
      </c>
      <c r="H8081">
        <v>44743</v>
      </c>
      <c r="I8081">
        <v>9700004.2243999988</v>
      </c>
      <c r="J8081" t="s">
        <v>207</v>
      </c>
      <c r="K8081">
        <v>2910.0012673199999</v>
      </c>
    </row>
    <row r="8082" spans="1:11" x14ac:dyDescent="0.2">
      <c r="A8082" t="s">
        <v>261</v>
      </c>
      <c r="B8082" t="s">
        <v>198</v>
      </c>
      <c r="C8082" t="s">
        <v>199</v>
      </c>
      <c r="D8082" t="s">
        <v>192</v>
      </c>
      <c r="E8082">
        <v>1323603</v>
      </c>
      <c r="F8082">
        <v>2.7953999999999999</v>
      </c>
      <c r="G8082">
        <v>44756</v>
      </c>
      <c r="H8082">
        <v>44743</v>
      </c>
      <c r="I8082">
        <v>3699999.8262</v>
      </c>
      <c r="J8082" t="s">
        <v>193</v>
      </c>
      <c r="K8082">
        <v>1479.9999304800001</v>
      </c>
    </row>
    <row r="8083" spans="1:11" x14ac:dyDescent="0.2">
      <c r="A8083" t="s">
        <v>261</v>
      </c>
      <c r="B8083" t="s">
        <v>198</v>
      </c>
      <c r="C8083" t="s">
        <v>189</v>
      </c>
      <c r="D8083" t="s">
        <v>190</v>
      </c>
      <c r="E8083">
        <v>197839</v>
      </c>
      <c r="F8083">
        <v>29.316700000000001</v>
      </c>
      <c r="G8083">
        <v>44756</v>
      </c>
      <c r="H8083">
        <v>44743</v>
      </c>
      <c r="I8083">
        <v>5799986.6113</v>
      </c>
      <c r="J8083" t="s">
        <v>188</v>
      </c>
      <c r="K8083">
        <v>1739.9959833900002</v>
      </c>
    </row>
    <row r="8084" spans="1:11" x14ac:dyDescent="0.2">
      <c r="A8084" t="s">
        <v>261</v>
      </c>
      <c r="B8084" t="s">
        <v>185</v>
      </c>
      <c r="C8084" t="s">
        <v>208</v>
      </c>
      <c r="D8084" t="s">
        <v>192</v>
      </c>
      <c r="E8084">
        <v>30655</v>
      </c>
      <c r="F8084">
        <v>61.981000000000002</v>
      </c>
      <c r="G8084">
        <v>44756</v>
      </c>
      <c r="H8084">
        <v>44743</v>
      </c>
      <c r="I8084">
        <v>1900027.5549999999</v>
      </c>
      <c r="J8084" t="s">
        <v>188</v>
      </c>
      <c r="K8084">
        <v>570.00826649999999</v>
      </c>
    </row>
    <row r="8085" spans="1:11" x14ac:dyDescent="0.2">
      <c r="A8085" t="s">
        <v>261</v>
      </c>
      <c r="B8085" t="s">
        <v>198</v>
      </c>
      <c r="C8085" t="s">
        <v>235</v>
      </c>
      <c r="D8085" t="s">
        <v>192</v>
      </c>
      <c r="E8085">
        <v>194017</v>
      </c>
      <c r="F8085">
        <v>13.9163</v>
      </c>
      <c r="G8085">
        <v>44756</v>
      </c>
      <c r="H8085">
        <v>44743</v>
      </c>
      <c r="I8085">
        <v>2699998.7771000001</v>
      </c>
      <c r="J8085" t="s">
        <v>204</v>
      </c>
      <c r="K8085">
        <v>809.99963313000001</v>
      </c>
    </row>
    <row r="8086" spans="1:11" x14ac:dyDescent="0.2">
      <c r="A8086" t="s">
        <v>261</v>
      </c>
      <c r="B8086" t="s">
        <v>185</v>
      </c>
      <c r="C8086" t="s">
        <v>114</v>
      </c>
      <c r="D8086" t="s">
        <v>190</v>
      </c>
      <c r="E8086">
        <v>404605</v>
      </c>
      <c r="F8086">
        <v>13.593500000000001</v>
      </c>
      <c r="G8086">
        <v>44756</v>
      </c>
      <c r="H8086">
        <v>44743</v>
      </c>
      <c r="I8086">
        <v>5499998.0674999999</v>
      </c>
      <c r="J8086" t="s">
        <v>215</v>
      </c>
      <c r="K8086">
        <v>2749.9990337499999</v>
      </c>
    </row>
    <row r="8087" spans="1:11" x14ac:dyDescent="0.2">
      <c r="A8087" t="s">
        <v>261</v>
      </c>
      <c r="B8087" t="s">
        <v>185</v>
      </c>
      <c r="C8087" t="s">
        <v>219</v>
      </c>
      <c r="D8087" t="s">
        <v>200</v>
      </c>
      <c r="E8087">
        <v>136122</v>
      </c>
      <c r="F8087">
        <v>56.567</v>
      </c>
      <c r="G8087">
        <v>44756</v>
      </c>
      <c r="H8087">
        <v>44743</v>
      </c>
      <c r="I8087">
        <v>7700013.1739999996</v>
      </c>
      <c r="J8087" t="s">
        <v>188</v>
      </c>
      <c r="K8087">
        <v>2310.0039522000002</v>
      </c>
    </row>
    <row r="8088" spans="1:11" x14ac:dyDescent="0.2">
      <c r="A8088" t="s">
        <v>261</v>
      </c>
      <c r="B8088" t="s">
        <v>198</v>
      </c>
      <c r="C8088" t="s">
        <v>232</v>
      </c>
      <c r="D8088" t="s">
        <v>190</v>
      </c>
      <c r="E8088">
        <v>95801</v>
      </c>
      <c r="F8088">
        <v>24.008099999999999</v>
      </c>
      <c r="G8088">
        <v>44758</v>
      </c>
      <c r="H8088">
        <v>44743</v>
      </c>
      <c r="I8088">
        <v>2299999.9880999997</v>
      </c>
      <c r="J8088" t="s">
        <v>204</v>
      </c>
      <c r="K8088">
        <v>689.9999964299999</v>
      </c>
    </row>
    <row r="8089" spans="1:11" x14ac:dyDescent="0.2">
      <c r="A8089" t="s">
        <v>261</v>
      </c>
      <c r="B8089" t="s">
        <v>185</v>
      </c>
      <c r="C8089" t="s">
        <v>218</v>
      </c>
      <c r="D8089" t="s">
        <v>190</v>
      </c>
      <c r="E8089">
        <v>94074</v>
      </c>
      <c r="F8089">
        <v>60.590299999999999</v>
      </c>
      <c r="G8089">
        <v>44759</v>
      </c>
      <c r="H8089">
        <v>44743</v>
      </c>
      <c r="I8089">
        <v>5699971.8821999999</v>
      </c>
      <c r="J8089" t="s">
        <v>204</v>
      </c>
      <c r="K8089">
        <v>1709.9915646600002</v>
      </c>
    </row>
    <row r="8090" spans="1:11" x14ac:dyDescent="0.2">
      <c r="A8090" t="s">
        <v>261</v>
      </c>
      <c r="B8090" t="s">
        <v>185</v>
      </c>
      <c r="C8090" t="s">
        <v>244</v>
      </c>
      <c r="D8090" t="s">
        <v>190</v>
      </c>
      <c r="E8090">
        <v>135359</v>
      </c>
      <c r="F8090">
        <v>25.118300000000001</v>
      </c>
      <c r="G8090">
        <v>44759</v>
      </c>
      <c r="H8090">
        <v>44743</v>
      </c>
      <c r="I8090">
        <v>3399987.9697000002</v>
      </c>
      <c r="J8090" t="s">
        <v>207</v>
      </c>
      <c r="K8090">
        <v>1019.9963909100001</v>
      </c>
    </row>
    <row r="8091" spans="1:11" x14ac:dyDescent="0.2">
      <c r="A8091" t="s">
        <v>261</v>
      </c>
      <c r="B8091" t="s">
        <v>198</v>
      </c>
      <c r="C8091" t="s">
        <v>208</v>
      </c>
      <c r="D8091" t="s">
        <v>200</v>
      </c>
      <c r="E8091">
        <v>47936</v>
      </c>
      <c r="F8091">
        <v>66.755399999999995</v>
      </c>
      <c r="G8091">
        <v>44763</v>
      </c>
      <c r="H8091">
        <v>44743</v>
      </c>
      <c r="I8091">
        <v>3199986.8543999996</v>
      </c>
      <c r="J8091" t="s">
        <v>188</v>
      </c>
      <c r="K8091">
        <v>959.99605631999998</v>
      </c>
    </row>
    <row r="8092" spans="1:11" x14ac:dyDescent="0.2">
      <c r="A8092" t="s">
        <v>261</v>
      </c>
      <c r="B8092" t="s">
        <v>198</v>
      </c>
      <c r="C8092" t="s">
        <v>186</v>
      </c>
      <c r="D8092" t="s">
        <v>187</v>
      </c>
      <c r="E8092">
        <v>379581</v>
      </c>
      <c r="F8092">
        <v>24.500699999999998</v>
      </c>
      <c r="G8092">
        <v>44763</v>
      </c>
      <c r="H8092">
        <v>44743</v>
      </c>
      <c r="I8092">
        <v>9300000.206699999</v>
      </c>
      <c r="J8092" t="s">
        <v>188</v>
      </c>
      <c r="K8092">
        <v>2790.00006201</v>
      </c>
    </row>
    <row r="8093" spans="1:11" x14ac:dyDescent="0.2">
      <c r="A8093" t="s">
        <v>261</v>
      </c>
      <c r="B8093" t="s">
        <v>185</v>
      </c>
      <c r="C8093" t="s">
        <v>223</v>
      </c>
      <c r="D8093" t="s">
        <v>187</v>
      </c>
      <c r="E8093">
        <v>11406</v>
      </c>
      <c r="F8093">
        <v>87.671300000000002</v>
      </c>
      <c r="G8093">
        <v>44763</v>
      </c>
      <c r="H8093">
        <v>44743</v>
      </c>
      <c r="I8093">
        <v>999978.84779999999</v>
      </c>
      <c r="J8093" t="s">
        <v>204</v>
      </c>
      <c r="K8093">
        <v>299.99365433999998</v>
      </c>
    </row>
    <row r="8094" spans="1:11" x14ac:dyDescent="0.2">
      <c r="A8094" t="s">
        <v>261</v>
      </c>
      <c r="B8094" t="s">
        <v>198</v>
      </c>
      <c r="C8094" t="s">
        <v>216</v>
      </c>
      <c r="D8094" t="s">
        <v>187</v>
      </c>
      <c r="E8094">
        <v>353879</v>
      </c>
      <c r="F8094">
        <v>16.107199999999999</v>
      </c>
      <c r="G8094">
        <v>44764</v>
      </c>
      <c r="H8094">
        <v>44743</v>
      </c>
      <c r="I8094">
        <v>5699999.8287999993</v>
      </c>
      <c r="J8094" t="s">
        <v>215</v>
      </c>
      <c r="K8094">
        <v>2849.9999143999999</v>
      </c>
    </row>
    <row r="8095" spans="1:11" x14ac:dyDescent="0.2">
      <c r="A8095" t="s">
        <v>261</v>
      </c>
      <c r="B8095" t="s">
        <v>198</v>
      </c>
      <c r="C8095" t="s">
        <v>246</v>
      </c>
      <c r="D8095" t="s">
        <v>192</v>
      </c>
      <c r="E8095">
        <v>60577</v>
      </c>
      <c r="F8095">
        <v>133.71379999999999</v>
      </c>
      <c r="G8095">
        <v>44765</v>
      </c>
      <c r="H8095">
        <v>44743</v>
      </c>
      <c r="I8095">
        <v>8099980.8625999996</v>
      </c>
      <c r="J8095" t="s">
        <v>204</v>
      </c>
      <c r="K8095">
        <v>2429.9942587800001</v>
      </c>
    </row>
    <row r="8096" spans="1:11" x14ac:dyDescent="0.2">
      <c r="A8096" t="s">
        <v>261</v>
      </c>
      <c r="B8096" t="s">
        <v>185</v>
      </c>
      <c r="C8096" t="s">
        <v>197</v>
      </c>
      <c r="D8096" t="s">
        <v>190</v>
      </c>
      <c r="E8096">
        <v>51250</v>
      </c>
      <c r="F8096">
        <v>150.24350000000001</v>
      </c>
      <c r="G8096">
        <v>44766</v>
      </c>
      <c r="H8096">
        <v>44743</v>
      </c>
      <c r="I8096">
        <v>7699979.3750000009</v>
      </c>
      <c r="J8096" t="s">
        <v>188</v>
      </c>
      <c r="K8096">
        <v>2309.9938125000003</v>
      </c>
    </row>
    <row r="8097" spans="1:11" x14ac:dyDescent="0.2">
      <c r="A8097" t="s">
        <v>261</v>
      </c>
      <c r="B8097" t="s">
        <v>198</v>
      </c>
      <c r="C8097" t="s">
        <v>219</v>
      </c>
      <c r="D8097" t="s">
        <v>192</v>
      </c>
      <c r="E8097">
        <v>81928</v>
      </c>
      <c r="F8097">
        <v>57.367600000000003</v>
      </c>
      <c r="G8097">
        <v>44766</v>
      </c>
      <c r="H8097">
        <v>44743</v>
      </c>
      <c r="I8097">
        <v>4700012.7328000003</v>
      </c>
      <c r="J8097" t="s">
        <v>188</v>
      </c>
      <c r="K8097">
        <v>1410.0038198400002</v>
      </c>
    </row>
    <row r="8098" spans="1:11" x14ac:dyDescent="0.2">
      <c r="A8098" t="s">
        <v>261</v>
      </c>
      <c r="B8098" t="s">
        <v>198</v>
      </c>
      <c r="C8098" t="s">
        <v>218</v>
      </c>
      <c r="D8098" t="s">
        <v>200</v>
      </c>
      <c r="E8098">
        <v>26709</v>
      </c>
      <c r="F8098">
        <v>59.9054</v>
      </c>
      <c r="G8098">
        <v>44767</v>
      </c>
      <c r="H8098">
        <v>44743</v>
      </c>
      <c r="I8098">
        <v>1600013.3285999999</v>
      </c>
      <c r="J8098" t="s">
        <v>204</v>
      </c>
      <c r="K8098">
        <v>480.00399858000003</v>
      </c>
    </row>
    <row r="8099" spans="1:11" x14ac:dyDescent="0.2">
      <c r="A8099" t="s">
        <v>261</v>
      </c>
      <c r="B8099" t="s">
        <v>198</v>
      </c>
      <c r="C8099" t="s">
        <v>222</v>
      </c>
      <c r="D8099" t="s">
        <v>187</v>
      </c>
      <c r="E8099">
        <v>419959</v>
      </c>
      <c r="F8099">
        <v>16.668299999999999</v>
      </c>
      <c r="G8099">
        <v>44767</v>
      </c>
      <c r="H8099">
        <v>44743</v>
      </c>
      <c r="I8099">
        <v>7000002.5996999992</v>
      </c>
      <c r="J8099" t="s">
        <v>193</v>
      </c>
      <c r="K8099">
        <v>2800.00103988</v>
      </c>
    </row>
    <row r="8100" spans="1:11" x14ac:dyDescent="0.2">
      <c r="A8100" t="s">
        <v>261</v>
      </c>
      <c r="B8100" t="s">
        <v>198</v>
      </c>
      <c r="C8100" t="s">
        <v>243</v>
      </c>
      <c r="D8100" t="s">
        <v>190</v>
      </c>
      <c r="E8100">
        <v>400571</v>
      </c>
      <c r="F8100">
        <v>5.7417999999999996</v>
      </c>
      <c r="G8100">
        <v>44767</v>
      </c>
      <c r="H8100">
        <v>44743</v>
      </c>
      <c r="I8100">
        <v>2299998.5677999998</v>
      </c>
      <c r="J8100" t="s">
        <v>215</v>
      </c>
      <c r="K8100">
        <v>1149.9992839000001</v>
      </c>
    </row>
    <row r="8101" spans="1:11" x14ac:dyDescent="0.2">
      <c r="A8101" t="s">
        <v>261</v>
      </c>
      <c r="B8101" t="s">
        <v>185</v>
      </c>
      <c r="C8101" t="s">
        <v>243</v>
      </c>
      <c r="D8101" t="s">
        <v>190</v>
      </c>
      <c r="E8101">
        <v>743422</v>
      </c>
      <c r="F8101">
        <v>6.1875999999999998</v>
      </c>
      <c r="G8101">
        <v>44770</v>
      </c>
      <c r="H8101">
        <v>44743</v>
      </c>
      <c r="I8101">
        <v>4599997.9671999998</v>
      </c>
      <c r="J8101" t="s">
        <v>215</v>
      </c>
      <c r="K8101">
        <v>2299.9989836</v>
      </c>
    </row>
    <row r="8102" spans="1:11" x14ac:dyDescent="0.2">
      <c r="A8102" t="s">
        <v>261</v>
      </c>
      <c r="B8102" t="s">
        <v>198</v>
      </c>
      <c r="C8102" t="s">
        <v>233</v>
      </c>
      <c r="D8102" t="s">
        <v>192</v>
      </c>
      <c r="E8102">
        <v>63910</v>
      </c>
      <c r="F8102">
        <v>84.494299999999996</v>
      </c>
      <c r="G8102">
        <v>44770</v>
      </c>
      <c r="H8102">
        <v>44743</v>
      </c>
      <c r="I8102">
        <v>5400030.7129999995</v>
      </c>
      <c r="J8102" t="s">
        <v>204</v>
      </c>
      <c r="K8102">
        <v>1620.0092138999998</v>
      </c>
    </row>
    <row r="8103" spans="1:11" x14ac:dyDescent="0.2">
      <c r="A8103" t="s">
        <v>261</v>
      </c>
      <c r="B8103" t="s">
        <v>185</v>
      </c>
      <c r="C8103" t="s">
        <v>211</v>
      </c>
      <c r="D8103" t="s">
        <v>190</v>
      </c>
      <c r="E8103">
        <v>517006</v>
      </c>
      <c r="F8103">
        <v>12.5724</v>
      </c>
      <c r="G8103">
        <v>44770</v>
      </c>
      <c r="H8103">
        <v>44743</v>
      </c>
      <c r="I8103">
        <v>6500006.2344000004</v>
      </c>
      <c r="J8103" t="s">
        <v>207</v>
      </c>
      <c r="K8103">
        <v>1950.0018703200003</v>
      </c>
    </row>
    <row r="8104" spans="1:11" x14ac:dyDescent="0.2">
      <c r="A8104" t="s">
        <v>261</v>
      </c>
      <c r="B8104" t="s">
        <v>185</v>
      </c>
      <c r="C8104" t="s">
        <v>224</v>
      </c>
      <c r="D8104" t="s">
        <v>192</v>
      </c>
      <c r="E8104">
        <v>20055</v>
      </c>
      <c r="F8104">
        <v>199.4496</v>
      </c>
      <c r="G8104">
        <v>44770</v>
      </c>
      <c r="H8104">
        <v>44743</v>
      </c>
      <c r="I8104">
        <v>3999961.7280000001</v>
      </c>
      <c r="J8104" t="s">
        <v>204</v>
      </c>
      <c r="K8104">
        <v>1199.9885184000002</v>
      </c>
    </row>
    <row r="8105" spans="1:11" x14ac:dyDescent="0.2">
      <c r="A8105" t="s">
        <v>261</v>
      </c>
      <c r="B8105" t="s">
        <v>185</v>
      </c>
      <c r="C8105" t="s">
        <v>228</v>
      </c>
      <c r="D8105" t="s">
        <v>190</v>
      </c>
      <c r="E8105">
        <v>329324</v>
      </c>
      <c r="F8105">
        <v>28.543299999999999</v>
      </c>
      <c r="G8105">
        <v>44771</v>
      </c>
      <c r="H8105">
        <v>44743</v>
      </c>
      <c r="I8105">
        <v>9399993.7291999999</v>
      </c>
      <c r="J8105" t="s">
        <v>204</v>
      </c>
      <c r="K8105">
        <v>2819.9981187600001</v>
      </c>
    </row>
    <row r="8106" spans="1:11" x14ac:dyDescent="0.2">
      <c r="A8106" t="s">
        <v>261</v>
      </c>
      <c r="B8106" t="s">
        <v>185</v>
      </c>
      <c r="C8106" t="s">
        <v>197</v>
      </c>
      <c r="D8106" t="s">
        <v>187</v>
      </c>
      <c r="E8106">
        <v>48831</v>
      </c>
      <c r="F8106">
        <v>169.97309999999999</v>
      </c>
      <c r="G8106">
        <v>44774</v>
      </c>
      <c r="H8106">
        <v>44774</v>
      </c>
      <c r="I8106">
        <v>8299956.4460999994</v>
      </c>
      <c r="J8106" t="s">
        <v>188</v>
      </c>
      <c r="K8106">
        <v>2489.98693383</v>
      </c>
    </row>
    <row r="8107" spans="1:11" x14ac:dyDescent="0.2">
      <c r="A8107" t="s">
        <v>261</v>
      </c>
      <c r="B8107" t="s">
        <v>185</v>
      </c>
      <c r="C8107" t="s">
        <v>199</v>
      </c>
      <c r="D8107" t="s">
        <v>187</v>
      </c>
      <c r="E8107">
        <v>3005437</v>
      </c>
      <c r="F8107">
        <v>2.9613</v>
      </c>
      <c r="G8107">
        <v>44774</v>
      </c>
      <c r="H8107">
        <v>44774</v>
      </c>
      <c r="I8107">
        <v>8900000.5880999994</v>
      </c>
      <c r="J8107" t="s">
        <v>193</v>
      </c>
      <c r="K8107">
        <v>3560.0002352399997</v>
      </c>
    </row>
    <row r="8108" spans="1:11" x14ac:dyDescent="0.2">
      <c r="A8108" t="s">
        <v>261</v>
      </c>
      <c r="B8108" t="s">
        <v>198</v>
      </c>
      <c r="C8108" t="s">
        <v>222</v>
      </c>
      <c r="D8108" t="s">
        <v>187</v>
      </c>
      <c r="E8108">
        <v>272246</v>
      </c>
      <c r="F8108">
        <v>17.2638</v>
      </c>
      <c r="G8108">
        <v>44777</v>
      </c>
      <c r="H8108">
        <v>44774</v>
      </c>
      <c r="I8108">
        <v>4700000.4947999995</v>
      </c>
      <c r="J8108" t="s">
        <v>193</v>
      </c>
      <c r="K8108">
        <v>1880.0001979199999</v>
      </c>
    </row>
    <row r="8109" spans="1:11" x14ac:dyDescent="0.2">
      <c r="A8109" t="s">
        <v>261</v>
      </c>
      <c r="B8109" t="s">
        <v>198</v>
      </c>
      <c r="C8109" t="s">
        <v>195</v>
      </c>
      <c r="D8109" t="s">
        <v>192</v>
      </c>
      <c r="E8109">
        <v>52031</v>
      </c>
      <c r="F8109">
        <v>107.6284</v>
      </c>
      <c r="G8109">
        <v>44777</v>
      </c>
      <c r="H8109">
        <v>44774</v>
      </c>
      <c r="I8109">
        <v>5600013.2803999996</v>
      </c>
      <c r="J8109" t="s">
        <v>196</v>
      </c>
      <c r="K8109">
        <v>2800.0066402000002</v>
      </c>
    </row>
    <row r="8110" spans="1:11" x14ac:dyDescent="0.2">
      <c r="A8110" t="s">
        <v>261</v>
      </c>
      <c r="B8110" t="s">
        <v>185</v>
      </c>
      <c r="C8110" t="s">
        <v>214</v>
      </c>
      <c r="D8110" t="s">
        <v>187</v>
      </c>
      <c r="E8110">
        <v>270848</v>
      </c>
      <c r="F8110">
        <v>28.798400000000001</v>
      </c>
      <c r="G8110">
        <v>44777</v>
      </c>
      <c r="H8110">
        <v>44774</v>
      </c>
      <c r="I8110">
        <v>7799989.0432000002</v>
      </c>
      <c r="J8110" t="s">
        <v>215</v>
      </c>
      <c r="K8110">
        <v>3899.9945216000001</v>
      </c>
    </row>
    <row r="8111" spans="1:11" x14ac:dyDescent="0.2">
      <c r="A8111" t="s">
        <v>261</v>
      </c>
      <c r="B8111" t="s">
        <v>185</v>
      </c>
      <c r="C8111" t="s">
        <v>217</v>
      </c>
      <c r="D8111" t="s">
        <v>192</v>
      </c>
      <c r="E8111">
        <v>891225</v>
      </c>
      <c r="F8111">
        <v>8.8642000000000003</v>
      </c>
      <c r="G8111">
        <v>44777</v>
      </c>
      <c r="H8111">
        <v>44774</v>
      </c>
      <c r="I8111">
        <v>7899996.6450000005</v>
      </c>
      <c r="J8111" t="s">
        <v>215</v>
      </c>
      <c r="K8111">
        <v>3949.9983225000005</v>
      </c>
    </row>
    <row r="8112" spans="1:11" x14ac:dyDescent="0.2">
      <c r="A8112" t="s">
        <v>261</v>
      </c>
      <c r="B8112" t="s">
        <v>185</v>
      </c>
      <c r="C8112" t="s">
        <v>214</v>
      </c>
      <c r="D8112" t="s">
        <v>190</v>
      </c>
      <c r="E8112">
        <v>250368</v>
      </c>
      <c r="F8112">
        <v>25.9618</v>
      </c>
      <c r="G8112">
        <v>44780</v>
      </c>
      <c r="H8112">
        <v>44774</v>
      </c>
      <c r="I8112">
        <v>6500003.9424000001</v>
      </c>
      <c r="J8112" t="s">
        <v>215</v>
      </c>
      <c r="K8112">
        <v>3250.0019712000003</v>
      </c>
    </row>
    <row r="8113" spans="1:11" x14ac:dyDescent="0.2">
      <c r="A8113" t="s">
        <v>261</v>
      </c>
      <c r="B8113" t="s">
        <v>185</v>
      </c>
      <c r="C8113" t="s">
        <v>235</v>
      </c>
      <c r="D8113" t="s">
        <v>200</v>
      </c>
      <c r="E8113">
        <v>282504</v>
      </c>
      <c r="F8113">
        <v>13.805099999999999</v>
      </c>
      <c r="G8113">
        <v>44784</v>
      </c>
      <c r="H8113">
        <v>44774</v>
      </c>
      <c r="I8113">
        <v>3899995.9704</v>
      </c>
      <c r="J8113" t="s">
        <v>204</v>
      </c>
      <c r="K8113">
        <v>1169.9987911200001</v>
      </c>
    </row>
    <row r="8114" spans="1:11" x14ac:dyDescent="0.2">
      <c r="A8114" t="s">
        <v>261</v>
      </c>
      <c r="B8114" t="s">
        <v>185</v>
      </c>
      <c r="C8114" t="s">
        <v>213</v>
      </c>
      <c r="D8114" t="s">
        <v>190</v>
      </c>
      <c r="E8114">
        <v>125618</v>
      </c>
      <c r="F8114">
        <v>66.869399999999999</v>
      </c>
      <c r="G8114">
        <v>44784</v>
      </c>
      <c r="H8114">
        <v>44774</v>
      </c>
      <c r="I8114">
        <v>8400000.2892000005</v>
      </c>
      <c r="J8114" t="s">
        <v>188</v>
      </c>
      <c r="K8114">
        <v>2520.0000867600002</v>
      </c>
    </row>
    <row r="8115" spans="1:11" x14ac:dyDescent="0.2">
      <c r="A8115" t="s">
        <v>261</v>
      </c>
      <c r="B8115" t="s">
        <v>198</v>
      </c>
      <c r="C8115" t="s">
        <v>189</v>
      </c>
      <c r="D8115" t="s">
        <v>187</v>
      </c>
      <c r="E8115">
        <v>22564</v>
      </c>
      <c r="F8115">
        <v>31.022600000000001</v>
      </c>
      <c r="G8115">
        <v>44784</v>
      </c>
      <c r="H8115">
        <v>44774</v>
      </c>
      <c r="I8115">
        <v>699993.94640000002</v>
      </c>
      <c r="J8115" t="s">
        <v>188</v>
      </c>
      <c r="K8115">
        <v>209.99818392000003</v>
      </c>
    </row>
    <row r="8116" spans="1:11" x14ac:dyDescent="0.2">
      <c r="A8116" t="s">
        <v>261</v>
      </c>
      <c r="B8116" t="s">
        <v>185</v>
      </c>
      <c r="C8116" t="s">
        <v>209</v>
      </c>
      <c r="D8116" t="s">
        <v>200</v>
      </c>
      <c r="E8116">
        <v>212073</v>
      </c>
      <c r="F8116">
        <v>18.8614</v>
      </c>
      <c r="G8116">
        <v>44786</v>
      </c>
      <c r="H8116">
        <v>44774</v>
      </c>
      <c r="I8116">
        <v>3999993.6822000002</v>
      </c>
      <c r="J8116" t="s">
        <v>188</v>
      </c>
      <c r="K8116">
        <v>1199.9981046600001</v>
      </c>
    </row>
    <row r="8117" spans="1:11" x14ac:dyDescent="0.2">
      <c r="A8117" t="s">
        <v>261</v>
      </c>
      <c r="B8117" t="s">
        <v>185</v>
      </c>
      <c r="C8117" t="s">
        <v>231</v>
      </c>
      <c r="D8117" t="s">
        <v>192</v>
      </c>
      <c r="E8117">
        <v>228510</v>
      </c>
      <c r="F8117">
        <v>23.1937</v>
      </c>
      <c r="G8117">
        <v>44786</v>
      </c>
      <c r="H8117">
        <v>44774</v>
      </c>
      <c r="I8117">
        <v>5299992.3870000001</v>
      </c>
      <c r="J8117" t="s">
        <v>188</v>
      </c>
      <c r="K8117">
        <v>1589.9977161000002</v>
      </c>
    </row>
    <row r="8118" spans="1:11" x14ac:dyDescent="0.2">
      <c r="A8118" t="s">
        <v>261</v>
      </c>
      <c r="B8118" t="s">
        <v>198</v>
      </c>
      <c r="C8118" t="s">
        <v>238</v>
      </c>
      <c r="D8118" t="s">
        <v>187</v>
      </c>
      <c r="E8118">
        <v>29564</v>
      </c>
      <c r="F8118">
        <v>240.1575</v>
      </c>
      <c r="G8118">
        <v>44786</v>
      </c>
      <c r="H8118">
        <v>44774</v>
      </c>
      <c r="I8118">
        <v>7100016.3300000001</v>
      </c>
      <c r="J8118" t="s">
        <v>204</v>
      </c>
      <c r="K8118">
        <v>2130.0048990000005</v>
      </c>
    </row>
    <row r="8119" spans="1:11" x14ac:dyDescent="0.2">
      <c r="A8119" t="s">
        <v>261</v>
      </c>
      <c r="B8119" t="s">
        <v>198</v>
      </c>
      <c r="C8119" t="s">
        <v>239</v>
      </c>
      <c r="D8119" t="s">
        <v>190</v>
      </c>
      <c r="E8119">
        <v>134821</v>
      </c>
      <c r="F8119">
        <v>16.317900000000002</v>
      </c>
      <c r="G8119">
        <v>44788</v>
      </c>
      <c r="H8119">
        <v>44774</v>
      </c>
      <c r="I8119">
        <v>2199995.5959000001</v>
      </c>
      <c r="J8119" t="s">
        <v>188</v>
      </c>
      <c r="K8119">
        <v>659.99867877000008</v>
      </c>
    </row>
    <row r="8120" spans="1:11" x14ac:dyDescent="0.2">
      <c r="A8120" t="s">
        <v>261</v>
      </c>
      <c r="B8120" t="s">
        <v>185</v>
      </c>
      <c r="C8120" t="s">
        <v>237</v>
      </c>
      <c r="D8120" t="s">
        <v>190</v>
      </c>
      <c r="E8120">
        <v>473777</v>
      </c>
      <c r="F8120">
        <v>18.152000000000001</v>
      </c>
      <c r="G8120">
        <v>44791</v>
      </c>
      <c r="H8120">
        <v>44774</v>
      </c>
      <c r="I8120">
        <v>8600000.1040000003</v>
      </c>
      <c r="J8120" t="s">
        <v>204</v>
      </c>
      <c r="K8120">
        <v>2580.0000312000002</v>
      </c>
    </row>
    <row r="8121" spans="1:11" x14ac:dyDescent="0.2">
      <c r="A8121" t="s">
        <v>261</v>
      </c>
      <c r="B8121" t="s">
        <v>198</v>
      </c>
      <c r="C8121" t="s">
        <v>232</v>
      </c>
      <c r="D8121" t="s">
        <v>190</v>
      </c>
      <c r="E8121">
        <v>114318</v>
      </c>
      <c r="F8121">
        <v>23.618300000000001</v>
      </c>
      <c r="G8121">
        <v>44792</v>
      </c>
      <c r="H8121">
        <v>44774</v>
      </c>
      <c r="I8121">
        <v>2699996.8194000004</v>
      </c>
      <c r="J8121" t="s">
        <v>204</v>
      </c>
      <c r="K8121">
        <v>809.99904582000011</v>
      </c>
    </row>
    <row r="8122" spans="1:11" x14ac:dyDescent="0.2">
      <c r="A8122" t="s">
        <v>261</v>
      </c>
      <c r="B8122" t="s">
        <v>198</v>
      </c>
      <c r="C8122" t="s">
        <v>213</v>
      </c>
      <c r="D8122" t="s">
        <v>192</v>
      </c>
      <c r="E8122">
        <v>65807</v>
      </c>
      <c r="F8122">
        <v>66.862200000000001</v>
      </c>
      <c r="G8122">
        <v>44792</v>
      </c>
      <c r="H8122">
        <v>44774</v>
      </c>
      <c r="I8122">
        <v>4400000.7954000002</v>
      </c>
      <c r="J8122" t="s">
        <v>188</v>
      </c>
      <c r="K8122">
        <v>1320.0002386200001</v>
      </c>
    </row>
    <row r="8123" spans="1:11" x14ac:dyDescent="0.2">
      <c r="A8123" t="s">
        <v>261</v>
      </c>
      <c r="B8123" t="s">
        <v>185</v>
      </c>
      <c r="C8123" t="s">
        <v>242</v>
      </c>
      <c r="D8123" t="s">
        <v>200</v>
      </c>
      <c r="E8123">
        <v>12664</v>
      </c>
      <c r="F8123">
        <v>276.37900000000002</v>
      </c>
      <c r="G8123">
        <v>44793</v>
      </c>
      <c r="H8123">
        <v>44774</v>
      </c>
      <c r="I8123">
        <v>3500063.6560000004</v>
      </c>
      <c r="J8123" t="s">
        <v>207</v>
      </c>
      <c r="K8123">
        <v>1050.0190968000002</v>
      </c>
    </row>
    <row r="8124" spans="1:11" x14ac:dyDescent="0.2">
      <c r="A8124" t="s">
        <v>261</v>
      </c>
      <c r="B8124" t="s">
        <v>198</v>
      </c>
      <c r="C8124" t="s">
        <v>219</v>
      </c>
      <c r="D8124" t="s">
        <v>200</v>
      </c>
      <c r="E8124">
        <v>67034</v>
      </c>
      <c r="F8124">
        <v>53.704000000000001</v>
      </c>
      <c r="G8124">
        <v>44794</v>
      </c>
      <c r="H8124">
        <v>44774</v>
      </c>
      <c r="I8124">
        <v>3599993.9360000002</v>
      </c>
      <c r="J8124" t="s">
        <v>188</v>
      </c>
      <c r="K8124">
        <v>1079.9981808</v>
      </c>
    </row>
    <row r="8125" spans="1:11" x14ac:dyDescent="0.2">
      <c r="A8125" t="s">
        <v>261</v>
      </c>
      <c r="B8125" t="s">
        <v>198</v>
      </c>
      <c r="C8125" t="s">
        <v>225</v>
      </c>
      <c r="D8125" t="s">
        <v>190</v>
      </c>
      <c r="E8125">
        <v>84228</v>
      </c>
      <c r="F8125">
        <v>81.920599999999993</v>
      </c>
      <c r="G8125">
        <v>44794</v>
      </c>
      <c r="H8125">
        <v>44774</v>
      </c>
      <c r="I8125">
        <v>6900008.2967999997</v>
      </c>
      <c r="J8125" t="s">
        <v>188</v>
      </c>
      <c r="K8125">
        <v>2070.00248904</v>
      </c>
    </row>
    <row r="8126" spans="1:11" x14ac:dyDescent="0.2">
      <c r="A8126" t="s">
        <v>261</v>
      </c>
      <c r="B8126" t="s">
        <v>185</v>
      </c>
      <c r="C8126" t="s">
        <v>227</v>
      </c>
      <c r="D8126" t="s">
        <v>192</v>
      </c>
      <c r="E8126">
        <v>25828</v>
      </c>
      <c r="F8126">
        <v>158.7406</v>
      </c>
      <c r="G8126">
        <v>44795</v>
      </c>
      <c r="H8126">
        <v>44774</v>
      </c>
      <c r="I8126">
        <v>4099952.2168000001</v>
      </c>
      <c r="J8126" t="s">
        <v>204</v>
      </c>
      <c r="K8126">
        <v>1229.98566504</v>
      </c>
    </row>
    <row r="8127" spans="1:11" x14ac:dyDescent="0.2">
      <c r="A8127" t="s">
        <v>261</v>
      </c>
      <c r="B8127" t="s">
        <v>185</v>
      </c>
      <c r="C8127" t="s">
        <v>233</v>
      </c>
      <c r="D8127" t="s">
        <v>190</v>
      </c>
      <c r="E8127">
        <v>38317</v>
      </c>
      <c r="F8127">
        <v>80.904200000000003</v>
      </c>
      <c r="G8127">
        <v>44795</v>
      </c>
      <c r="H8127">
        <v>44774</v>
      </c>
      <c r="I8127">
        <v>3100006.2313999999</v>
      </c>
      <c r="J8127" t="s">
        <v>204</v>
      </c>
      <c r="K8127">
        <v>930.00186942000005</v>
      </c>
    </row>
    <row r="8128" spans="1:11" x14ac:dyDescent="0.2">
      <c r="A8128" t="s">
        <v>261</v>
      </c>
      <c r="B8128" t="s">
        <v>185</v>
      </c>
      <c r="C8128" t="s">
        <v>211</v>
      </c>
      <c r="D8128" t="s">
        <v>190</v>
      </c>
      <c r="E8128">
        <v>444227</v>
      </c>
      <c r="F8128">
        <v>13.281499999999999</v>
      </c>
      <c r="G8128">
        <v>44795</v>
      </c>
      <c r="H8128">
        <v>44774</v>
      </c>
      <c r="I8128">
        <v>5900000.9004999995</v>
      </c>
      <c r="J8128" t="s">
        <v>207</v>
      </c>
      <c r="K8128">
        <v>1770.00027015</v>
      </c>
    </row>
    <row r="8129" spans="1:11" x14ac:dyDescent="0.2">
      <c r="A8129" t="s">
        <v>261</v>
      </c>
      <c r="B8129" t="s">
        <v>185</v>
      </c>
      <c r="C8129" t="s">
        <v>218</v>
      </c>
      <c r="D8129" t="s">
        <v>190</v>
      </c>
      <c r="E8129">
        <v>168983</v>
      </c>
      <c r="F8129">
        <v>58.585700000000003</v>
      </c>
      <c r="G8129">
        <v>44798</v>
      </c>
      <c r="H8129">
        <v>44774</v>
      </c>
      <c r="I8129">
        <v>9899987.3431000002</v>
      </c>
      <c r="J8129" t="s">
        <v>204</v>
      </c>
      <c r="K8129">
        <v>2969.99620293</v>
      </c>
    </row>
    <row r="8130" spans="1:11" x14ac:dyDescent="0.2">
      <c r="A8130" t="s">
        <v>261</v>
      </c>
      <c r="B8130" t="s">
        <v>198</v>
      </c>
      <c r="C8130" t="s">
        <v>213</v>
      </c>
      <c r="D8130" t="s">
        <v>190</v>
      </c>
      <c r="E8130">
        <v>65390</v>
      </c>
      <c r="F8130">
        <v>76.464399999999998</v>
      </c>
      <c r="G8130">
        <v>44798</v>
      </c>
      <c r="H8130">
        <v>44774</v>
      </c>
      <c r="I8130">
        <v>5000007.1159999995</v>
      </c>
      <c r="J8130" t="s">
        <v>188</v>
      </c>
      <c r="K8130">
        <v>1500.0021347999998</v>
      </c>
    </row>
    <row r="8131" spans="1:11" x14ac:dyDescent="0.2">
      <c r="A8131" t="s">
        <v>261</v>
      </c>
      <c r="B8131" t="s">
        <v>185</v>
      </c>
      <c r="C8131" t="s">
        <v>240</v>
      </c>
      <c r="D8131" t="s">
        <v>190</v>
      </c>
      <c r="E8131">
        <v>821283</v>
      </c>
      <c r="F8131">
        <v>6.8186</v>
      </c>
      <c r="G8131">
        <v>44798</v>
      </c>
      <c r="H8131">
        <v>44774</v>
      </c>
      <c r="I8131">
        <v>5600000.2637999998</v>
      </c>
      <c r="J8131" t="s">
        <v>241</v>
      </c>
      <c r="K8131">
        <v>2800.0001318999998</v>
      </c>
    </row>
    <row r="8132" spans="1:11" x14ac:dyDescent="0.2">
      <c r="A8132" t="s">
        <v>261</v>
      </c>
      <c r="B8132" t="s">
        <v>185</v>
      </c>
      <c r="C8132" t="s">
        <v>221</v>
      </c>
      <c r="D8132" t="s">
        <v>192</v>
      </c>
      <c r="E8132">
        <v>187738</v>
      </c>
      <c r="F8132">
        <v>37.818600000000004</v>
      </c>
      <c r="G8132">
        <v>44798</v>
      </c>
      <c r="H8132">
        <v>44774</v>
      </c>
      <c r="I8132">
        <v>7099988.3268000009</v>
      </c>
      <c r="J8132" t="s">
        <v>207</v>
      </c>
      <c r="K8132">
        <v>2129.9964980400005</v>
      </c>
    </row>
    <row r="8133" spans="1:11" x14ac:dyDescent="0.2">
      <c r="A8133" t="s">
        <v>261</v>
      </c>
      <c r="B8133" t="s">
        <v>198</v>
      </c>
      <c r="C8133" t="s">
        <v>201</v>
      </c>
      <c r="D8133" t="s">
        <v>200</v>
      </c>
      <c r="E8133">
        <v>92509</v>
      </c>
      <c r="F8133">
        <v>42.158200000000001</v>
      </c>
      <c r="G8133">
        <v>44798</v>
      </c>
      <c r="H8133">
        <v>44774</v>
      </c>
      <c r="I8133">
        <v>3900012.9238</v>
      </c>
      <c r="J8133" t="s">
        <v>188</v>
      </c>
      <c r="K8133">
        <v>1170.0038771400002</v>
      </c>
    </row>
    <row r="8134" spans="1:11" x14ac:dyDescent="0.2">
      <c r="A8134" t="s">
        <v>261</v>
      </c>
      <c r="B8134" t="s">
        <v>198</v>
      </c>
      <c r="C8134" t="s">
        <v>245</v>
      </c>
      <c r="D8134" t="s">
        <v>192</v>
      </c>
      <c r="E8134">
        <v>109879</v>
      </c>
      <c r="F8134">
        <v>60.066200000000002</v>
      </c>
      <c r="G8134">
        <v>44798</v>
      </c>
      <c r="H8134">
        <v>44774</v>
      </c>
      <c r="I8134">
        <v>6600013.9898000006</v>
      </c>
      <c r="J8134" t="s">
        <v>188</v>
      </c>
      <c r="K8134">
        <v>1980.0041969400004</v>
      </c>
    </row>
    <row r="8135" spans="1:11" x14ac:dyDescent="0.2">
      <c r="A8135" t="s">
        <v>261</v>
      </c>
      <c r="B8135" t="s">
        <v>185</v>
      </c>
      <c r="C8135" t="s">
        <v>222</v>
      </c>
      <c r="D8135" t="s">
        <v>192</v>
      </c>
      <c r="E8135">
        <v>262702</v>
      </c>
      <c r="F8135">
        <v>17.890999999999998</v>
      </c>
      <c r="G8135">
        <v>44799</v>
      </c>
      <c r="H8135">
        <v>44774</v>
      </c>
      <c r="I8135">
        <v>4700001.4819999998</v>
      </c>
      <c r="J8135" t="s">
        <v>193</v>
      </c>
      <c r="K8135">
        <v>1880.0005928</v>
      </c>
    </row>
    <row r="8136" spans="1:11" x14ac:dyDescent="0.2">
      <c r="A8136" t="s">
        <v>261</v>
      </c>
      <c r="B8136" t="s">
        <v>198</v>
      </c>
      <c r="C8136" t="s">
        <v>205</v>
      </c>
      <c r="D8136" t="s">
        <v>187</v>
      </c>
      <c r="E8136">
        <v>309437</v>
      </c>
      <c r="F8136">
        <v>16.8047</v>
      </c>
      <c r="G8136">
        <v>44800</v>
      </c>
      <c r="H8136">
        <v>44774</v>
      </c>
      <c r="I8136">
        <v>5199995.9539000001</v>
      </c>
      <c r="J8136" t="s">
        <v>193</v>
      </c>
      <c r="K8136">
        <v>2079.9983815600003</v>
      </c>
    </row>
    <row r="8137" spans="1:11" x14ac:dyDescent="0.2">
      <c r="A8137" t="s">
        <v>261</v>
      </c>
      <c r="B8137" t="s">
        <v>185</v>
      </c>
      <c r="C8137" t="s">
        <v>236</v>
      </c>
      <c r="D8137" t="s">
        <v>192</v>
      </c>
      <c r="E8137">
        <v>117000</v>
      </c>
      <c r="F8137">
        <v>5.9828999999999999</v>
      </c>
      <c r="G8137">
        <v>44802</v>
      </c>
      <c r="H8137">
        <v>44774</v>
      </c>
      <c r="I8137">
        <v>699999.29999999993</v>
      </c>
      <c r="J8137" t="s">
        <v>215</v>
      </c>
      <c r="K8137">
        <v>349.99964999999997</v>
      </c>
    </row>
    <row r="8138" spans="1:11" x14ac:dyDescent="0.2">
      <c r="A8138" t="s">
        <v>261</v>
      </c>
      <c r="B8138" t="s">
        <v>198</v>
      </c>
      <c r="C8138" t="s">
        <v>189</v>
      </c>
      <c r="D8138" t="s">
        <v>187</v>
      </c>
      <c r="E8138">
        <v>54053</v>
      </c>
      <c r="F8138">
        <v>29.6005</v>
      </c>
      <c r="G8138">
        <v>44802</v>
      </c>
      <c r="H8138">
        <v>44774</v>
      </c>
      <c r="I8138">
        <v>1599995.8265</v>
      </c>
      <c r="J8138" t="s">
        <v>188</v>
      </c>
      <c r="K8138">
        <v>479.99874794999994</v>
      </c>
    </row>
    <row r="8139" spans="1:11" x14ac:dyDescent="0.2">
      <c r="A8139" t="s">
        <v>261</v>
      </c>
      <c r="B8139" t="s">
        <v>198</v>
      </c>
      <c r="C8139" t="s">
        <v>203</v>
      </c>
      <c r="D8139" t="s">
        <v>190</v>
      </c>
      <c r="E8139">
        <v>23131</v>
      </c>
      <c r="F8139">
        <v>112.4011</v>
      </c>
      <c r="G8139">
        <v>44805</v>
      </c>
      <c r="H8139">
        <v>44805</v>
      </c>
      <c r="I8139">
        <v>2599949.8440999999</v>
      </c>
      <c r="J8139" t="s">
        <v>204</v>
      </c>
      <c r="K8139">
        <v>779.98495322999997</v>
      </c>
    </row>
    <row r="8140" spans="1:11" x14ac:dyDescent="0.2">
      <c r="A8140" t="s">
        <v>261</v>
      </c>
      <c r="B8140" t="s">
        <v>185</v>
      </c>
      <c r="C8140" t="s">
        <v>238</v>
      </c>
      <c r="D8140" t="s">
        <v>190</v>
      </c>
      <c r="E8140">
        <v>45462</v>
      </c>
      <c r="F8140">
        <v>217.7654</v>
      </c>
      <c r="G8140">
        <v>44805</v>
      </c>
      <c r="H8140">
        <v>44805</v>
      </c>
      <c r="I8140">
        <v>9900050.6148000006</v>
      </c>
      <c r="J8140" t="s">
        <v>204</v>
      </c>
      <c r="K8140">
        <v>2970.0151844400007</v>
      </c>
    </row>
    <row r="8141" spans="1:11" x14ac:dyDescent="0.2">
      <c r="A8141" t="s">
        <v>261</v>
      </c>
      <c r="B8141" t="s">
        <v>198</v>
      </c>
      <c r="C8141" t="s">
        <v>194</v>
      </c>
      <c r="D8141" t="s">
        <v>190</v>
      </c>
      <c r="E8141">
        <v>51959</v>
      </c>
      <c r="F8141">
        <v>44.265300000000003</v>
      </c>
      <c r="G8141">
        <v>44805</v>
      </c>
      <c r="H8141">
        <v>44805</v>
      </c>
      <c r="I8141">
        <v>2299980.7227000003</v>
      </c>
      <c r="J8141" t="s">
        <v>188</v>
      </c>
      <c r="K8141">
        <v>689.99421681000013</v>
      </c>
    </row>
    <row r="8142" spans="1:11" x14ac:dyDescent="0.2">
      <c r="A8142" t="s">
        <v>261</v>
      </c>
      <c r="B8142" t="s">
        <v>198</v>
      </c>
      <c r="C8142" t="s">
        <v>219</v>
      </c>
      <c r="D8142" t="s">
        <v>187</v>
      </c>
      <c r="E8142">
        <v>87975</v>
      </c>
      <c r="F8142">
        <v>55.697499999999998</v>
      </c>
      <c r="G8142">
        <v>44805</v>
      </c>
      <c r="H8142">
        <v>44805</v>
      </c>
      <c r="I8142">
        <v>4899987.5625</v>
      </c>
      <c r="J8142" t="s">
        <v>188</v>
      </c>
      <c r="K8142">
        <v>1469.9962687500001</v>
      </c>
    </row>
    <row r="8143" spans="1:11" x14ac:dyDescent="0.2">
      <c r="A8143" t="s">
        <v>261</v>
      </c>
      <c r="B8143" t="s">
        <v>198</v>
      </c>
      <c r="C8143" t="s">
        <v>186</v>
      </c>
      <c r="D8143" t="s">
        <v>190</v>
      </c>
      <c r="E8143">
        <v>138171</v>
      </c>
      <c r="F8143">
        <v>23.883500000000002</v>
      </c>
      <c r="G8143">
        <v>44806</v>
      </c>
      <c r="H8143">
        <v>44805</v>
      </c>
      <c r="I8143">
        <v>3300007.0785000003</v>
      </c>
      <c r="J8143" t="s">
        <v>188</v>
      </c>
      <c r="K8143">
        <v>990.00212355000008</v>
      </c>
    </row>
    <row r="8144" spans="1:11" x14ac:dyDescent="0.2">
      <c r="A8144" t="s">
        <v>261</v>
      </c>
      <c r="B8144" t="s">
        <v>198</v>
      </c>
      <c r="C8144" t="s">
        <v>245</v>
      </c>
      <c r="D8144" t="s">
        <v>190</v>
      </c>
      <c r="E8144">
        <v>145536</v>
      </c>
      <c r="F8144">
        <v>55.656399999999998</v>
      </c>
      <c r="G8144">
        <v>44806</v>
      </c>
      <c r="H8144">
        <v>44805</v>
      </c>
      <c r="I8144">
        <v>8100009.8303999994</v>
      </c>
      <c r="J8144" t="s">
        <v>188</v>
      </c>
      <c r="K8144">
        <v>2430.0029491200003</v>
      </c>
    </row>
    <row r="8145" spans="1:11" x14ac:dyDescent="0.2">
      <c r="A8145" t="s">
        <v>261</v>
      </c>
      <c r="B8145" t="s">
        <v>185</v>
      </c>
      <c r="C8145" t="s">
        <v>239</v>
      </c>
      <c r="D8145" t="s">
        <v>192</v>
      </c>
      <c r="E8145">
        <v>389522</v>
      </c>
      <c r="F8145">
        <v>16.430399999999999</v>
      </c>
      <c r="G8145">
        <v>44809</v>
      </c>
      <c r="H8145">
        <v>44805</v>
      </c>
      <c r="I8145">
        <v>6400002.2687999997</v>
      </c>
      <c r="J8145" t="s">
        <v>188</v>
      </c>
      <c r="K8145">
        <v>1920.0006806400002</v>
      </c>
    </row>
    <row r="8146" spans="1:11" x14ac:dyDescent="0.2">
      <c r="A8146" t="s">
        <v>261</v>
      </c>
      <c r="B8146" t="s">
        <v>185</v>
      </c>
      <c r="C8146" t="s">
        <v>208</v>
      </c>
      <c r="D8146" t="s">
        <v>200</v>
      </c>
      <c r="E8146">
        <v>34227</v>
      </c>
      <c r="F8146">
        <v>67.197999999999993</v>
      </c>
      <c r="G8146">
        <v>44812</v>
      </c>
      <c r="H8146">
        <v>44805</v>
      </c>
      <c r="I8146">
        <v>2299985.946</v>
      </c>
      <c r="J8146" t="s">
        <v>188</v>
      </c>
      <c r="K8146">
        <v>689.99578380000003</v>
      </c>
    </row>
    <row r="8147" spans="1:11" x14ac:dyDescent="0.2">
      <c r="A8147" t="s">
        <v>261</v>
      </c>
      <c r="B8147" t="s">
        <v>198</v>
      </c>
      <c r="C8147" t="s">
        <v>112</v>
      </c>
      <c r="D8147" t="s">
        <v>200</v>
      </c>
      <c r="E8147">
        <v>46704</v>
      </c>
      <c r="F8147">
        <v>42.823</v>
      </c>
      <c r="G8147">
        <v>44812</v>
      </c>
      <c r="H8147">
        <v>44805</v>
      </c>
      <c r="I8147">
        <v>2000005.392</v>
      </c>
      <c r="J8147" t="s">
        <v>188</v>
      </c>
      <c r="K8147">
        <v>600.00161760000003</v>
      </c>
    </row>
    <row r="8148" spans="1:11" x14ac:dyDescent="0.2">
      <c r="A8148" t="s">
        <v>261</v>
      </c>
      <c r="B8148" t="s">
        <v>185</v>
      </c>
      <c r="C8148" t="s">
        <v>236</v>
      </c>
      <c r="D8148" t="s">
        <v>190</v>
      </c>
      <c r="E8148">
        <v>798494</v>
      </c>
      <c r="F8148">
        <v>7.0132000000000003</v>
      </c>
      <c r="G8148">
        <v>44812</v>
      </c>
      <c r="H8148">
        <v>44805</v>
      </c>
      <c r="I8148">
        <v>5599998.1208000006</v>
      </c>
      <c r="J8148" t="s">
        <v>215</v>
      </c>
      <c r="K8148">
        <v>2799.9990604000004</v>
      </c>
    </row>
    <row r="8149" spans="1:11" x14ac:dyDescent="0.2">
      <c r="A8149" t="s">
        <v>261</v>
      </c>
      <c r="B8149" t="s">
        <v>185</v>
      </c>
      <c r="C8149" t="s">
        <v>191</v>
      </c>
      <c r="D8149" t="s">
        <v>190</v>
      </c>
      <c r="E8149">
        <v>1554056</v>
      </c>
      <c r="F8149">
        <v>5.6626000000000003</v>
      </c>
      <c r="G8149">
        <v>44812</v>
      </c>
      <c r="H8149">
        <v>44805</v>
      </c>
      <c r="I8149">
        <v>8799997.5055999998</v>
      </c>
      <c r="J8149" t="s">
        <v>193</v>
      </c>
      <c r="K8149">
        <v>3519.9990022400002</v>
      </c>
    </row>
    <row r="8150" spans="1:11" x14ac:dyDescent="0.2">
      <c r="A8150" t="s">
        <v>261</v>
      </c>
      <c r="B8150" t="s">
        <v>198</v>
      </c>
      <c r="C8150" t="s">
        <v>216</v>
      </c>
      <c r="D8150" t="s">
        <v>192</v>
      </c>
      <c r="E8150">
        <v>84121</v>
      </c>
      <c r="F8150">
        <v>16.642700000000001</v>
      </c>
      <c r="G8150">
        <v>44813</v>
      </c>
      <c r="H8150">
        <v>44805</v>
      </c>
      <c r="I8150">
        <v>1400000.5667000001</v>
      </c>
      <c r="J8150" t="s">
        <v>215</v>
      </c>
      <c r="K8150">
        <v>700.00028335000013</v>
      </c>
    </row>
    <row r="8151" spans="1:11" x14ac:dyDescent="0.2">
      <c r="A8151" t="s">
        <v>261</v>
      </c>
      <c r="B8151" t="s">
        <v>185</v>
      </c>
      <c r="C8151" t="s">
        <v>225</v>
      </c>
      <c r="D8151" t="s">
        <v>190</v>
      </c>
      <c r="E8151">
        <v>101118</v>
      </c>
      <c r="F8151">
        <v>88.015699999999995</v>
      </c>
      <c r="G8151">
        <v>44814</v>
      </c>
      <c r="H8151">
        <v>44805</v>
      </c>
      <c r="I8151">
        <v>8899971.5526000001</v>
      </c>
      <c r="J8151" t="s">
        <v>188</v>
      </c>
      <c r="K8151">
        <v>2669.99146578</v>
      </c>
    </row>
    <row r="8152" spans="1:11" x14ac:dyDescent="0.2">
      <c r="A8152" t="s">
        <v>261</v>
      </c>
      <c r="B8152" t="s">
        <v>185</v>
      </c>
      <c r="C8152" t="s">
        <v>225</v>
      </c>
      <c r="D8152" t="s">
        <v>190</v>
      </c>
      <c r="E8152">
        <v>30461</v>
      </c>
      <c r="F8152">
        <v>88.638400000000004</v>
      </c>
      <c r="G8152">
        <v>44814</v>
      </c>
      <c r="H8152">
        <v>44805</v>
      </c>
      <c r="I8152">
        <v>2700014.3023999999</v>
      </c>
      <c r="J8152" t="s">
        <v>188</v>
      </c>
      <c r="K8152">
        <v>810.00429071999997</v>
      </c>
    </row>
    <row r="8153" spans="1:11" x14ac:dyDescent="0.2">
      <c r="A8153" t="s">
        <v>261</v>
      </c>
      <c r="B8153" t="s">
        <v>185</v>
      </c>
      <c r="C8153" t="s">
        <v>216</v>
      </c>
      <c r="D8153" t="s">
        <v>200</v>
      </c>
      <c r="E8153">
        <v>450962</v>
      </c>
      <c r="F8153">
        <v>17.0746</v>
      </c>
      <c r="G8153">
        <v>44815</v>
      </c>
      <c r="H8153">
        <v>44805</v>
      </c>
      <c r="I8153">
        <v>7699995.7652000003</v>
      </c>
      <c r="J8153" t="s">
        <v>215</v>
      </c>
      <c r="K8153">
        <v>3849.9978826000006</v>
      </c>
    </row>
    <row r="8154" spans="1:11" x14ac:dyDescent="0.2">
      <c r="A8154" t="s">
        <v>261</v>
      </c>
      <c r="B8154" t="s">
        <v>185</v>
      </c>
      <c r="C8154" t="s">
        <v>186</v>
      </c>
      <c r="D8154" t="s">
        <v>190</v>
      </c>
      <c r="E8154">
        <v>230444</v>
      </c>
      <c r="F8154">
        <v>20.8294</v>
      </c>
      <c r="G8154">
        <v>44819</v>
      </c>
      <c r="H8154">
        <v>44805</v>
      </c>
      <c r="I8154">
        <v>4800010.2535999995</v>
      </c>
      <c r="J8154" t="s">
        <v>188</v>
      </c>
      <c r="K8154">
        <v>1440.0030760799998</v>
      </c>
    </row>
    <row r="8155" spans="1:11" x14ac:dyDescent="0.2">
      <c r="A8155" t="s">
        <v>261</v>
      </c>
      <c r="B8155" t="s">
        <v>185</v>
      </c>
      <c r="C8155" t="s">
        <v>220</v>
      </c>
      <c r="D8155" t="s">
        <v>200</v>
      </c>
      <c r="E8155">
        <v>34238</v>
      </c>
      <c r="F8155">
        <v>172.3245</v>
      </c>
      <c r="G8155">
        <v>44819</v>
      </c>
      <c r="H8155">
        <v>44805</v>
      </c>
      <c r="I8155">
        <v>5900046.2309999997</v>
      </c>
      <c r="J8155" t="s">
        <v>188</v>
      </c>
      <c r="K8155">
        <v>1770.0138693000001</v>
      </c>
    </row>
    <row r="8156" spans="1:11" x14ac:dyDescent="0.2">
      <c r="A8156" t="s">
        <v>261</v>
      </c>
      <c r="B8156" t="s">
        <v>185</v>
      </c>
      <c r="C8156" t="s">
        <v>236</v>
      </c>
      <c r="D8156" t="s">
        <v>187</v>
      </c>
      <c r="E8156">
        <v>598444</v>
      </c>
      <c r="F8156">
        <v>6.0156000000000001</v>
      </c>
      <c r="G8156">
        <v>44820</v>
      </c>
      <c r="H8156">
        <v>44805</v>
      </c>
      <c r="I8156">
        <v>3599999.7264</v>
      </c>
      <c r="J8156" t="s">
        <v>215</v>
      </c>
      <c r="K8156">
        <v>1799.9998631999999</v>
      </c>
    </row>
    <row r="8157" spans="1:11" x14ac:dyDescent="0.2">
      <c r="A8157" t="s">
        <v>261</v>
      </c>
      <c r="B8157" t="s">
        <v>185</v>
      </c>
      <c r="C8157" t="s">
        <v>236</v>
      </c>
      <c r="D8157" t="s">
        <v>187</v>
      </c>
      <c r="E8157">
        <v>1159485</v>
      </c>
      <c r="F8157">
        <v>6.2958999999999996</v>
      </c>
      <c r="G8157">
        <v>44821</v>
      </c>
      <c r="H8157">
        <v>44805</v>
      </c>
      <c r="I8157">
        <v>7300001.6114999996</v>
      </c>
      <c r="J8157" t="s">
        <v>215</v>
      </c>
      <c r="K8157">
        <v>3650.0008057499999</v>
      </c>
    </row>
    <row r="8158" spans="1:11" x14ac:dyDescent="0.2">
      <c r="A8158" t="s">
        <v>261</v>
      </c>
      <c r="B8158" t="s">
        <v>185</v>
      </c>
      <c r="C8158" t="s">
        <v>244</v>
      </c>
      <c r="D8158" t="s">
        <v>192</v>
      </c>
      <c r="E8158">
        <v>105595</v>
      </c>
      <c r="F8158">
        <v>27.4633</v>
      </c>
      <c r="G8158">
        <v>44822</v>
      </c>
      <c r="H8158">
        <v>44805</v>
      </c>
      <c r="I8158">
        <v>2899987.1635000003</v>
      </c>
      <c r="J8158" t="s">
        <v>207</v>
      </c>
      <c r="K8158">
        <v>869.99614905000021</v>
      </c>
    </row>
    <row r="8159" spans="1:11" x14ac:dyDescent="0.2">
      <c r="A8159" t="s">
        <v>261</v>
      </c>
      <c r="B8159" t="s">
        <v>198</v>
      </c>
      <c r="C8159" t="s">
        <v>217</v>
      </c>
      <c r="D8159" t="s">
        <v>200</v>
      </c>
      <c r="E8159">
        <v>321647</v>
      </c>
      <c r="F8159">
        <v>8.7051999999999996</v>
      </c>
      <c r="G8159">
        <v>44822</v>
      </c>
      <c r="H8159">
        <v>44805</v>
      </c>
      <c r="I8159">
        <v>2800001.4643999999</v>
      </c>
      <c r="J8159" t="s">
        <v>215</v>
      </c>
      <c r="K8159">
        <v>1400.0007322000001</v>
      </c>
    </row>
    <row r="8160" spans="1:11" x14ac:dyDescent="0.2">
      <c r="A8160" t="s">
        <v>261</v>
      </c>
      <c r="B8160" t="s">
        <v>198</v>
      </c>
      <c r="C8160" t="s">
        <v>197</v>
      </c>
      <c r="D8160" t="s">
        <v>190</v>
      </c>
      <c r="E8160">
        <v>58979</v>
      </c>
      <c r="F8160">
        <v>159.37819999999999</v>
      </c>
      <c r="G8160">
        <v>44822</v>
      </c>
      <c r="H8160">
        <v>44805</v>
      </c>
      <c r="I8160">
        <v>9399966.8577999994</v>
      </c>
      <c r="J8160" t="s">
        <v>188</v>
      </c>
      <c r="K8160">
        <v>2819.99005734</v>
      </c>
    </row>
    <row r="8161" spans="1:11" x14ac:dyDescent="0.2">
      <c r="A8161" t="s">
        <v>261</v>
      </c>
      <c r="B8161" t="s">
        <v>185</v>
      </c>
      <c r="C8161" t="s">
        <v>189</v>
      </c>
      <c r="D8161" t="s">
        <v>190</v>
      </c>
      <c r="E8161">
        <v>152546</v>
      </c>
      <c r="F8161">
        <v>31.466000000000001</v>
      </c>
      <c r="G8161">
        <v>44823</v>
      </c>
      <c r="H8161">
        <v>44805</v>
      </c>
      <c r="I8161">
        <v>4800012.4359999998</v>
      </c>
      <c r="J8161" t="s">
        <v>188</v>
      </c>
      <c r="K8161">
        <v>1440.0037307999999</v>
      </c>
    </row>
    <row r="8162" spans="1:11" x14ac:dyDescent="0.2">
      <c r="A8162" t="s">
        <v>261</v>
      </c>
      <c r="B8162" t="s">
        <v>198</v>
      </c>
      <c r="C8162" t="s">
        <v>245</v>
      </c>
      <c r="D8162" t="s">
        <v>192</v>
      </c>
      <c r="E8162">
        <v>38411</v>
      </c>
      <c r="F8162">
        <v>54.671599999999998</v>
      </c>
      <c r="G8162">
        <v>44823</v>
      </c>
      <c r="H8162">
        <v>44805</v>
      </c>
      <c r="I8162">
        <v>2099990.8276</v>
      </c>
      <c r="J8162" t="s">
        <v>188</v>
      </c>
      <c r="K8162">
        <v>629.99724828000001</v>
      </c>
    </row>
    <row r="8163" spans="1:11" x14ac:dyDescent="0.2">
      <c r="A8163" t="s">
        <v>261</v>
      </c>
      <c r="B8163" t="s">
        <v>198</v>
      </c>
      <c r="C8163" t="s">
        <v>216</v>
      </c>
      <c r="D8163" t="s">
        <v>190</v>
      </c>
      <c r="E8163">
        <v>261475</v>
      </c>
      <c r="F8163">
        <v>16.8276</v>
      </c>
      <c r="G8163">
        <v>44823</v>
      </c>
      <c r="H8163">
        <v>44805</v>
      </c>
      <c r="I8163">
        <v>4399996.71</v>
      </c>
      <c r="J8163" t="s">
        <v>215</v>
      </c>
      <c r="K8163">
        <v>2199.9983550000002</v>
      </c>
    </row>
    <row r="8164" spans="1:11" x14ac:dyDescent="0.2">
      <c r="A8164" t="s">
        <v>261</v>
      </c>
      <c r="B8164" t="s">
        <v>198</v>
      </c>
      <c r="C8164" t="s">
        <v>231</v>
      </c>
      <c r="D8164" t="s">
        <v>190</v>
      </c>
      <c r="E8164">
        <v>174365</v>
      </c>
      <c r="F8164">
        <v>22.366900000000001</v>
      </c>
      <c r="G8164">
        <v>44826</v>
      </c>
      <c r="H8164">
        <v>44805</v>
      </c>
      <c r="I8164">
        <v>3900004.5185000002</v>
      </c>
      <c r="J8164" t="s">
        <v>188</v>
      </c>
      <c r="K8164">
        <v>1170.0013555500002</v>
      </c>
    </row>
    <row r="8165" spans="1:11" x14ac:dyDescent="0.2">
      <c r="A8165" t="s">
        <v>261</v>
      </c>
      <c r="B8165" t="s">
        <v>185</v>
      </c>
      <c r="C8165" t="s">
        <v>206</v>
      </c>
      <c r="D8165" t="s">
        <v>190</v>
      </c>
      <c r="E8165">
        <v>17570</v>
      </c>
      <c r="F8165">
        <v>102.4452</v>
      </c>
      <c r="G8165">
        <v>44826</v>
      </c>
      <c r="H8165">
        <v>44805</v>
      </c>
      <c r="I8165">
        <v>1799962.1640000001</v>
      </c>
      <c r="J8165" t="s">
        <v>207</v>
      </c>
      <c r="K8165">
        <v>539.98864920000005</v>
      </c>
    </row>
    <row r="8166" spans="1:11" x14ac:dyDescent="0.2">
      <c r="A8166" t="s">
        <v>261</v>
      </c>
      <c r="B8166" t="s">
        <v>198</v>
      </c>
      <c r="C8166" t="s">
        <v>235</v>
      </c>
      <c r="D8166" t="s">
        <v>187</v>
      </c>
      <c r="E8166">
        <v>379873</v>
      </c>
      <c r="F8166">
        <v>13.1623</v>
      </c>
      <c r="G8166">
        <v>44826</v>
      </c>
      <c r="H8166">
        <v>44805</v>
      </c>
      <c r="I8166">
        <v>5000002.3879000004</v>
      </c>
      <c r="J8166" t="s">
        <v>204</v>
      </c>
      <c r="K8166">
        <v>1500.0007163700002</v>
      </c>
    </row>
    <row r="8167" spans="1:11" x14ac:dyDescent="0.2">
      <c r="A8167" t="s">
        <v>261</v>
      </c>
      <c r="B8167" t="s">
        <v>185</v>
      </c>
      <c r="C8167" t="s">
        <v>202</v>
      </c>
      <c r="D8167" t="s">
        <v>190</v>
      </c>
      <c r="E8167">
        <v>1878067</v>
      </c>
      <c r="F8167">
        <v>4.2596999999999996</v>
      </c>
      <c r="G8167">
        <v>44827</v>
      </c>
      <c r="H8167">
        <v>44805</v>
      </c>
      <c r="I8167">
        <v>8000001.9998999992</v>
      </c>
      <c r="J8167" t="s">
        <v>193</v>
      </c>
      <c r="K8167">
        <v>3200.0007999599998</v>
      </c>
    </row>
    <row r="8168" spans="1:11" x14ac:dyDescent="0.2">
      <c r="A8168" t="s">
        <v>261</v>
      </c>
      <c r="B8168" t="s">
        <v>185</v>
      </c>
      <c r="C8168" t="s">
        <v>206</v>
      </c>
      <c r="D8168" t="s">
        <v>190</v>
      </c>
      <c r="E8168">
        <v>57001</v>
      </c>
      <c r="F8168">
        <v>94.735799999999998</v>
      </c>
      <c r="G8168">
        <v>44828</v>
      </c>
      <c r="H8168">
        <v>44805</v>
      </c>
      <c r="I8168">
        <v>5400035.3357999995</v>
      </c>
      <c r="J8168" t="s">
        <v>207</v>
      </c>
      <c r="K8168">
        <v>1620.01060074</v>
      </c>
    </row>
    <row r="8169" spans="1:11" x14ac:dyDescent="0.2">
      <c r="A8169" t="s">
        <v>261</v>
      </c>
      <c r="B8169" t="s">
        <v>198</v>
      </c>
      <c r="C8169" t="s">
        <v>226</v>
      </c>
      <c r="D8169" t="s">
        <v>190</v>
      </c>
      <c r="E8169">
        <v>71210</v>
      </c>
      <c r="F8169">
        <v>54.767400000000002</v>
      </c>
      <c r="G8169">
        <v>44833</v>
      </c>
      <c r="H8169">
        <v>44805</v>
      </c>
      <c r="I8169">
        <v>3899986.554</v>
      </c>
      <c r="J8169" t="s">
        <v>188</v>
      </c>
      <c r="K8169">
        <v>1169.9959662000001</v>
      </c>
    </row>
    <row r="8170" spans="1:11" x14ac:dyDescent="0.2">
      <c r="A8170" t="s">
        <v>261</v>
      </c>
      <c r="B8170" t="s">
        <v>198</v>
      </c>
      <c r="C8170" t="s">
        <v>201</v>
      </c>
      <c r="D8170" t="s">
        <v>190</v>
      </c>
      <c r="E8170">
        <v>173453</v>
      </c>
      <c r="F8170">
        <v>43.815899999999999</v>
      </c>
      <c r="G8170">
        <v>44833</v>
      </c>
      <c r="H8170">
        <v>44805</v>
      </c>
      <c r="I8170">
        <v>7599999.3026999999</v>
      </c>
      <c r="J8170" t="s">
        <v>188</v>
      </c>
      <c r="K8170">
        <v>2279.9997908100004</v>
      </c>
    </row>
    <row r="8171" spans="1:11" x14ac:dyDescent="0.2">
      <c r="A8171" t="s">
        <v>261</v>
      </c>
      <c r="B8171" t="s">
        <v>185</v>
      </c>
      <c r="C8171" t="s">
        <v>214</v>
      </c>
      <c r="D8171" t="s">
        <v>192</v>
      </c>
      <c r="E8171">
        <v>302875</v>
      </c>
      <c r="F8171">
        <v>27.073899999999998</v>
      </c>
      <c r="G8171">
        <v>44833</v>
      </c>
      <c r="H8171">
        <v>44805</v>
      </c>
      <c r="I8171">
        <v>8200007.4624999994</v>
      </c>
      <c r="J8171" t="s">
        <v>215</v>
      </c>
      <c r="K8171">
        <v>4100.0037312499999</v>
      </c>
    </row>
    <row r="8172" spans="1:11" x14ac:dyDescent="0.2">
      <c r="A8172" t="s">
        <v>261</v>
      </c>
      <c r="B8172" t="s">
        <v>198</v>
      </c>
      <c r="C8172" t="s">
        <v>195</v>
      </c>
      <c r="D8172" t="s">
        <v>190</v>
      </c>
      <c r="E8172">
        <v>27459</v>
      </c>
      <c r="F8172">
        <v>109.2543</v>
      </c>
      <c r="G8172">
        <v>44833</v>
      </c>
      <c r="H8172">
        <v>44805</v>
      </c>
      <c r="I8172">
        <v>3000013.8237000001</v>
      </c>
      <c r="J8172" t="s">
        <v>196</v>
      </c>
      <c r="K8172">
        <v>1500.0069118500001</v>
      </c>
    </row>
    <row r="8173" spans="1:11" x14ac:dyDescent="0.2">
      <c r="A8173" t="s">
        <v>261</v>
      </c>
      <c r="B8173" t="s">
        <v>198</v>
      </c>
      <c r="C8173" t="s">
        <v>228</v>
      </c>
      <c r="D8173" t="s">
        <v>187</v>
      </c>
      <c r="E8173">
        <v>159097</v>
      </c>
      <c r="F8173">
        <v>28.284700000000001</v>
      </c>
      <c r="G8173">
        <v>44835</v>
      </c>
      <c r="H8173">
        <v>44835</v>
      </c>
      <c r="I8173">
        <v>4500010.9159000004</v>
      </c>
      <c r="J8173" t="s">
        <v>204</v>
      </c>
      <c r="K8173">
        <v>1350.0032747700002</v>
      </c>
    </row>
    <row r="8174" spans="1:11" x14ac:dyDescent="0.2">
      <c r="A8174" t="s">
        <v>261</v>
      </c>
      <c r="B8174" t="s">
        <v>198</v>
      </c>
      <c r="C8174" t="s">
        <v>240</v>
      </c>
      <c r="D8174" t="s">
        <v>192</v>
      </c>
      <c r="E8174">
        <v>337131</v>
      </c>
      <c r="F8174">
        <v>7.1189</v>
      </c>
      <c r="G8174">
        <v>44835</v>
      </c>
      <c r="H8174">
        <v>44835</v>
      </c>
      <c r="I8174">
        <v>2400001.8758999999</v>
      </c>
      <c r="J8174" t="s">
        <v>241</v>
      </c>
      <c r="K8174">
        <v>1200.00093795</v>
      </c>
    </row>
    <row r="8175" spans="1:11" x14ac:dyDescent="0.2">
      <c r="A8175" t="s">
        <v>261</v>
      </c>
      <c r="B8175" t="s">
        <v>185</v>
      </c>
      <c r="C8175" t="s">
        <v>203</v>
      </c>
      <c r="D8175" t="s">
        <v>192</v>
      </c>
      <c r="E8175">
        <v>80781</v>
      </c>
      <c r="F8175">
        <v>112.6497</v>
      </c>
      <c r="G8175">
        <v>44836</v>
      </c>
      <c r="H8175">
        <v>44835</v>
      </c>
      <c r="I8175">
        <v>9099955.4156999998</v>
      </c>
      <c r="J8175" t="s">
        <v>204</v>
      </c>
      <c r="K8175">
        <v>2729.9866247099999</v>
      </c>
    </row>
    <row r="8176" spans="1:11" x14ac:dyDescent="0.2">
      <c r="A8176" t="s">
        <v>261</v>
      </c>
      <c r="B8176" t="s">
        <v>185</v>
      </c>
      <c r="C8176" t="s">
        <v>233</v>
      </c>
      <c r="D8176" t="s">
        <v>200</v>
      </c>
      <c r="E8176">
        <v>100154</v>
      </c>
      <c r="F8176">
        <v>88.863100000000003</v>
      </c>
      <c r="G8176">
        <v>44836</v>
      </c>
      <c r="H8176">
        <v>44835</v>
      </c>
      <c r="I8176">
        <v>8899994.9174000006</v>
      </c>
      <c r="J8176" t="s">
        <v>204</v>
      </c>
      <c r="K8176">
        <v>2669.9984752200003</v>
      </c>
    </row>
    <row r="8177" spans="1:11" x14ac:dyDescent="0.2">
      <c r="A8177" t="s">
        <v>261</v>
      </c>
      <c r="B8177" t="s">
        <v>185</v>
      </c>
      <c r="C8177" t="s">
        <v>216</v>
      </c>
      <c r="D8177" t="s">
        <v>192</v>
      </c>
      <c r="E8177">
        <v>498593</v>
      </c>
      <c r="F8177">
        <v>15.8446</v>
      </c>
      <c r="G8177">
        <v>44837</v>
      </c>
      <c r="H8177">
        <v>44835</v>
      </c>
      <c r="I8177">
        <v>7900006.6477999995</v>
      </c>
      <c r="J8177" t="s">
        <v>215</v>
      </c>
      <c r="K8177">
        <v>3950.0033239000004</v>
      </c>
    </row>
    <row r="8178" spans="1:11" x14ac:dyDescent="0.2">
      <c r="A8178" t="s">
        <v>261</v>
      </c>
      <c r="B8178" t="s">
        <v>185</v>
      </c>
      <c r="C8178" t="s">
        <v>213</v>
      </c>
      <c r="D8178" t="s">
        <v>200</v>
      </c>
      <c r="E8178">
        <v>115717</v>
      </c>
      <c r="F8178">
        <v>75.183099999999996</v>
      </c>
      <c r="G8178">
        <v>44841</v>
      </c>
      <c r="H8178">
        <v>44835</v>
      </c>
      <c r="I8178">
        <v>8699962.7827000003</v>
      </c>
      <c r="J8178" t="s">
        <v>188</v>
      </c>
      <c r="K8178">
        <v>2609.9888348099998</v>
      </c>
    </row>
    <row r="8179" spans="1:11" x14ac:dyDescent="0.2">
      <c r="A8179" t="s">
        <v>261</v>
      </c>
      <c r="B8179" t="s">
        <v>198</v>
      </c>
      <c r="C8179" t="s">
        <v>229</v>
      </c>
      <c r="D8179" t="s">
        <v>200</v>
      </c>
      <c r="E8179">
        <v>22966</v>
      </c>
      <c r="F8179">
        <v>104.5022</v>
      </c>
      <c r="G8179">
        <v>44843</v>
      </c>
      <c r="H8179">
        <v>44835</v>
      </c>
      <c r="I8179">
        <v>2399997.5252</v>
      </c>
      <c r="J8179" t="s">
        <v>188</v>
      </c>
      <c r="K8179">
        <v>719.99925756000005</v>
      </c>
    </row>
    <row r="8180" spans="1:11" x14ac:dyDescent="0.2">
      <c r="A8180" t="s">
        <v>261</v>
      </c>
      <c r="B8180" t="s">
        <v>185</v>
      </c>
      <c r="C8180" t="s">
        <v>236</v>
      </c>
      <c r="D8180" t="s">
        <v>192</v>
      </c>
      <c r="E8180">
        <v>518655</v>
      </c>
      <c r="F8180">
        <v>5.9770000000000003</v>
      </c>
      <c r="G8180">
        <v>44844</v>
      </c>
      <c r="H8180">
        <v>44835</v>
      </c>
      <c r="I8180">
        <v>3100000.9350000001</v>
      </c>
      <c r="J8180" t="s">
        <v>215</v>
      </c>
      <c r="K8180">
        <v>1550.0004675000002</v>
      </c>
    </row>
    <row r="8181" spans="1:11" x14ac:dyDescent="0.2">
      <c r="A8181" t="s">
        <v>261</v>
      </c>
      <c r="B8181" t="s">
        <v>198</v>
      </c>
      <c r="C8181" t="s">
        <v>224</v>
      </c>
      <c r="D8181" t="s">
        <v>192</v>
      </c>
      <c r="E8181">
        <v>49591</v>
      </c>
      <c r="F8181">
        <v>191.5659</v>
      </c>
      <c r="G8181">
        <v>44844</v>
      </c>
      <c r="H8181">
        <v>44835</v>
      </c>
      <c r="I8181">
        <v>9499944.5469000004</v>
      </c>
      <c r="J8181" t="s">
        <v>204</v>
      </c>
      <c r="K8181">
        <v>2849.9833640700003</v>
      </c>
    </row>
    <row r="8182" spans="1:11" x14ac:dyDescent="0.2">
      <c r="A8182" t="s">
        <v>261</v>
      </c>
      <c r="B8182" t="s">
        <v>185</v>
      </c>
      <c r="C8182" t="s">
        <v>195</v>
      </c>
      <c r="D8182" t="s">
        <v>190</v>
      </c>
      <c r="E8182">
        <v>36358</v>
      </c>
      <c r="F8182">
        <v>112.7677</v>
      </c>
      <c r="G8182">
        <v>44844</v>
      </c>
      <c r="H8182">
        <v>44835</v>
      </c>
      <c r="I8182">
        <v>4100008.0366000002</v>
      </c>
      <c r="J8182" t="s">
        <v>196</v>
      </c>
      <c r="K8182">
        <v>2050.0040183000001</v>
      </c>
    </row>
    <row r="8183" spans="1:11" x14ac:dyDescent="0.2">
      <c r="A8183" t="s">
        <v>261</v>
      </c>
      <c r="B8183" t="s">
        <v>185</v>
      </c>
      <c r="C8183" t="s">
        <v>232</v>
      </c>
      <c r="D8183" t="s">
        <v>190</v>
      </c>
      <c r="E8183">
        <v>148347</v>
      </c>
      <c r="F8183">
        <v>26.963799999999999</v>
      </c>
      <c r="G8183">
        <v>44847</v>
      </c>
      <c r="H8183">
        <v>44835</v>
      </c>
      <c r="I8183">
        <v>3999998.8385999999</v>
      </c>
      <c r="J8183" t="s">
        <v>204</v>
      </c>
      <c r="K8183">
        <v>1199.9996515800001</v>
      </c>
    </row>
    <row r="8184" spans="1:11" x14ac:dyDescent="0.2">
      <c r="A8184" t="s">
        <v>261</v>
      </c>
      <c r="B8184" t="s">
        <v>185</v>
      </c>
      <c r="C8184" t="s">
        <v>240</v>
      </c>
      <c r="D8184" t="s">
        <v>200</v>
      </c>
      <c r="E8184">
        <v>77315</v>
      </c>
      <c r="F8184">
        <v>7.7605000000000004</v>
      </c>
      <c r="G8184">
        <v>44847</v>
      </c>
      <c r="H8184">
        <v>44835</v>
      </c>
      <c r="I8184">
        <v>600003.0575</v>
      </c>
      <c r="J8184" t="s">
        <v>241</v>
      </c>
      <c r="K8184">
        <v>300.00152875000003</v>
      </c>
    </row>
    <row r="8185" spans="1:11" x14ac:dyDescent="0.2">
      <c r="A8185" t="s">
        <v>261</v>
      </c>
      <c r="B8185" t="s">
        <v>185</v>
      </c>
      <c r="C8185" t="s">
        <v>209</v>
      </c>
      <c r="D8185" t="s">
        <v>190</v>
      </c>
      <c r="E8185">
        <v>344882</v>
      </c>
      <c r="F8185">
        <v>18.267099999999999</v>
      </c>
      <c r="G8185">
        <v>44847</v>
      </c>
      <c r="H8185">
        <v>44835</v>
      </c>
      <c r="I8185">
        <v>6299993.9821999995</v>
      </c>
      <c r="J8185" t="s">
        <v>188</v>
      </c>
      <c r="K8185">
        <v>1889.9981946599999</v>
      </c>
    </row>
    <row r="8186" spans="1:11" x14ac:dyDescent="0.2">
      <c r="A8186" t="s">
        <v>261</v>
      </c>
      <c r="B8186" t="s">
        <v>198</v>
      </c>
      <c r="C8186" t="s">
        <v>221</v>
      </c>
      <c r="D8186" t="s">
        <v>200</v>
      </c>
      <c r="E8186">
        <v>190132</v>
      </c>
      <c r="F8186">
        <v>35.764699999999998</v>
      </c>
      <c r="G8186">
        <v>44847</v>
      </c>
      <c r="H8186">
        <v>44835</v>
      </c>
      <c r="I8186">
        <v>6800013.9403999997</v>
      </c>
      <c r="J8186" t="s">
        <v>207</v>
      </c>
      <c r="K8186">
        <v>2040.00418212</v>
      </c>
    </row>
    <row r="8187" spans="1:11" x14ac:dyDescent="0.2">
      <c r="A8187" t="s">
        <v>261</v>
      </c>
      <c r="B8187" t="s">
        <v>198</v>
      </c>
      <c r="C8187" t="s">
        <v>202</v>
      </c>
      <c r="D8187" t="s">
        <v>190</v>
      </c>
      <c r="E8187">
        <v>1456610</v>
      </c>
      <c r="F8187">
        <v>4.0505000000000004</v>
      </c>
      <c r="G8187">
        <v>44847</v>
      </c>
      <c r="H8187">
        <v>44835</v>
      </c>
      <c r="I8187">
        <v>5899998.8050000006</v>
      </c>
      <c r="J8187" t="s">
        <v>193</v>
      </c>
      <c r="K8187">
        <v>2359.9995220000005</v>
      </c>
    </row>
    <row r="8188" spans="1:11" x14ac:dyDescent="0.2">
      <c r="A8188" t="s">
        <v>261</v>
      </c>
      <c r="B8188" t="s">
        <v>198</v>
      </c>
      <c r="C8188" t="s">
        <v>242</v>
      </c>
      <c r="D8188" t="s">
        <v>190</v>
      </c>
      <c r="E8188">
        <v>6455</v>
      </c>
      <c r="F8188">
        <v>247.88849999999999</v>
      </c>
      <c r="G8188">
        <v>44847</v>
      </c>
      <c r="H8188">
        <v>44835</v>
      </c>
      <c r="I8188">
        <v>1600120.2674999998</v>
      </c>
      <c r="J8188" t="s">
        <v>207</v>
      </c>
      <c r="K8188">
        <v>480.03608024999994</v>
      </c>
    </row>
    <row r="8189" spans="1:11" x14ac:dyDescent="0.2">
      <c r="A8189" t="s">
        <v>261</v>
      </c>
      <c r="B8189" t="s">
        <v>198</v>
      </c>
      <c r="C8189" t="s">
        <v>199</v>
      </c>
      <c r="D8189" t="s">
        <v>200</v>
      </c>
      <c r="E8189">
        <v>3488249</v>
      </c>
      <c r="F8189">
        <v>2.8380999999999998</v>
      </c>
      <c r="G8189">
        <v>44848</v>
      </c>
      <c r="H8189">
        <v>44835</v>
      </c>
      <c r="I8189">
        <v>9899999.4868999999</v>
      </c>
      <c r="J8189" t="s">
        <v>193</v>
      </c>
      <c r="K8189">
        <v>3959.99979476</v>
      </c>
    </row>
    <row r="8190" spans="1:11" x14ac:dyDescent="0.2">
      <c r="A8190" t="s">
        <v>261</v>
      </c>
      <c r="B8190" t="s">
        <v>198</v>
      </c>
      <c r="C8190" t="s">
        <v>243</v>
      </c>
      <c r="D8190" t="s">
        <v>200</v>
      </c>
      <c r="E8190">
        <v>975142</v>
      </c>
      <c r="F8190">
        <v>6.4606000000000003</v>
      </c>
      <c r="G8190">
        <v>44849</v>
      </c>
      <c r="H8190">
        <v>44835</v>
      </c>
      <c r="I8190">
        <v>6300002.4051999999</v>
      </c>
      <c r="J8190" t="s">
        <v>215</v>
      </c>
      <c r="K8190">
        <v>3150.0012026000004</v>
      </c>
    </row>
    <row r="8191" spans="1:11" x14ac:dyDescent="0.2">
      <c r="A8191" t="s">
        <v>261</v>
      </c>
      <c r="B8191" t="s">
        <v>198</v>
      </c>
      <c r="C8191" t="s">
        <v>202</v>
      </c>
      <c r="D8191" t="s">
        <v>190</v>
      </c>
      <c r="E8191">
        <v>855669</v>
      </c>
      <c r="F8191">
        <v>3.9735</v>
      </c>
      <c r="G8191">
        <v>44850</v>
      </c>
      <c r="H8191">
        <v>44835</v>
      </c>
      <c r="I8191">
        <v>3400000.7714999998</v>
      </c>
      <c r="J8191" t="s">
        <v>193</v>
      </c>
      <c r="K8191">
        <v>1360.0003085999999</v>
      </c>
    </row>
    <row r="8192" spans="1:11" x14ac:dyDescent="0.2">
      <c r="A8192" t="s">
        <v>261</v>
      </c>
      <c r="B8192" t="s">
        <v>198</v>
      </c>
      <c r="C8192" t="s">
        <v>233</v>
      </c>
      <c r="D8192" t="s">
        <v>192</v>
      </c>
      <c r="E8192">
        <v>24554</v>
      </c>
      <c r="F8192">
        <v>89.598399999999998</v>
      </c>
      <c r="G8192">
        <v>44850</v>
      </c>
      <c r="H8192">
        <v>44835</v>
      </c>
      <c r="I8192">
        <v>2199999.1135999998</v>
      </c>
      <c r="J8192" t="s">
        <v>204</v>
      </c>
      <c r="K8192">
        <v>659.99973407999994</v>
      </c>
    </row>
    <row r="8193" spans="1:11" x14ac:dyDescent="0.2">
      <c r="A8193" t="s">
        <v>261</v>
      </c>
      <c r="B8193" t="s">
        <v>185</v>
      </c>
      <c r="C8193" t="s">
        <v>197</v>
      </c>
      <c r="D8193" t="s">
        <v>192</v>
      </c>
      <c r="E8193">
        <v>28732</v>
      </c>
      <c r="F8193">
        <v>163.5805</v>
      </c>
      <c r="G8193">
        <v>44851</v>
      </c>
      <c r="H8193">
        <v>44835</v>
      </c>
      <c r="I8193">
        <v>4699994.926</v>
      </c>
      <c r="J8193" t="s">
        <v>188</v>
      </c>
      <c r="K8193">
        <v>1409.9984778</v>
      </c>
    </row>
    <row r="8194" spans="1:11" x14ac:dyDescent="0.2">
      <c r="A8194" t="s">
        <v>261</v>
      </c>
      <c r="B8194" t="s">
        <v>198</v>
      </c>
      <c r="C8194" t="s">
        <v>191</v>
      </c>
      <c r="D8194" t="s">
        <v>192</v>
      </c>
      <c r="E8194">
        <v>537660</v>
      </c>
      <c r="F8194">
        <v>6.3236999999999997</v>
      </c>
      <c r="G8194">
        <v>44854</v>
      </c>
      <c r="H8194">
        <v>44835</v>
      </c>
      <c r="I8194">
        <v>3400000.5419999999</v>
      </c>
      <c r="J8194" t="s">
        <v>193</v>
      </c>
      <c r="K8194">
        <v>1360.0002168000001</v>
      </c>
    </row>
    <row r="8195" spans="1:11" x14ac:dyDescent="0.2">
      <c r="A8195" t="s">
        <v>261</v>
      </c>
      <c r="B8195" t="s">
        <v>198</v>
      </c>
      <c r="C8195" t="s">
        <v>219</v>
      </c>
      <c r="D8195" t="s">
        <v>190</v>
      </c>
      <c r="E8195">
        <v>48247</v>
      </c>
      <c r="F8195">
        <v>53.889499999999998</v>
      </c>
      <c r="G8195">
        <v>44854</v>
      </c>
      <c r="H8195">
        <v>44835</v>
      </c>
      <c r="I8195">
        <v>2600006.7064999999</v>
      </c>
      <c r="J8195" t="s">
        <v>188</v>
      </c>
      <c r="K8195">
        <v>780.00201195</v>
      </c>
    </row>
    <row r="8196" spans="1:11" x14ac:dyDescent="0.2">
      <c r="A8196" t="s">
        <v>261</v>
      </c>
      <c r="B8196" t="s">
        <v>185</v>
      </c>
      <c r="C8196" t="s">
        <v>211</v>
      </c>
      <c r="D8196" t="s">
        <v>200</v>
      </c>
      <c r="E8196">
        <v>260078</v>
      </c>
      <c r="F8196">
        <v>12.304</v>
      </c>
      <c r="G8196">
        <v>44854</v>
      </c>
      <c r="H8196">
        <v>44835</v>
      </c>
      <c r="I8196">
        <v>3199999.7120000003</v>
      </c>
      <c r="J8196" t="s">
        <v>207</v>
      </c>
      <c r="K8196">
        <v>959.99991360000001</v>
      </c>
    </row>
    <row r="8197" spans="1:11" x14ac:dyDescent="0.2">
      <c r="A8197" t="s">
        <v>261</v>
      </c>
      <c r="B8197" t="s">
        <v>185</v>
      </c>
      <c r="C8197" t="s">
        <v>208</v>
      </c>
      <c r="D8197" t="s">
        <v>192</v>
      </c>
      <c r="E8197">
        <v>157971</v>
      </c>
      <c r="F8197">
        <v>57.605400000000003</v>
      </c>
      <c r="G8197">
        <v>44855</v>
      </c>
      <c r="H8197">
        <v>44835</v>
      </c>
      <c r="I8197">
        <v>9099982.6434000004</v>
      </c>
      <c r="J8197" t="s">
        <v>188</v>
      </c>
      <c r="K8197">
        <v>2729.9947930200005</v>
      </c>
    </row>
    <row r="8198" spans="1:11" x14ac:dyDescent="0.2">
      <c r="A8198" t="s">
        <v>261</v>
      </c>
      <c r="B8198" t="s">
        <v>185</v>
      </c>
      <c r="C8198" t="s">
        <v>216</v>
      </c>
      <c r="D8198" t="s">
        <v>192</v>
      </c>
      <c r="E8198">
        <v>322145</v>
      </c>
      <c r="F8198">
        <v>16.1418</v>
      </c>
      <c r="G8198">
        <v>44856</v>
      </c>
      <c r="H8198">
        <v>44835</v>
      </c>
      <c r="I8198">
        <v>5200000.1610000003</v>
      </c>
      <c r="J8198" t="s">
        <v>215</v>
      </c>
      <c r="K8198">
        <v>2600.0000805</v>
      </c>
    </row>
    <row r="8199" spans="1:11" x14ac:dyDescent="0.2">
      <c r="A8199" t="s">
        <v>261</v>
      </c>
      <c r="B8199" t="s">
        <v>198</v>
      </c>
      <c r="C8199" t="s">
        <v>246</v>
      </c>
      <c r="D8199" t="s">
        <v>192</v>
      </c>
      <c r="E8199">
        <v>46193</v>
      </c>
      <c r="F8199">
        <v>140.71250000000001</v>
      </c>
      <c r="G8199">
        <v>44856</v>
      </c>
      <c r="H8199">
        <v>44835</v>
      </c>
      <c r="I8199">
        <v>6499932.5125000002</v>
      </c>
      <c r="J8199" t="s">
        <v>204</v>
      </c>
      <c r="K8199">
        <v>1949.9797537500003</v>
      </c>
    </row>
    <row r="8200" spans="1:11" x14ac:dyDescent="0.2">
      <c r="A8200" t="s">
        <v>261</v>
      </c>
      <c r="B8200" t="s">
        <v>185</v>
      </c>
      <c r="C8200" t="s">
        <v>213</v>
      </c>
      <c r="D8200" t="s">
        <v>190</v>
      </c>
      <c r="E8200">
        <v>92769</v>
      </c>
      <c r="F8200">
        <v>75.456599999999995</v>
      </c>
      <c r="G8200">
        <v>44857</v>
      </c>
      <c r="H8200">
        <v>44835</v>
      </c>
      <c r="I8200">
        <v>7000033.3253999995</v>
      </c>
      <c r="J8200" t="s">
        <v>188</v>
      </c>
      <c r="K8200">
        <v>2100.0099976199999</v>
      </c>
    </row>
    <row r="8201" spans="1:11" x14ac:dyDescent="0.2">
      <c r="A8201" t="s">
        <v>261</v>
      </c>
      <c r="B8201" t="s">
        <v>185</v>
      </c>
      <c r="C8201" t="s">
        <v>201</v>
      </c>
      <c r="D8201" t="s">
        <v>212</v>
      </c>
      <c r="E8201">
        <v>95053</v>
      </c>
      <c r="F8201">
        <v>42.081800000000001</v>
      </c>
      <c r="G8201">
        <v>44857</v>
      </c>
      <c r="H8201">
        <v>44835</v>
      </c>
      <c r="I8201">
        <v>4000001.3354000002</v>
      </c>
      <c r="J8201" t="s">
        <v>188</v>
      </c>
      <c r="K8201">
        <v>1200.0004006200002</v>
      </c>
    </row>
    <row r="8202" spans="1:11" x14ac:dyDescent="0.2">
      <c r="A8202" t="s">
        <v>261</v>
      </c>
      <c r="B8202" t="s">
        <v>185</v>
      </c>
      <c r="C8202" t="s">
        <v>201</v>
      </c>
      <c r="D8202" t="s">
        <v>190</v>
      </c>
      <c r="E8202">
        <v>29422</v>
      </c>
      <c r="F8202">
        <v>40.786200000000001</v>
      </c>
      <c r="G8202">
        <v>44858</v>
      </c>
      <c r="H8202">
        <v>44835</v>
      </c>
      <c r="I8202">
        <v>1200011.5764000001</v>
      </c>
      <c r="J8202" t="s">
        <v>188</v>
      </c>
      <c r="K8202">
        <v>360.00347292000004</v>
      </c>
    </row>
    <row r="8203" spans="1:11" x14ac:dyDescent="0.2">
      <c r="A8203" t="s">
        <v>261</v>
      </c>
      <c r="B8203" t="s">
        <v>198</v>
      </c>
      <c r="C8203" t="s">
        <v>209</v>
      </c>
      <c r="D8203" t="s">
        <v>200</v>
      </c>
      <c r="E8203">
        <v>272379</v>
      </c>
      <c r="F8203">
        <v>19.825299999999999</v>
      </c>
      <c r="G8203">
        <v>44858</v>
      </c>
      <c r="H8203">
        <v>44835</v>
      </c>
      <c r="I8203">
        <v>5399995.3887</v>
      </c>
      <c r="J8203" t="s">
        <v>188</v>
      </c>
      <c r="K8203">
        <v>1619.99861661</v>
      </c>
    </row>
    <row r="8204" spans="1:11" x14ac:dyDescent="0.2">
      <c r="A8204" t="s">
        <v>261</v>
      </c>
      <c r="B8204" t="s">
        <v>198</v>
      </c>
      <c r="C8204" t="s">
        <v>239</v>
      </c>
      <c r="D8204" t="s">
        <v>200</v>
      </c>
      <c r="E8204">
        <v>304333</v>
      </c>
      <c r="F8204">
        <v>15.115</v>
      </c>
      <c r="G8204">
        <v>44858</v>
      </c>
      <c r="H8204">
        <v>44835</v>
      </c>
      <c r="I8204">
        <v>4599993.2949999999</v>
      </c>
      <c r="J8204" t="s">
        <v>188</v>
      </c>
      <c r="K8204">
        <v>1379.9979885</v>
      </c>
    </row>
    <row r="8205" spans="1:11" x14ac:dyDescent="0.2">
      <c r="A8205" t="s">
        <v>261</v>
      </c>
      <c r="B8205" t="s">
        <v>198</v>
      </c>
      <c r="C8205" t="s">
        <v>234</v>
      </c>
      <c r="D8205" t="s">
        <v>190</v>
      </c>
      <c r="E8205">
        <v>88457</v>
      </c>
      <c r="F8205">
        <v>98.352599999999995</v>
      </c>
      <c r="G8205">
        <v>44858</v>
      </c>
      <c r="H8205">
        <v>44835</v>
      </c>
      <c r="I8205">
        <v>8699975.9381999988</v>
      </c>
      <c r="J8205" t="s">
        <v>204</v>
      </c>
      <c r="K8205">
        <v>2609.9927814600001</v>
      </c>
    </row>
    <row r="8206" spans="1:11" x14ac:dyDescent="0.2">
      <c r="A8206" t="s">
        <v>261</v>
      </c>
      <c r="B8206" t="s">
        <v>185</v>
      </c>
      <c r="C8206" t="s">
        <v>202</v>
      </c>
      <c r="D8206" t="s">
        <v>200</v>
      </c>
      <c r="E8206">
        <v>1677531</v>
      </c>
      <c r="F8206">
        <v>4.1727999999999996</v>
      </c>
      <c r="G8206">
        <v>44858</v>
      </c>
      <c r="H8206">
        <v>44835</v>
      </c>
      <c r="I8206">
        <v>7000001.3567999993</v>
      </c>
      <c r="J8206" t="s">
        <v>193</v>
      </c>
      <c r="K8206">
        <v>2800.0005427199999</v>
      </c>
    </row>
    <row r="8207" spans="1:11" x14ac:dyDescent="0.2">
      <c r="A8207" t="s">
        <v>261</v>
      </c>
      <c r="B8207" t="s">
        <v>198</v>
      </c>
      <c r="C8207" t="s">
        <v>220</v>
      </c>
      <c r="D8207" t="s">
        <v>200</v>
      </c>
      <c r="E8207">
        <v>15985</v>
      </c>
      <c r="F8207">
        <v>175.15989999999999</v>
      </c>
      <c r="G8207">
        <v>44861</v>
      </c>
      <c r="H8207">
        <v>44835</v>
      </c>
      <c r="I8207">
        <v>2799931.0014999998</v>
      </c>
      <c r="J8207" t="s">
        <v>188</v>
      </c>
      <c r="K8207">
        <v>839.97930044999998</v>
      </c>
    </row>
    <row r="8208" spans="1:11" x14ac:dyDescent="0.2">
      <c r="A8208" t="s">
        <v>261</v>
      </c>
      <c r="B8208" t="s">
        <v>185</v>
      </c>
      <c r="C8208" t="s">
        <v>205</v>
      </c>
      <c r="D8208" t="s">
        <v>192</v>
      </c>
      <c r="E8208">
        <v>337172</v>
      </c>
      <c r="F8208">
        <v>18.981400000000001</v>
      </c>
      <c r="G8208">
        <v>44861</v>
      </c>
      <c r="H8208">
        <v>44835</v>
      </c>
      <c r="I8208">
        <v>6399996.6008000001</v>
      </c>
      <c r="J8208" t="s">
        <v>193</v>
      </c>
      <c r="K8208">
        <v>2559.99864032</v>
      </c>
    </row>
    <row r="8209" spans="1:11" x14ac:dyDescent="0.2">
      <c r="A8209" t="s">
        <v>261</v>
      </c>
      <c r="B8209" t="s">
        <v>198</v>
      </c>
      <c r="C8209" t="s">
        <v>225</v>
      </c>
      <c r="D8209" t="s">
        <v>187</v>
      </c>
      <c r="E8209">
        <v>15175</v>
      </c>
      <c r="F8209">
        <v>85.665400000000005</v>
      </c>
      <c r="G8209">
        <v>44861</v>
      </c>
      <c r="H8209">
        <v>44835</v>
      </c>
      <c r="I8209">
        <v>1299972.4450000001</v>
      </c>
      <c r="J8209" t="s">
        <v>188</v>
      </c>
      <c r="K8209">
        <v>389.99173350000001</v>
      </c>
    </row>
    <row r="8210" spans="1:11" x14ac:dyDescent="0.2">
      <c r="A8210" t="s">
        <v>261</v>
      </c>
      <c r="B8210" t="s">
        <v>198</v>
      </c>
      <c r="C8210" t="s">
        <v>217</v>
      </c>
      <c r="D8210" t="s">
        <v>190</v>
      </c>
      <c r="E8210">
        <v>1070652</v>
      </c>
      <c r="F8210">
        <v>9.1532999999999998</v>
      </c>
      <c r="G8210">
        <v>44862</v>
      </c>
      <c r="H8210">
        <v>44835</v>
      </c>
      <c r="I8210">
        <v>9799998.9516000003</v>
      </c>
      <c r="J8210" t="s">
        <v>215</v>
      </c>
      <c r="K8210">
        <v>4899.9994758000003</v>
      </c>
    </row>
    <row r="8211" spans="1:11" x14ac:dyDescent="0.2">
      <c r="A8211" t="s">
        <v>261</v>
      </c>
      <c r="B8211" t="s">
        <v>185</v>
      </c>
      <c r="C8211" t="s">
        <v>217</v>
      </c>
      <c r="D8211" t="s">
        <v>190</v>
      </c>
      <c r="E8211">
        <v>937197</v>
      </c>
      <c r="F8211">
        <v>9.4963999999999995</v>
      </c>
      <c r="G8211">
        <v>44864</v>
      </c>
      <c r="H8211">
        <v>44835</v>
      </c>
      <c r="I8211">
        <v>8899997.5908000004</v>
      </c>
      <c r="J8211" t="s">
        <v>215</v>
      </c>
      <c r="K8211">
        <v>4449.9987954000007</v>
      </c>
    </row>
    <row r="8212" spans="1:11" x14ac:dyDescent="0.2">
      <c r="A8212" t="s">
        <v>261</v>
      </c>
      <c r="B8212" t="s">
        <v>198</v>
      </c>
      <c r="C8212" t="s">
        <v>245</v>
      </c>
      <c r="D8212" t="s">
        <v>190</v>
      </c>
      <c r="E8212">
        <v>27585</v>
      </c>
      <c r="F8212">
        <v>54.378300000000003</v>
      </c>
      <c r="G8212">
        <v>44864</v>
      </c>
      <c r="H8212">
        <v>44835</v>
      </c>
      <c r="I8212">
        <v>1500025.4055000001</v>
      </c>
      <c r="J8212" t="s">
        <v>188</v>
      </c>
      <c r="K8212">
        <v>450.00762165000003</v>
      </c>
    </row>
    <row r="8213" spans="1:11" x14ac:dyDescent="0.2">
      <c r="A8213" t="s">
        <v>261</v>
      </c>
      <c r="B8213" t="s">
        <v>198</v>
      </c>
      <c r="C8213" t="s">
        <v>229</v>
      </c>
      <c r="D8213" t="s">
        <v>200</v>
      </c>
      <c r="E8213">
        <v>84192</v>
      </c>
      <c r="F8213">
        <v>112.8373</v>
      </c>
      <c r="G8213">
        <v>44864</v>
      </c>
      <c r="H8213">
        <v>44835</v>
      </c>
      <c r="I8213">
        <v>9499997.9616</v>
      </c>
      <c r="J8213" t="s">
        <v>188</v>
      </c>
      <c r="K8213">
        <v>2849.9993884800006</v>
      </c>
    </row>
    <row r="8214" spans="1:11" x14ac:dyDescent="0.2">
      <c r="A8214" t="s">
        <v>261</v>
      </c>
      <c r="B8214" t="s">
        <v>198</v>
      </c>
      <c r="C8214" t="s">
        <v>203</v>
      </c>
      <c r="D8214" t="s">
        <v>187</v>
      </c>
      <c r="E8214">
        <v>24645</v>
      </c>
      <c r="F8214">
        <v>105.49679999999999</v>
      </c>
      <c r="G8214">
        <v>44864</v>
      </c>
      <c r="H8214">
        <v>44835</v>
      </c>
      <c r="I8214">
        <v>2599968.6359999999</v>
      </c>
      <c r="J8214" t="s">
        <v>204</v>
      </c>
      <c r="K8214">
        <v>779.99059080000006</v>
      </c>
    </row>
    <row r="8215" spans="1:11" x14ac:dyDescent="0.2">
      <c r="A8215" t="s">
        <v>261</v>
      </c>
      <c r="B8215" t="s">
        <v>185</v>
      </c>
      <c r="C8215" t="s">
        <v>189</v>
      </c>
      <c r="D8215" t="s">
        <v>190</v>
      </c>
      <c r="E8215">
        <v>251237</v>
      </c>
      <c r="F8215">
        <v>27.862100000000002</v>
      </c>
      <c r="G8215">
        <v>44868</v>
      </c>
      <c r="H8215">
        <v>44866</v>
      </c>
      <c r="I8215">
        <v>6999990.4177000001</v>
      </c>
      <c r="J8215" t="s">
        <v>188</v>
      </c>
      <c r="K8215">
        <v>2099.9971253100002</v>
      </c>
    </row>
    <row r="8216" spans="1:11" x14ac:dyDescent="0.2">
      <c r="A8216" t="s">
        <v>261</v>
      </c>
      <c r="B8216" t="s">
        <v>185</v>
      </c>
      <c r="C8216" t="s">
        <v>195</v>
      </c>
      <c r="D8216" t="s">
        <v>192</v>
      </c>
      <c r="E8216">
        <v>45489</v>
      </c>
      <c r="F8216">
        <v>107.71939999999999</v>
      </c>
      <c r="G8216">
        <v>44868</v>
      </c>
      <c r="H8216">
        <v>44866</v>
      </c>
      <c r="I8216">
        <v>4900047.7865999993</v>
      </c>
      <c r="J8216" t="s">
        <v>196</v>
      </c>
      <c r="K8216">
        <v>2450.0238933000001</v>
      </c>
    </row>
    <row r="8217" spans="1:11" x14ac:dyDescent="0.2">
      <c r="A8217" t="s">
        <v>261</v>
      </c>
      <c r="B8217" t="s">
        <v>198</v>
      </c>
      <c r="C8217" t="s">
        <v>213</v>
      </c>
      <c r="D8217" t="s">
        <v>192</v>
      </c>
      <c r="E8217">
        <v>93696</v>
      </c>
      <c r="F8217">
        <v>77.911199999999994</v>
      </c>
      <c r="G8217">
        <v>44868</v>
      </c>
      <c r="H8217">
        <v>44866</v>
      </c>
      <c r="I8217">
        <v>7299967.7951999996</v>
      </c>
      <c r="J8217" t="s">
        <v>188</v>
      </c>
      <c r="K8217">
        <v>2189.9903385600001</v>
      </c>
    </row>
    <row r="8218" spans="1:11" x14ac:dyDescent="0.2">
      <c r="A8218" t="s">
        <v>261</v>
      </c>
      <c r="B8218" t="s">
        <v>185</v>
      </c>
      <c r="C8218" t="s">
        <v>231</v>
      </c>
      <c r="D8218" t="s">
        <v>190</v>
      </c>
      <c r="E8218">
        <v>152322</v>
      </c>
      <c r="F8218">
        <v>22.321100000000001</v>
      </c>
      <c r="G8218">
        <v>44869</v>
      </c>
      <c r="H8218">
        <v>44866</v>
      </c>
      <c r="I8218">
        <v>3399994.5942000002</v>
      </c>
      <c r="J8218" t="s">
        <v>188</v>
      </c>
      <c r="K8218">
        <v>1019.9983782600001</v>
      </c>
    </row>
    <row r="8219" spans="1:11" x14ac:dyDescent="0.2">
      <c r="A8219" t="s">
        <v>261</v>
      </c>
      <c r="B8219" t="s">
        <v>185</v>
      </c>
      <c r="C8219" t="s">
        <v>195</v>
      </c>
      <c r="D8219" t="s">
        <v>190</v>
      </c>
      <c r="E8219">
        <v>47981</v>
      </c>
      <c r="F8219">
        <v>110.45959999999999</v>
      </c>
      <c r="G8219">
        <v>44870</v>
      </c>
      <c r="H8219">
        <v>44866</v>
      </c>
      <c r="I8219">
        <v>5299962.0675999997</v>
      </c>
      <c r="J8219" t="s">
        <v>196</v>
      </c>
      <c r="K8219">
        <v>2649.9810338000002</v>
      </c>
    </row>
    <row r="8220" spans="1:11" x14ac:dyDescent="0.2">
      <c r="A8220" t="s">
        <v>261</v>
      </c>
      <c r="B8220" t="s">
        <v>185</v>
      </c>
      <c r="C8220" t="s">
        <v>226</v>
      </c>
      <c r="D8220" t="s">
        <v>190</v>
      </c>
      <c r="E8220">
        <v>110696</v>
      </c>
      <c r="F8220">
        <v>48.782299999999999</v>
      </c>
      <c r="G8220">
        <v>44872</v>
      </c>
      <c r="H8220">
        <v>44866</v>
      </c>
      <c r="I8220">
        <v>5400005.4808</v>
      </c>
      <c r="J8220" t="s">
        <v>188</v>
      </c>
      <c r="K8220">
        <v>1620.0016442400001</v>
      </c>
    </row>
    <row r="8221" spans="1:11" x14ac:dyDescent="0.2">
      <c r="A8221" t="s">
        <v>261</v>
      </c>
      <c r="B8221" t="s">
        <v>185</v>
      </c>
      <c r="C8221" t="s">
        <v>237</v>
      </c>
      <c r="D8221" t="s">
        <v>200</v>
      </c>
      <c r="E8221">
        <v>30105</v>
      </c>
      <c r="F8221">
        <v>16.6083</v>
      </c>
      <c r="G8221">
        <v>44875</v>
      </c>
      <c r="H8221">
        <v>44866</v>
      </c>
      <c r="I8221">
        <v>499992.87150000001</v>
      </c>
      <c r="J8221" t="s">
        <v>204</v>
      </c>
      <c r="K8221">
        <v>149.99786145000002</v>
      </c>
    </row>
    <row r="8222" spans="1:11" x14ac:dyDescent="0.2">
      <c r="A8222" t="s">
        <v>261</v>
      </c>
      <c r="B8222" t="s">
        <v>198</v>
      </c>
      <c r="C8222" t="s">
        <v>217</v>
      </c>
      <c r="D8222" t="s">
        <v>200</v>
      </c>
      <c r="E8222">
        <v>784880</v>
      </c>
      <c r="F8222">
        <v>9.5556000000000001</v>
      </c>
      <c r="G8222">
        <v>44875</v>
      </c>
      <c r="H8222">
        <v>44866</v>
      </c>
      <c r="I8222">
        <v>7499999.3279999997</v>
      </c>
      <c r="J8222" t="s">
        <v>215</v>
      </c>
      <c r="K8222">
        <v>3749.9996640000004</v>
      </c>
    </row>
    <row r="8223" spans="1:11" x14ac:dyDescent="0.2">
      <c r="A8223" t="s">
        <v>261</v>
      </c>
      <c r="B8223" t="s">
        <v>198</v>
      </c>
      <c r="C8223" t="s">
        <v>223</v>
      </c>
      <c r="D8223" t="s">
        <v>192</v>
      </c>
      <c r="E8223">
        <v>57793</v>
      </c>
      <c r="F8223">
        <v>86.515100000000004</v>
      </c>
      <c r="G8223">
        <v>44875</v>
      </c>
      <c r="H8223">
        <v>44866</v>
      </c>
      <c r="I8223">
        <v>4999967.1743000001</v>
      </c>
      <c r="J8223" t="s">
        <v>204</v>
      </c>
      <c r="K8223">
        <v>1499.9901522900002</v>
      </c>
    </row>
    <row r="8224" spans="1:11" x14ac:dyDescent="0.2">
      <c r="A8224" t="s">
        <v>261</v>
      </c>
      <c r="B8224" t="s">
        <v>185</v>
      </c>
      <c r="C8224" t="s">
        <v>220</v>
      </c>
      <c r="D8224" t="s">
        <v>200</v>
      </c>
      <c r="E8224">
        <v>47323</v>
      </c>
      <c r="F8224">
        <v>177.50370000000001</v>
      </c>
      <c r="G8224">
        <v>44875</v>
      </c>
      <c r="H8224">
        <v>44866</v>
      </c>
      <c r="I8224">
        <v>8400007.5951000005</v>
      </c>
      <c r="J8224" t="s">
        <v>188</v>
      </c>
      <c r="K8224">
        <v>2520.0022785300002</v>
      </c>
    </row>
    <row r="8225" spans="1:11" x14ac:dyDescent="0.2">
      <c r="A8225" t="s">
        <v>261</v>
      </c>
      <c r="B8225" t="s">
        <v>185</v>
      </c>
      <c r="C8225" t="s">
        <v>225</v>
      </c>
      <c r="D8225" t="s">
        <v>190</v>
      </c>
      <c r="E8225">
        <v>65793</v>
      </c>
      <c r="F8225">
        <v>83.595600000000005</v>
      </c>
      <c r="G8225">
        <v>44875</v>
      </c>
      <c r="H8225">
        <v>44866</v>
      </c>
      <c r="I8225">
        <v>5500005.3108000001</v>
      </c>
      <c r="J8225" t="s">
        <v>188</v>
      </c>
      <c r="K8225">
        <v>1650.0015932399999</v>
      </c>
    </row>
    <row r="8226" spans="1:11" x14ac:dyDescent="0.2">
      <c r="A8226" t="s">
        <v>261</v>
      </c>
      <c r="B8226" t="s">
        <v>185</v>
      </c>
      <c r="C8226" t="s">
        <v>227</v>
      </c>
      <c r="D8226" t="s">
        <v>192</v>
      </c>
      <c r="E8226">
        <v>56286</v>
      </c>
      <c r="F8226">
        <v>147.4607</v>
      </c>
      <c r="G8226">
        <v>44875</v>
      </c>
      <c r="H8226">
        <v>44866</v>
      </c>
      <c r="I8226">
        <v>8299972.9602000006</v>
      </c>
      <c r="J8226" t="s">
        <v>204</v>
      </c>
      <c r="K8226">
        <v>2489.9918880600003</v>
      </c>
    </row>
    <row r="8227" spans="1:11" x14ac:dyDescent="0.2">
      <c r="A8227" t="s">
        <v>261</v>
      </c>
      <c r="B8227" t="s">
        <v>185</v>
      </c>
      <c r="C8227" t="s">
        <v>217</v>
      </c>
      <c r="D8227" t="s">
        <v>190</v>
      </c>
      <c r="E8227">
        <v>598251</v>
      </c>
      <c r="F8227">
        <v>8.3576999999999995</v>
      </c>
      <c r="G8227">
        <v>44876</v>
      </c>
      <c r="H8227">
        <v>44866</v>
      </c>
      <c r="I8227">
        <v>5000002.3827</v>
      </c>
      <c r="J8227" t="s">
        <v>215</v>
      </c>
      <c r="K8227">
        <v>2500.0011913500002</v>
      </c>
    </row>
    <row r="8228" spans="1:11" x14ac:dyDescent="0.2">
      <c r="A8228" t="s">
        <v>261</v>
      </c>
      <c r="B8228" t="s">
        <v>198</v>
      </c>
      <c r="C8228" t="s">
        <v>237</v>
      </c>
      <c r="D8228" t="s">
        <v>192</v>
      </c>
      <c r="E8228">
        <v>382979</v>
      </c>
      <c r="F8228">
        <v>16.45</v>
      </c>
      <c r="G8228">
        <v>44876</v>
      </c>
      <c r="H8228">
        <v>44866</v>
      </c>
      <c r="I8228">
        <v>6300004.5499999998</v>
      </c>
      <c r="J8228" t="s">
        <v>204</v>
      </c>
      <c r="K8228">
        <v>1890.0013649999999</v>
      </c>
    </row>
    <row r="8229" spans="1:11" x14ac:dyDescent="0.2">
      <c r="A8229" t="s">
        <v>261</v>
      </c>
      <c r="B8229" t="s">
        <v>198</v>
      </c>
      <c r="C8229" t="s">
        <v>234</v>
      </c>
      <c r="D8229" t="s">
        <v>187</v>
      </c>
      <c r="E8229">
        <v>22818</v>
      </c>
      <c r="F8229">
        <v>92.034000000000006</v>
      </c>
      <c r="G8229">
        <v>44877</v>
      </c>
      <c r="H8229">
        <v>44866</v>
      </c>
      <c r="I8229">
        <v>2100031.8119999999</v>
      </c>
      <c r="J8229" t="s">
        <v>204</v>
      </c>
      <c r="K8229">
        <v>630.00954360000003</v>
      </c>
    </row>
    <row r="8230" spans="1:11" x14ac:dyDescent="0.2">
      <c r="A8230" t="s">
        <v>261</v>
      </c>
      <c r="B8230" t="s">
        <v>198</v>
      </c>
      <c r="C8230" t="s">
        <v>237</v>
      </c>
      <c r="D8230" t="s">
        <v>192</v>
      </c>
      <c r="E8230">
        <v>215151</v>
      </c>
      <c r="F8230">
        <v>15.338100000000001</v>
      </c>
      <c r="G8230">
        <v>44877</v>
      </c>
      <c r="H8230">
        <v>44866</v>
      </c>
      <c r="I8230">
        <v>3300007.5531000001</v>
      </c>
      <c r="J8230" t="s">
        <v>204</v>
      </c>
      <c r="K8230">
        <v>990.00226593000002</v>
      </c>
    </row>
    <row r="8231" spans="1:11" x14ac:dyDescent="0.2">
      <c r="A8231" t="s">
        <v>261</v>
      </c>
      <c r="B8231" t="s">
        <v>185</v>
      </c>
      <c r="C8231" t="s">
        <v>233</v>
      </c>
      <c r="D8231" t="s">
        <v>187</v>
      </c>
      <c r="E8231">
        <v>101463</v>
      </c>
      <c r="F8231">
        <v>80.817599999999999</v>
      </c>
      <c r="G8231">
        <v>44878</v>
      </c>
      <c r="H8231">
        <v>44866</v>
      </c>
      <c r="I8231">
        <v>8199996.1487999996</v>
      </c>
      <c r="J8231" t="s">
        <v>204</v>
      </c>
      <c r="K8231">
        <v>2459.9988446399998</v>
      </c>
    </row>
    <row r="8232" spans="1:11" x14ac:dyDescent="0.2">
      <c r="A8232" t="s">
        <v>261</v>
      </c>
      <c r="B8232" t="s">
        <v>185</v>
      </c>
      <c r="C8232" t="s">
        <v>239</v>
      </c>
      <c r="D8232" t="s">
        <v>187</v>
      </c>
      <c r="E8232">
        <v>534131</v>
      </c>
      <c r="F8232">
        <v>15.9137</v>
      </c>
      <c r="G8232">
        <v>44878</v>
      </c>
      <c r="H8232">
        <v>44866</v>
      </c>
      <c r="I8232">
        <v>8500000.4946999997</v>
      </c>
      <c r="J8232" t="s">
        <v>188</v>
      </c>
      <c r="K8232">
        <v>2550.0001484099998</v>
      </c>
    </row>
    <row r="8233" spans="1:11" x14ac:dyDescent="0.2">
      <c r="A8233" t="s">
        <v>261</v>
      </c>
      <c r="B8233" t="s">
        <v>185</v>
      </c>
      <c r="C8233" t="s">
        <v>197</v>
      </c>
      <c r="D8233" t="s">
        <v>200</v>
      </c>
      <c r="E8233">
        <v>60163</v>
      </c>
      <c r="F8233">
        <v>161.2278</v>
      </c>
      <c r="G8233">
        <v>44878</v>
      </c>
      <c r="H8233">
        <v>44866</v>
      </c>
      <c r="I8233">
        <v>9699948.1314000003</v>
      </c>
      <c r="J8233" t="s">
        <v>188</v>
      </c>
      <c r="K8233">
        <v>2909.9844394200004</v>
      </c>
    </row>
    <row r="8234" spans="1:11" x14ac:dyDescent="0.2">
      <c r="A8234" t="s">
        <v>261</v>
      </c>
      <c r="B8234" t="s">
        <v>198</v>
      </c>
      <c r="C8234" t="s">
        <v>238</v>
      </c>
      <c r="D8234" t="s">
        <v>187</v>
      </c>
      <c r="E8234">
        <v>41653</v>
      </c>
      <c r="F8234">
        <v>206.46780000000001</v>
      </c>
      <c r="G8234">
        <v>44879</v>
      </c>
      <c r="H8234">
        <v>44866</v>
      </c>
      <c r="I8234">
        <v>8600003.2734000012</v>
      </c>
      <c r="J8234" t="s">
        <v>204</v>
      </c>
      <c r="K8234">
        <v>2580.0009820200003</v>
      </c>
    </row>
    <row r="8235" spans="1:11" x14ac:dyDescent="0.2">
      <c r="A8235" t="s">
        <v>261</v>
      </c>
      <c r="B8235" t="s">
        <v>185</v>
      </c>
      <c r="C8235" t="s">
        <v>244</v>
      </c>
      <c r="D8235" t="s">
        <v>190</v>
      </c>
      <c r="E8235">
        <v>76462</v>
      </c>
      <c r="F8235">
        <v>28.772400000000001</v>
      </c>
      <c r="G8235">
        <v>44882</v>
      </c>
      <c r="H8235">
        <v>44866</v>
      </c>
      <c r="I8235">
        <v>2199995.2488000002</v>
      </c>
      <c r="J8235" t="s">
        <v>207</v>
      </c>
      <c r="K8235">
        <v>659.99857464000013</v>
      </c>
    </row>
    <row r="8236" spans="1:11" x14ac:dyDescent="0.2">
      <c r="A8236" t="s">
        <v>261</v>
      </c>
      <c r="B8236" t="s">
        <v>198</v>
      </c>
      <c r="C8236" t="s">
        <v>201</v>
      </c>
      <c r="D8236" t="s">
        <v>212</v>
      </c>
      <c r="E8236">
        <v>114978</v>
      </c>
      <c r="F8236">
        <v>42.616900000000001</v>
      </c>
      <c r="G8236">
        <v>44882</v>
      </c>
      <c r="H8236">
        <v>44866</v>
      </c>
      <c r="I8236">
        <v>4900005.9282</v>
      </c>
      <c r="J8236" t="s">
        <v>188</v>
      </c>
      <c r="K8236">
        <v>1470.0017784600002</v>
      </c>
    </row>
    <row r="8237" spans="1:11" x14ac:dyDescent="0.2">
      <c r="A8237" t="s">
        <v>261</v>
      </c>
      <c r="B8237" t="s">
        <v>198</v>
      </c>
      <c r="C8237" t="s">
        <v>230</v>
      </c>
      <c r="D8237" t="s">
        <v>190</v>
      </c>
      <c r="E8237">
        <v>24648</v>
      </c>
      <c r="F8237">
        <v>121.7139</v>
      </c>
      <c r="G8237">
        <v>44882</v>
      </c>
      <c r="H8237">
        <v>44866</v>
      </c>
      <c r="I8237">
        <v>3000004.2072000001</v>
      </c>
      <c r="J8237" t="s">
        <v>188</v>
      </c>
      <c r="K8237">
        <v>900.00126216000001</v>
      </c>
    </row>
    <row r="8238" spans="1:11" x14ac:dyDescent="0.2">
      <c r="A8238" t="s">
        <v>261</v>
      </c>
      <c r="B8238" t="s">
        <v>185</v>
      </c>
      <c r="C8238" t="s">
        <v>208</v>
      </c>
      <c r="D8238" t="s">
        <v>192</v>
      </c>
      <c r="E8238">
        <v>133459</v>
      </c>
      <c r="F8238">
        <v>66.686899999999994</v>
      </c>
      <c r="G8238">
        <v>44882</v>
      </c>
      <c r="H8238">
        <v>44866</v>
      </c>
      <c r="I8238">
        <v>8899966.9870999996</v>
      </c>
      <c r="J8238" t="s">
        <v>188</v>
      </c>
      <c r="K8238">
        <v>2669.99009613</v>
      </c>
    </row>
    <row r="8239" spans="1:11" x14ac:dyDescent="0.2">
      <c r="A8239" t="s">
        <v>261</v>
      </c>
      <c r="B8239" t="s">
        <v>198</v>
      </c>
      <c r="C8239" t="s">
        <v>210</v>
      </c>
      <c r="D8239" t="s">
        <v>190</v>
      </c>
      <c r="E8239">
        <v>246162</v>
      </c>
      <c r="F8239">
        <v>30.4678</v>
      </c>
      <c r="G8239">
        <v>44882</v>
      </c>
      <c r="H8239">
        <v>44866</v>
      </c>
      <c r="I8239">
        <v>7500014.5836000005</v>
      </c>
      <c r="J8239" t="s">
        <v>204</v>
      </c>
      <c r="K8239">
        <v>2250.0043750800005</v>
      </c>
    </row>
    <row r="8240" spans="1:11" x14ac:dyDescent="0.2">
      <c r="A8240" t="s">
        <v>261</v>
      </c>
      <c r="B8240" t="s">
        <v>198</v>
      </c>
      <c r="C8240" t="s">
        <v>233</v>
      </c>
      <c r="D8240" t="s">
        <v>187</v>
      </c>
      <c r="E8240">
        <v>28572</v>
      </c>
      <c r="F8240">
        <v>80.497600000000006</v>
      </c>
      <c r="G8240">
        <v>44882</v>
      </c>
      <c r="H8240">
        <v>44866</v>
      </c>
      <c r="I8240">
        <v>2299977.4272000003</v>
      </c>
      <c r="J8240" t="s">
        <v>204</v>
      </c>
      <c r="K8240">
        <v>689.99322816000006</v>
      </c>
    </row>
    <row r="8241" spans="1:11" x14ac:dyDescent="0.2">
      <c r="A8241" t="s">
        <v>261</v>
      </c>
      <c r="B8241" t="s">
        <v>185</v>
      </c>
      <c r="C8241" t="s">
        <v>234</v>
      </c>
      <c r="D8241" t="s">
        <v>190</v>
      </c>
      <c r="E8241">
        <v>36885</v>
      </c>
      <c r="F8241">
        <v>103.02419999999999</v>
      </c>
      <c r="G8241">
        <v>44883</v>
      </c>
      <c r="H8241">
        <v>44866</v>
      </c>
      <c r="I8241">
        <v>3800047.6169999996</v>
      </c>
      <c r="J8241" t="s">
        <v>204</v>
      </c>
      <c r="K8241">
        <v>1140.0142851000001</v>
      </c>
    </row>
    <row r="8242" spans="1:11" x14ac:dyDescent="0.2">
      <c r="A8242" t="s">
        <v>261</v>
      </c>
      <c r="B8242" t="s">
        <v>185</v>
      </c>
      <c r="C8242" t="s">
        <v>220</v>
      </c>
      <c r="D8242" t="s">
        <v>200</v>
      </c>
      <c r="E8242">
        <v>37249</v>
      </c>
      <c r="F8242">
        <v>171.81639999999999</v>
      </c>
      <c r="G8242">
        <v>44883</v>
      </c>
      <c r="H8242">
        <v>44866</v>
      </c>
      <c r="I8242">
        <v>6399989.0835999995</v>
      </c>
      <c r="J8242" t="s">
        <v>188</v>
      </c>
      <c r="K8242">
        <v>1919.99672508</v>
      </c>
    </row>
    <row r="8243" spans="1:11" x14ac:dyDescent="0.2">
      <c r="A8243" t="s">
        <v>261</v>
      </c>
      <c r="B8243" t="s">
        <v>198</v>
      </c>
      <c r="C8243" t="s">
        <v>223</v>
      </c>
      <c r="D8243" t="s">
        <v>190</v>
      </c>
      <c r="E8243">
        <v>8823</v>
      </c>
      <c r="F8243">
        <v>79.337599999999995</v>
      </c>
      <c r="G8243">
        <v>44883</v>
      </c>
      <c r="H8243">
        <v>44866</v>
      </c>
      <c r="I8243">
        <v>699995.64480000001</v>
      </c>
      <c r="J8243" t="s">
        <v>204</v>
      </c>
      <c r="K8243">
        <v>209.99869344000001</v>
      </c>
    </row>
    <row r="8244" spans="1:11" x14ac:dyDescent="0.2">
      <c r="A8244" t="s">
        <v>261</v>
      </c>
      <c r="B8244" t="s">
        <v>185</v>
      </c>
      <c r="C8244" t="s">
        <v>194</v>
      </c>
      <c r="D8244" t="s">
        <v>190</v>
      </c>
      <c r="E8244">
        <v>13606</v>
      </c>
      <c r="F8244">
        <v>51.447499999999998</v>
      </c>
      <c r="G8244">
        <v>44885</v>
      </c>
      <c r="H8244">
        <v>44866</v>
      </c>
      <c r="I8244">
        <v>699994.68499999994</v>
      </c>
      <c r="J8244" t="s">
        <v>188</v>
      </c>
      <c r="K8244">
        <v>209.99840549999999</v>
      </c>
    </row>
    <row r="8245" spans="1:11" x14ac:dyDescent="0.2">
      <c r="A8245" t="s">
        <v>261</v>
      </c>
      <c r="B8245" t="s">
        <v>198</v>
      </c>
      <c r="C8245" t="s">
        <v>230</v>
      </c>
      <c r="D8245" t="s">
        <v>190</v>
      </c>
      <c r="E8245">
        <v>52538</v>
      </c>
      <c r="F8245">
        <v>114.20269999999999</v>
      </c>
      <c r="G8245">
        <v>44885</v>
      </c>
      <c r="H8245">
        <v>44866</v>
      </c>
      <c r="I8245">
        <v>5999981.4525999995</v>
      </c>
      <c r="J8245" t="s">
        <v>188</v>
      </c>
      <c r="K8245">
        <v>1799.99443578</v>
      </c>
    </row>
    <row r="8246" spans="1:11" x14ac:dyDescent="0.2">
      <c r="A8246" t="s">
        <v>261</v>
      </c>
      <c r="B8246" t="s">
        <v>185</v>
      </c>
      <c r="C8246" t="s">
        <v>243</v>
      </c>
      <c r="D8246" t="s">
        <v>192</v>
      </c>
      <c r="E8246">
        <v>354999</v>
      </c>
      <c r="F8246">
        <v>6.4789000000000003</v>
      </c>
      <c r="G8246">
        <v>44886</v>
      </c>
      <c r="H8246">
        <v>44866</v>
      </c>
      <c r="I8246">
        <v>2300003.0211</v>
      </c>
      <c r="J8246" t="s">
        <v>215</v>
      </c>
      <c r="K8246">
        <v>1150.0015105499999</v>
      </c>
    </row>
    <row r="8247" spans="1:11" x14ac:dyDescent="0.2">
      <c r="A8247" t="s">
        <v>261</v>
      </c>
      <c r="B8247" t="s">
        <v>198</v>
      </c>
      <c r="C8247" t="s">
        <v>218</v>
      </c>
      <c r="D8247" t="s">
        <v>200</v>
      </c>
      <c r="E8247">
        <v>160906</v>
      </c>
      <c r="F8247">
        <v>61.526600000000002</v>
      </c>
      <c r="G8247">
        <v>44889</v>
      </c>
      <c r="H8247">
        <v>44866</v>
      </c>
      <c r="I8247">
        <v>9899999.0996000003</v>
      </c>
      <c r="J8247" t="s">
        <v>204</v>
      </c>
      <c r="K8247">
        <v>2969.9997298799999</v>
      </c>
    </row>
    <row r="8248" spans="1:11" x14ac:dyDescent="0.2">
      <c r="A8248" t="s">
        <v>261</v>
      </c>
      <c r="B8248" t="s">
        <v>198</v>
      </c>
      <c r="C8248" t="s">
        <v>224</v>
      </c>
      <c r="D8248" t="s">
        <v>190</v>
      </c>
      <c r="E8248">
        <v>34323</v>
      </c>
      <c r="F8248">
        <v>192.2893</v>
      </c>
      <c r="G8248">
        <v>44889</v>
      </c>
      <c r="H8248">
        <v>44866</v>
      </c>
      <c r="I8248">
        <v>6599945.6438999996</v>
      </c>
      <c r="J8248" t="s">
        <v>204</v>
      </c>
      <c r="K8248">
        <v>1979.9836931699999</v>
      </c>
    </row>
    <row r="8249" spans="1:11" x14ac:dyDescent="0.2">
      <c r="A8249" t="s">
        <v>261</v>
      </c>
      <c r="B8249" t="s">
        <v>198</v>
      </c>
      <c r="C8249" t="s">
        <v>195</v>
      </c>
      <c r="D8249" t="s">
        <v>192</v>
      </c>
      <c r="E8249">
        <v>66342</v>
      </c>
      <c r="F8249">
        <v>105.5136</v>
      </c>
      <c r="G8249">
        <v>44889</v>
      </c>
      <c r="H8249">
        <v>44866</v>
      </c>
      <c r="I8249">
        <v>6999983.2511999998</v>
      </c>
      <c r="J8249" t="s">
        <v>196</v>
      </c>
      <c r="K8249">
        <v>3499.9916255999997</v>
      </c>
    </row>
    <row r="8250" spans="1:11" x14ac:dyDescent="0.2">
      <c r="A8250" t="s">
        <v>261</v>
      </c>
      <c r="B8250" t="s">
        <v>185</v>
      </c>
      <c r="C8250" t="s">
        <v>195</v>
      </c>
      <c r="D8250" t="s">
        <v>200</v>
      </c>
      <c r="E8250">
        <v>79064</v>
      </c>
      <c r="F8250">
        <v>121.42019999999999</v>
      </c>
      <c r="G8250">
        <v>44889</v>
      </c>
      <c r="H8250">
        <v>44866</v>
      </c>
      <c r="I8250">
        <v>9599966.6928000003</v>
      </c>
      <c r="J8250" t="s">
        <v>196</v>
      </c>
      <c r="K8250">
        <v>4799.9833464000003</v>
      </c>
    </row>
    <row r="8251" spans="1:11" x14ac:dyDescent="0.2">
      <c r="A8251" t="s">
        <v>261</v>
      </c>
      <c r="B8251" t="s">
        <v>185</v>
      </c>
      <c r="C8251" t="s">
        <v>239</v>
      </c>
      <c r="D8251" t="s">
        <v>192</v>
      </c>
      <c r="E8251">
        <v>150424</v>
      </c>
      <c r="F8251">
        <v>17.284500000000001</v>
      </c>
      <c r="G8251">
        <v>44891</v>
      </c>
      <c r="H8251">
        <v>44866</v>
      </c>
      <c r="I8251">
        <v>2600003.628</v>
      </c>
      <c r="J8251" t="s">
        <v>188</v>
      </c>
      <c r="K8251">
        <v>780.00108839999996</v>
      </c>
    </row>
    <row r="8252" spans="1:11" x14ac:dyDescent="0.2">
      <c r="A8252" t="s">
        <v>261</v>
      </c>
      <c r="B8252" t="s">
        <v>185</v>
      </c>
      <c r="C8252" t="s">
        <v>209</v>
      </c>
      <c r="D8252" t="s">
        <v>192</v>
      </c>
      <c r="E8252">
        <v>112847</v>
      </c>
      <c r="F8252">
        <v>19.4954</v>
      </c>
      <c r="G8252">
        <v>44891</v>
      </c>
      <c r="H8252">
        <v>44866</v>
      </c>
      <c r="I8252">
        <v>2199997.4038</v>
      </c>
      <c r="J8252" t="s">
        <v>188</v>
      </c>
      <c r="K8252">
        <v>659.99922114000003</v>
      </c>
    </row>
    <row r="8253" spans="1:11" x14ac:dyDescent="0.2">
      <c r="A8253" t="s">
        <v>261</v>
      </c>
      <c r="B8253" t="s">
        <v>198</v>
      </c>
      <c r="C8253" t="s">
        <v>245</v>
      </c>
      <c r="D8253" t="s">
        <v>192</v>
      </c>
      <c r="E8253">
        <v>177777</v>
      </c>
      <c r="F8253">
        <v>55.125300000000003</v>
      </c>
      <c r="G8253">
        <v>44891</v>
      </c>
      <c r="H8253">
        <v>44866</v>
      </c>
      <c r="I8253">
        <v>9800010.4581000004</v>
      </c>
      <c r="J8253" t="s">
        <v>188</v>
      </c>
      <c r="K8253">
        <v>2940.0031374300006</v>
      </c>
    </row>
    <row r="8254" spans="1:11" x14ac:dyDescent="0.2">
      <c r="A8254" t="s">
        <v>261</v>
      </c>
      <c r="B8254" t="s">
        <v>185</v>
      </c>
      <c r="C8254" t="s">
        <v>210</v>
      </c>
      <c r="D8254" t="s">
        <v>190</v>
      </c>
      <c r="E8254">
        <v>287550</v>
      </c>
      <c r="F8254">
        <v>29.560099999999998</v>
      </c>
      <c r="G8254">
        <v>44892</v>
      </c>
      <c r="H8254">
        <v>44866</v>
      </c>
      <c r="I8254">
        <v>8500006.754999999</v>
      </c>
      <c r="J8254" t="s">
        <v>204</v>
      </c>
      <c r="K8254">
        <v>2550.0020264999998</v>
      </c>
    </row>
    <row r="8255" spans="1:11" x14ac:dyDescent="0.2">
      <c r="A8255" t="s">
        <v>261</v>
      </c>
      <c r="B8255" t="s">
        <v>185</v>
      </c>
      <c r="C8255" t="s">
        <v>219</v>
      </c>
      <c r="D8255" t="s">
        <v>190</v>
      </c>
      <c r="E8255">
        <v>15758</v>
      </c>
      <c r="F8255">
        <v>57.113100000000003</v>
      </c>
      <c r="G8255">
        <v>44892</v>
      </c>
      <c r="H8255">
        <v>44866</v>
      </c>
      <c r="I8255">
        <v>899988.22980000009</v>
      </c>
      <c r="J8255" t="s">
        <v>188</v>
      </c>
      <c r="K8255">
        <v>269.99646894000006</v>
      </c>
    </row>
    <row r="8256" spans="1:11" x14ac:dyDescent="0.2">
      <c r="A8256" t="s">
        <v>261</v>
      </c>
      <c r="B8256" t="s">
        <v>185</v>
      </c>
      <c r="C8256" t="s">
        <v>232</v>
      </c>
      <c r="D8256" t="s">
        <v>200</v>
      </c>
      <c r="E8256">
        <v>319401</v>
      </c>
      <c r="F8256">
        <v>26.299199999999999</v>
      </c>
      <c r="G8256">
        <v>44896</v>
      </c>
      <c r="H8256">
        <v>44896</v>
      </c>
      <c r="I8256">
        <v>8399990.7791999988</v>
      </c>
      <c r="J8256" t="s">
        <v>204</v>
      </c>
      <c r="K8256">
        <v>2519.9972337599997</v>
      </c>
    </row>
    <row r="8257" spans="1:11" x14ac:dyDescent="0.2">
      <c r="A8257" t="s">
        <v>261</v>
      </c>
      <c r="B8257" t="s">
        <v>185</v>
      </c>
      <c r="C8257" t="s">
        <v>191</v>
      </c>
      <c r="D8257" t="s">
        <v>212</v>
      </c>
      <c r="E8257">
        <v>1433451</v>
      </c>
      <c r="F8257">
        <v>5.6506999999999996</v>
      </c>
      <c r="G8257">
        <v>44896</v>
      </c>
      <c r="H8257">
        <v>44896</v>
      </c>
      <c r="I8257">
        <v>8100001.5656999992</v>
      </c>
      <c r="J8257" t="s">
        <v>193</v>
      </c>
      <c r="K8257">
        <v>3240.0006262799998</v>
      </c>
    </row>
    <row r="8258" spans="1:11" x14ac:dyDescent="0.2">
      <c r="A8258" t="s">
        <v>261</v>
      </c>
      <c r="B8258" t="s">
        <v>185</v>
      </c>
      <c r="C8258" t="s">
        <v>229</v>
      </c>
      <c r="D8258" t="s">
        <v>190</v>
      </c>
      <c r="E8258">
        <v>55189</v>
      </c>
      <c r="F8258">
        <v>106.9046</v>
      </c>
      <c r="G8258">
        <v>44896</v>
      </c>
      <c r="H8258">
        <v>44896</v>
      </c>
      <c r="I8258">
        <v>5899957.9693999998</v>
      </c>
      <c r="J8258" t="s">
        <v>188</v>
      </c>
      <c r="K8258">
        <v>1769.98739082</v>
      </c>
    </row>
    <row r="8259" spans="1:11" x14ac:dyDescent="0.2">
      <c r="A8259" t="s">
        <v>261</v>
      </c>
      <c r="B8259" t="s">
        <v>185</v>
      </c>
      <c r="C8259" t="s">
        <v>223</v>
      </c>
      <c r="D8259" t="s">
        <v>187</v>
      </c>
      <c r="E8259">
        <v>35935</v>
      </c>
      <c r="F8259">
        <v>86.2667</v>
      </c>
      <c r="G8259">
        <v>44897</v>
      </c>
      <c r="H8259">
        <v>44896</v>
      </c>
      <c r="I8259">
        <v>3099993.8645000001</v>
      </c>
      <c r="J8259" t="s">
        <v>204</v>
      </c>
      <c r="K8259">
        <v>929.99815935000004</v>
      </c>
    </row>
    <row r="8260" spans="1:11" x14ac:dyDescent="0.2">
      <c r="A8260" t="s">
        <v>261</v>
      </c>
      <c r="B8260" t="s">
        <v>198</v>
      </c>
      <c r="C8260" t="s">
        <v>239</v>
      </c>
      <c r="D8260" t="s">
        <v>200</v>
      </c>
      <c r="E8260">
        <v>412204</v>
      </c>
      <c r="F8260">
        <v>16.011500000000002</v>
      </c>
      <c r="G8260">
        <v>44898</v>
      </c>
      <c r="H8260">
        <v>44896</v>
      </c>
      <c r="I8260">
        <v>6600004.3460000008</v>
      </c>
      <c r="J8260" t="s">
        <v>188</v>
      </c>
      <c r="K8260">
        <v>1980.0013038000004</v>
      </c>
    </row>
    <row r="8261" spans="1:11" x14ac:dyDescent="0.2">
      <c r="A8261" t="s">
        <v>261</v>
      </c>
      <c r="B8261" t="s">
        <v>185</v>
      </c>
      <c r="C8261" t="s">
        <v>246</v>
      </c>
      <c r="D8261" t="s">
        <v>190</v>
      </c>
      <c r="E8261">
        <v>65375</v>
      </c>
      <c r="F8261">
        <v>122.3707</v>
      </c>
      <c r="G8261">
        <v>44899</v>
      </c>
      <c r="H8261">
        <v>44896</v>
      </c>
      <c r="I8261">
        <v>7999984.5125000002</v>
      </c>
      <c r="J8261" t="s">
        <v>204</v>
      </c>
      <c r="K8261">
        <v>2399.99535375</v>
      </c>
    </row>
    <row r="8262" spans="1:11" x14ac:dyDescent="0.2">
      <c r="A8262" t="s">
        <v>261</v>
      </c>
      <c r="B8262" t="s">
        <v>185</v>
      </c>
      <c r="C8262" t="s">
        <v>218</v>
      </c>
      <c r="D8262" t="s">
        <v>192</v>
      </c>
      <c r="E8262">
        <v>110271</v>
      </c>
      <c r="F8262">
        <v>58.039000000000001</v>
      </c>
      <c r="G8262">
        <v>44899</v>
      </c>
      <c r="H8262">
        <v>44896</v>
      </c>
      <c r="I8262">
        <v>6400018.5690000001</v>
      </c>
      <c r="J8262" t="s">
        <v>204</v>
      </c>
      <c r="K8262">
        <v>1920.0055707000004</v>
      </c>
    </row>
    <row r="8263" spans="1:11" x14ac:dyDescent="0.2">
      <c r="A8263" t="s">
        <v>261</v>
      </c>
      <c r="B8263" t="s">
        <v>198</v>
      </c>
      <c r="C8263" t="s">
        <v>231</v>
      </c>
      <c r="D8263" t="s">
        <v>187</v>
      </c>
      <c r="E8263">
        <v>134589</v>
      </c>
      <c r="F8263">
        <v>20.0611</v>
      </c>
      <c r="G8263">
        <v>44903</v>
      </c>
      <c r="H8263">
        <v>44896</v>
      </c>
      <c r="I8263">
        <v>2700003.3879</v>
      </c>
      <c r="J8263" t="s">
        <v>188</v>
      </c>
      <c r="K8263">
        <v>810.00101637</v>
      </c>
    </row>
    <row r="8264" spans="1:11" x14ac:dyDescent="0.2">
      <c r="A8264" t="s">
        <v>261</v>
      </c>
      <c r="B8264" t="s">
        <v>185</v>
      </c>
      <c r="C8264" t="s">
        <v>234</v>
      </c>
      <c r="D8264" t="s">
        <v>192</v>
      </c>
      <c r="E8264">
        <v>87433</v>
      </c>
      <c r="F8264">
        <v>100.6485</v>
      </c>
      <c r="G8264">
        <v>44903</v>
      </c>
      <c r="H8264">
        <v>44896</v>
      </c>
      <c r="I8264">
        <v>8800000.3004999999</v>
      </c>
      <c r="J8264" t="s">
        <v>204</v>
      </c>
      <c r="K8264">
        <v>2640.0000901500002</v>
      </c>
    </row>
    <row r="8265" spans="1:11" x14ac:dyDescent="0.2">
      <c r="A8265" t="s">
        <v>261</v>
      </c>
      <c r="B8265" t="s">
        <v>185</v>
      </c>
      <c r="C8265" t="s">
        <v>246</v>
      </c>
      <c r="D8265" t="s">
        <v>200</v>
      </c>
      <c r="E8265">
        <v>35630</v>
      </c>
      <c r="F8265">
        <v>129.1053</v>
      </c>
      <c r="G8265">
        <v>44903</v>
      </c>
      <c r="H8265">
        <v>44896</v>
      </c>
      <c r="I8265">
        <v>4600021.8389999997</v>
      </c>
      <c r="J8265" t="s">
        <v>204</v>
      </c>
      <c r="K8265">
        <v>1380.0065517</v>
      </c>
    </row>
    <row r="8266" spans="1:11" x14ac:dyDescent="0.2">
      <c r="A8266" t="s">
        <v>261</v>
      </c>
      <c r="B8266" t="s">
        <v>198</v>
      </c>
      <c r="C8266" t="s">
        <v>239</v>
      </c>
      <c r="D8266" t="s">
        <v>190</v>
      </c>
      <c r="E8266">
        <v>281938</v>
      </c>
      <c r="F8266">
        <v>17.734400000000001</v>
      </c>
      <c r="G8266">
        <v>44903</v>
      </c>
      <c r="H8266">
        <v>44896</v>
      </c>
      <c r="I8266">
        <v>5000001.2672000006</v>
      </c>
      <c r="J8266" t="s">
        <v>188</v>
      </c>
      <c r="K8266">
        <v>1500.0003801600003</v>
      </c>
    </row>
    <row r="8267" spans="1:11" x14ac:dyDescent="0.2">
      <c r="A8267" t="s">
        <v>261</v>
      </c>
      <c r="B8267" t="s">
        <v>198</v>
      </c>
      <c r="C8267" t="s">
        <v>206</v>
      </c>
      <c r="D8267" t="s">
        <v>192</v>
      </c>
      <c r="E8267">
        <v>33089</v>
      </c>
      <c r="F8267">
        <v>99.730500000000006</v>
      </c>
      <c r="G8267">
        <v>44903</v>
      </c>
      <c r="H8267">
        <v>44896</v>
      </c>
      <c r="I8267">
        <v>3299982.5145</v>
      </c>
      <c r="J8267" t="s">
        <v>207</v>
      </c>
      <c r="K8267">
        <v>989.99475435000011</v>
      </c>
    </row>
    <row r="8268" spans="1:11" x14ac:dyDescent="0.2">
      <c r="A8268" t="s">
        <v>261</v>
      </c>
      <c r="B8268" t="s">
        <v>185</v>
      </c>
      <c r="C8268" t="s">
        <v>214</v>
      </c>
      <c r="D8268" t="s">
        <v>200</v>
      </c>
      <c r="E8268">
        <v>185581</v>
      </c>
      <c r="F8268">
        <v>27.481200000000001</v>
      </c>
      <c r="G8268">
        <v>44903</v>
      </c>
      <c r="H8268">
        <v>44896</v>
      </c>
      <c r="I8268">
        <v>5099988.5772000002</v>
      </c>
      <c r="J8268" t="s">
        <v>215</v>
      </c>
      <c r="K8268">
        <v>2549.9942885999999</v>
      </c>
    </row>
    <row r="8269" spans="1:11" x14ac:dyDescent="0.2">
      <c r="A8269" t="s">
        <v>261</v>
      </c>
      <c r="B8269" t="s">
        <v>185</v>
      </c>
      <c r="C8269" t="s">
        <v>201</v>
      </c>
      <c r="D8269" t="s">
        <v>187</v>
      </c>
      <c r="E8269">
        <v>247618</v>
      </c>
      <c r="F8269">
        <v>37.9617</v>
      </c>
      <c r="G8269">
        <v>44904</v>
      </c>
      <c r="H8269">
        <v>44896</v>
      </c>
      <c r="I8269">
        <v>9400000.2305999994</v>
      </c>
      <c r="J8269" t="s">
        <v>188</v>
      </c>
      <c r="K8269">
        <v>2820.0000691800001</v>
      </c>
    </row>
    <row r="8270" spans="1:11" x14ac:dyDescent="0.2">
      <c r="A8270" t="s">
        <v>261</v>
      </c>
      <c r="B8270" t="s">
        <v>185</v>
      </c>
      <c r="C8270" t="s">
        <v>216</v>
      </c>
      <c r="D8270" t="s">
        <v>200</v>
      </c>
      <c r="E8270">
        <v>566292</v>
      </c>
      <c r="F8270">
        <v>16.7758</v>
      </c>
      <c r="G8270">
        <v>44904</v>
      </c>
      <c r="H8270">
        <v>44896</v>
      </c>
      <c r="I8270">
        <v>9500001.3335999995</v>
      </c>
      <c r="J8270" t="s">
        <v>215</v>
      </c>
      <c r="K8270">
        <v>4750.0006667999996</v>
      </c>
    </row>
    <row r="8271" spans="1:11" x14ac:dyDescent="0.2">
      <c r="A8271" t="s">
        <v>261</v>
      </c>
      <c r="B8271" t="s">
        <v>185</v>
      </c>
      <c r="C8271" t="s">
        <v>232</v>
      </c>
      <c r="D8271" t="s">
        <v>187</v>
      </c>
      <c r="E8271">
        <v>172988</v>
      </c>
      <c r="F8271">
        <v>26.5915</v>
      </c>
      <c r="G8271">
        <v>44904</v>
      </c>
      <c r="H8271">
        <v>44896</v>
      </c>
      <c r="I8271">
        <v>4600010.4019999998</v>
      </c>
      <c r="J8271" t="s">
        <v>204</v>
      </c>
      <c r="K8271">
        <v>1380.0031206000001</v>
      </c>
    </row>
    <row r="8272" spans="1:11" x14ac:dyDescent="0.2">
      <c r="A8272" t="s">
        <v>261</v>
      </c>
      <c r="B8272" t="s">
        <v>198</v>
      </c>
      <c r="C8272" t="s">
        <v>194</v>
      </c>
      <c r="D8272" t="s">
        <v>190</v>
      </c>
      <c r="E8272">
        <v>105837</v>
      </c>
      <c r="F8272">
        <v>49.132199999999997</v>
      </c>
      <c r="G8272">
        <v>44907</v>
      </c>
      <c r="H8272">
        <v>44896</v>
      </c>
      <c r="I8272">
        <v>5200004.6513999999</v>
      </c>
      <c r="J8272" t="s">
        <v>188</v>
      </c>
      <c r="K8272">
        <v>1560.0013954200001</v>
      </c>
    </row>
    <row r="8273" spans="1:11" x14ac:dyDescent="0.2">
      <c r="A8273" t="s">
        <v>261</v>
      </c>
      <c r="B8273" t="s">
        <v>185</v>
      </c>
      <c r="C8273" t="s">
        <v>209</v>
      </c>
      <c r="D8273" t="s">
        <v>187</v>
      </c>
      <c r="E8273">
        <v>341224</v>
      </c>
      <c r="F8273">
        <v>18.756</v>
      </c>
      <c r="G8273">
        <v>44907</v>
      </c>
      <c r="H8273">
        <v>44896</v>
      </c>
      <c r="I8273">
        <v>6399997.3440000005</v>
      </c>
      <c r="J8273" t="s">
        <v>188</v>
      </c>
      <c r="K8273">
        <v>1919.9992032000002</v>
      </c>
    </row>
    <row r="8274" spans="1:11" x14ac:dyDescent="0.2">
      <c r="A8274" t="s">
        <v>261</v>
      </c>
      <c r="B8274" t="s">
        <v>185</v>
      </c>
      <c r="C8274" t="s">
        <v>245</v>
      </c>
      <c r="D8274" t="s">
        <v>190</v>
      </c>
      <c r="E8274">
        <v>150727</v>
      </c>
      <c r="F8274">
        <v>57.720300000000002</v>
      </c>
      <c r="G8274">
        <v>44910</v>
      </c>
      <c r="H8274">
        <v>44896</v>
      </c>
      <c r="I8274">
        <v>8700007.6580999997</v>
      </c>
      <c r="J8274" t="s">
        <v>188</v>
      </c>
      <c r="K8274">
        <v>2610.00229743</v>
      </c>
    </row>
    <row r="8275" spans="1:11" x14ac:dyDescent="0.2">
      <c r="A8275" t="s">
        <v>261</v>
      </c>
      <c r="B8275" t="s">
        <v>198</v>
      </c>
      <c r="C8275" t="s">
        <v>220</v>
      </c>
      <c r="D8275" t="s">
        <v>190</v>
      </c>
      <c r="E8275">
        <v>66189</v>
      </c>
      <c r="F8275">
        <v>151.083</v>
      </c>
      <c r="G8275">
        <v>44910</v>
      </c>
      <c r="H8275">
        <v>44896</v>
      </c>
      <c r="I8275">
        <v>10000032.686999999</v>
      </c>
      <c r="J8275" t="s">
        <v>188</v>
      </c>
      <c r="K8275">
        <v>3000.0098060999999</v>
      </c>
    </row>
    <row r="8276" spans="1:11" x14ac:dyDescent="0.2">
      <c r="A8276" t="s">
        <v>261</v>
      </c>
      <c r="B8276" t="s">
        <v>198</v>
      </c>
      <c r="C8276" t="s">
        <v>186</v>
      </c>
      <c r="D8276" t="s">
        <v>192</v>
      </c>
      <c r="E8276">
        <v>56721</v>
      </c>
      <c r="F8276">
        <v>21.156199999999998</v>
      </c>
      <c r="G8276">
        <v>44913</v>
      </c>
      <c r="H8276">
        <v>44896</v>
      </c>
      <c r="I8276">
        <v>1200000.8202</v>
      </c>
      <c r="J8276" t="s">
        <v>188</v>
      </c>
      <c r="K8276">
        <v>360.00024605999999</v>
      </c>
    </row>
    <row r="8277" spans="1:11" x14ac:dyDescent="0.2">
      <c r="A8277" t="s">
        <v>261</v>
      </c>
      <c r="B8277" t="s">
        <v>198</v>
      </c>
      <c r="C8277" t="s">
        <v>229</v>
      </c>
      <c r="D8277" t="s">
        <v>190</v>
      </c>
      <c r="E8277">
        <v>90623</v>
      </c>
      <c r="F8277">
        <v>109.2443</v>
      </c>
      <c r="G8277">
        <v>44913</v>
      </c>
      <c r="H8277">
        <v>44896</v>
      </c>
      <c r="I8277">
        <v>9900046.1988999993</v>
      </c>
      <c r="J8277" t="s">
        <v>188</v>
      </c>
      <c r="K8277">
        <v>2970.0138596699999</v>
      </c>
    </row>
    <row r="8278" spans="1:11" x14ac:dyDescent="0.2">
      <c r="A8278" t="s">
        <v>261</v>
      </c>
      <c r="B8278" t="s">
        <v>198</v>
      </c>
      <c r="C8278" t="s">
        <v>201</v>
      </c>
      <c r="D8278" t="s">
        <v>187</v>
      </c>
      <c r="E8278">
        <v>15617</v>
      </c>
      <c r="F8278">
        <v>38.420400000000001</v>
      </c>
      <c r="G8278">
        <v>44914</v>
      </c>
      <c r="H8278">
        <v>44896</v>
      </c>
      <c r="I8278">
        <v>600011.38679999998</v>
      </c>
      <c r="J8278" t="s">
        <v>188</v>
      </c>
      <c r="K8278">
        <v>180.00341603999999</v>
      </c>
    </row>
    <row r="8279" spans="1:11" x14ac:dyDescent="0.2">
      <c r="A8279" t="s">
        <v>261</v>
      </c>
      <c r="B8279" t="s">
        <v>198</v>
      </c>
      <c r="C8279" t="s">
        <v>238</v>
      </c>
      <c r="D8279" t="s">
        <v>190</v>
      </c>
      <c r="E8279">
        <v>34085</v>
      </c>
      <c r="F8279">
        <v>228.8374</v>
      </c>
      <c r="G8279">
        <v>44914</v>
      </c>
      <c r="H8279">
        <v>44896</v>
      </c>
      <c r="I8279">
        <v>7799922.7790000001</v>
      </c>
      <c r="J8279" t="s">
        <v>204</v>
      </c>
      <c r="K8279">
        <v>2339.9768337</v>
      </c>
    </row>
    <row r="8280" spans="1:11" x14ac:dyDescent="0.2">
      <c r="A8280" t="s">
        <v>261</v>
      </c>
      <c r="B8280" t="s">
        <v>185</v>
      </c>
      <c r="C8280" t="s">
        <v>213</v>
      </c>
      <c r="D8280" t="s">
        <v>190</v>
      </c>
      <c r="E8280">
        <v>95185</v>
      </c>
      <c r="F8280">
        <v>69.338300000000004</v>
      </c>
      <c r="G8280">
        <v>44917</v>
      </c>
      <c r="H8280">
        <v>44896</v>
      </c>
      <c r="I8280">
        <v>6599966.0855</v>
      </c>
      <c r="J8280" t="s">
        <v>188</v>
      </c>
      <c r="K8280">
        <v>1979.9898256499998</v>
      </c>
    </row>
    <row r="8281" spans="1:11" x14ac:dyDescent="0.2">
      <c r="A8281" t="s">
        <v>261</v>
      </c>
      <c r="B8281" t="s">
        <v>198</v>
      </c>
      <c r="C8281" t="s">
        <v>214</v>
      </c>
      <c r="D8281" t="s">
        <v>190</v>
      </c>
      <c r="E8281">
        <v>159700</v>
      </c>
      <c r="F8281">
        <v>28.803999999999998</v>
      </c>
      <c r="G8281">
        <v>44917</v>
      </c>
      <c r="H8281">
        <v>44896</v>
      </c>
      <c r="I8281">
        <v>4599998.8</v>
      </c>
      <c r="J8281" t="s">
        <v>215</v>
      </c>
      <c r="K8281">
        <v>2299.9994000000002</v>
      </c>
    </row>
    <row r="8282" spans="1:11" x14ac:dyDescent="0.2">
      <c r="A8282" t="s">
        <v>261</v>
      </c>
      <c r="B8282" t="s">
        <v>198</v>
      </c>
      <c r="C8282" t="s">
        <v>203</v>
      </c>
      <c r="D8282" t="s">
        <v>190</v>
      </c>
      <c r="E8282">
        <v>80105</v>
      </c>
      <c r="F8282">
        <v>121.0908</v>
      </c>
      <c r="G8282">
        <v>44917</v>
      </c>
      <c r="H8282">
        <v>44896</v>
      </c>
      <c r="I8282">
        <v>9699978.534</v>
      </c>
      <c r="J8282" t="s">
        <v>204</v>
      </c>
      <c r="K8282">
        <v>2909.9935602</v>
      </c>
    </row>
    <row r="8283" spans="1:11" x14ac:dyDescent="0.2">
      <c r="A8283" t="s">
        <v>261</v>
      </c>
      <c r="B8283" t="s">
        <v>185</v>
      </c>
      <c r="C8283" t="s">
        <v>114</v>
      </c>
      <c r="D8283" t="s">
        <v>190</v>
      </c>
      <c r="E8283">
        <v>731080</v>
      </c>
      <c r="F8283">
        <v>12.7209</v>
      </c>
      <c r="G8283">
        <v>44917</v>
      </c>
      <c r="H8283">
        <v>44896</v>
      </c>
      <c r="I8283">
        <v>9299995.5720000006</v>
      </c>
      <c r="J8283" t="s">
        <v>215</v>
      </c>
      <c r="K8283">
        <v>4649.9977859999999</v>
      </c>
    </row>
    <row r="8284" spans="1:11" x14ac:dyDescent="0.2">
      <c r="A8284" t="s">
        <v>261</v>
      </c>
      <c r="B8284" t="s">
        <v>185</v>
      </c>
      <c r="C8284" t="s">
        <v>112</v>
      </c>
      <c r="D8284" t="s">
        <v>190</v>
      </c>
      <c r="E8284">
        <v>225038</v>
      </c>
      <c r="F8284">
        <v>43.103900000000003</v>
      </c>
      <c r="G8284">
        <v>44917</v>
      </c>
      <c r="H8284">
        <v>44896</v>
      </c>
      <c r="I8284">
        <v>9700015.4482000005</v>
      </c>
      <c r="J8284" t="s">
        <v>188</v>
      </c>
      <c r="K8284">
        <v>2910.00463446</v>
      </c>
    </row>
    <row r="8285" spans="1:11" x14ac:dyDescent="0.2">
      <c r="A8285" t="s">
        <v>261</v>
      </c>
      <c r="B8285" t="s">
        <v>198</v>
      </c>
      <c r="C8285" t="s">
        <v>210</v>
      </c>
      <c r="D8285" t="s">
        <v>190</v>
      </c>
      <c r="E8285">
        <v>53605</v>
      </c>
      <c r="F8285">
        <v>27.982600000000001</v>
      </c>
      <c r="G8285">
        <v>44918</v>
      </c>
      <c r="H8285">
        <v>44896</v>
      </c>
      <c r="I8285">
        <v>1500007.273</v>
      </c>
      <c r="J8285" t="s">
        <v>204</v>
      </c>
      <c r="K8285">
        <v>450.00218190000004</v>
      </c>
    </row>
    <row r="8286" spans="1:11" x14ac:dyDescent="0.2">
      <c r="A8286" t="s">
        <v>261</v>
      </c>
      <c r="B8286" t="s">
        <v>198</v>
      </c>
      <c r="C8286" t="s">
        <v>232</v>
      </c>
      <c r="D8286" t="s">
        <v>200</v>
      </c>
      <c r="E8286">
        <v>150526</v>
      </c>
      <c r="F8286">
        <v>25.244800000000001</v>
      </c>
      <c r="G8286">
        <v>44918</v>
      </c>
      <c r="H8286">
        <v>44896</v>
      </c>
      <c r="I8286">
        <v>3799998.7648</v>
      </c>
      <c r="J8286" t="s">
        <v>204</v>
      </c>
      <c r="K8286">
        <v>1139.99962944</v>
      </c>
    </row>
    <row r="8287" spans="1:11" x14ac:dyDescent="0.2">
      <c r="A8287" t="s">
        <v>261</v>
      </c>
      <c r="B8287" t="s">
        <v>185</v>
      </c>
      <c r="C8287" t="s">
        <v>234</v>
      </c>
      <c r="D8287" t="s">
        <v>190</v>
      </c>
      <c r="E8287">
        <v>52327</v>
      </c>
      <c r="F8287">
        <v>97.464200000000005</v>
      </c>
      <c r="G8287">
        <v>44919</v>
      </c>
      <c r="H8287">
        <v>44896</v>
      </c>
      <c r="I8287">
        <v>5100009.1934000002</v>
      </c>
      <c r="J8287" t="s">
        <v>204</v>
      </c>
      <c r="K8287">
        <v>1530.0027580200003</v>
      </c>
    </row>
    <row r="8288" spans="1:11" x14ac:dyDescent="0.2">
      <c r="A8288" t="s">
        <v>261</v>
      </c>
      <c r="B8288" t="s">
        <v>185</v>
      </c>
      <c r="C8288" t="s">
        <v>235</v>
      </c>
      <c r="D8288" t="s">
        <v>200</v>
      </c>
      <c r="E8288">
        <v>484950</v>
      </c>
      <c r="F8288">
        <v>15.053100000000001</v>
      </c>
      <c r="G8288">
        <v>44920</v>
      </c>
      <c r="H8288">
        <v>44896</v>
      </c>
      <c r="I8288">
        <v>7300000.8450000007</v>
      </c>
      <c r="J8288" t="s">
        <v>204</v>
      </c>
      <c r="K8288">
        <v>2190.0002535000003</v>
      </c>
    </row>
    <row r="8289" spans="1:11" x14ac:dyDescent="0.2">
      <c r="A8289" t="s">
        <v>261</v>
      </c>
      <c r="B8289" t="s">
        <v>185</v>
      </c>
      <c r="C8289" t="s">
        <v>220</v>
      </c>
      <c r="D8289" t="s">
        <v>200</v>
      </c>
      <c r="E8289">
        <v>52218</v>
      </c>
      <c r="F8289">
        <v>158.9502</v>
      </c>
      <c r="G8289">
        <v>44920</v>
      </c>
      <c r="H8289">
        <v>44896</v>
      </c>
      <c r="I8289">
        <v>8300061.5435999995</v>
      </c>
      <c r="J8289" t="s">
        <v>188</v>
      </c>
      <c r="K8289">
        <v>2490.0184630799999</v>
      </c>
    </row>
    <row r="8290" spans="1:11" x14ac:dyDescent="0.2">
      <c r="A8290" t="s">
        <v>261</v>
      </c>
      <c r="B8290" t="s">
        <v>185</v>
      </c>
      <c r="C8290" t="s">
        <v>186</v>
      </c>
      <c r="D8290" t="s">
        <v>190</v>
      </c>
      <c r="E8290">
        <v>58981</v>
      </c>
      <c r="F8290">
        <v>22.0411</v>
      </c>
      <c r="G8290">
        <v>44921</v>
      </c>
      <c r="H8290">
        <v>44896</v>
      </c>
      <c r="I8290">
        <v>1300006.1191</v>
      </c>
      <c r="J8290" t="s">
        <v>188</v>
      </c>
      <c r="K8290">
        <v>390.00183573000004</v>
      </c>
    </row>
    <row r="8291" spans="1:11" x14ac:dyDescent="0.2">
      <c r="A8291" t="s">
        <v>261</v>
      </c>
      <c r="B8291" t="s">
        <v>198</v>
      </c>
      <c r="C8291" t="s">
        <v>201</v>
      </c>
      <c r="D8291" t="s">
        <v>190</v>
      </c>
      <c r="E8291">
        <v>185425</v>
      </c>
      <c r="F8291">
        <v>42.604799999999997</v>
      </c>
      <c r="G8291">
        <v>44924</v>
      </c>
      <c r="H8291">
        <v>44896</v>
      </c>
      <c r="I8291">
        <v>7899995.0399999991</v>
      </c>
      <c r="J8291" t="s">
        <v>188</v>
      </c>
      <c r="K8291">
        <v>2369.9985119999997</v>
      </c>
    </row>
    <row r="8292" spans="1:11" x14ac:dyDescent="0.2">
      <c r="A8292" t="s">
        <v>261</v>
      </c>
      <c r="B8292" t="s">
        <v>185</v>
      </c>
      <c r="C8292" t="s">
        <v>245</v>
      </c>
      <c r="D8292" t="s">
        <v>190</v>
      </c>
      <c r="E8292">
        <v>76190</v>
      </c>
      <c r="F8292">
        <v>55.125300000000003</v>
      </c>
      <c r="G8292">
        <v>44924</v>
      </c>
      <c r="H8292">
        <v>44896</v>
      </c>
      <c r="I8292">
        <v>4199996.6069999998</v>
      </c>
      <c r="J8292" t="s">
        <v>188</v>
      </c>
      <c r="K8292">
        <v>1259.9989820999999</v>
      </c>
    </row>
    <row r="8293" spans="1:11" x14ac:dyDescent="0.2">
      <c r="A8293" t="s">
        <v>261</v>
      </c>
      <c r="B8293" t="s">
        <v>185</v>
      </c>
      <c r="C8293" t="s">
        <v>210</v>
      </c>
      <c r="D8293" t="s">
        <v>190</v>
      </c>
      <c r="E8293">
        <v>270208</v>
      </c>
      <c r="F8293">
        <v>27.016200000000001</v>
      </c>
      <c r="G8293">
        <v>44924</v>
      </c>
      <c r="H8293">
        <v>44896</v>
      </c>
      <c r="I8293">
        <v>7299993.3696000008</v>
      </c>
      <c r="J8293" t="s">
        <v>204</v>
      </c>
      <c r="K8293">
        <v>2189.99801088</v>
      </c>
    </row>
    <row r="8294" spans="1:11" x14ac:dyDescent="0.2">
      <c r="A8294" t="s">
        <v>261</v>
      </c>
      <c r="B8294" t="s">
        <v>185</v>
      </c>
      <c r="C8294" t="s">
        <v>223</v>
      </c>
      <c r="D8294" t="s">
        <v>187</v>
      </c>
      <c r="E8294">
        <v>23247</v>
      </c>
      <c r="F8294">
        <v>90.335099999999997</v>
      </c>
      <c r="G8294">
        <v>44924</v>
      </c>
      <c r="H8294">
        <v>44896</v>
      </c>
      <c r="I8294">
        <v>2100020.0696999999</v>
      </c>
      <c r="J8294" t="s">
        <v>204</v>
      </c>
      <c r="K8294">
        <v>630.00602090999996</v>
      </c>
    </row>
    <row r="8295" spans="1:11" x14ac:dyDescent="0.2">
      <c r="A8295" t="s">
        <v>261</v>
      </c>
      <c r="B8295" t="s">
        <v>198</v>
      </c>
      <c r="C8295" t="s">
        <v>199</v>
      </c>
      <c r="D8295" t="s">
        <v>192</v>
      </c>
      <c r="E8295">
        <v>2456040</v>
      </c>
      <c r="F8295">
        <v>2.8094000000000001</v>
      </c>
      <c r="G8295">
        <v>44924</v>
      </c>
      <c r="H8295">
        <v>44896</v>
      </c>
      <c r="I8295">
        <v>6899998.7760000005</v>
      </c>
      <c r="J8295" t="s">
        <v>193</v>
      </c>
      <c r="K8295">
        <v>2759.9995104000004</v>
      </c>
    </row>
    <row r="8296" spans="1:11" x14ac:dyDescent="0.2">
      <c r="A8296" t="s">
        <v>261</v>
      </c>
      <c r="B8296" t="s">
        <v>198</v>
      </c>
      <c r="C8296" t="s">
        <v>238</v>
      </c>
      <c r="D8296" t="s">
        <v>190</v>
      </c>
      <c r="E8296">
        <v>13969</v>
      </c>
      <c r="F8296">
        <v>221.91460000000001</v>
      </c>
      <c r="G8296">
        <v>44925</v>
      </c>
      <c r="H8296">
        <v>44896</v>
      </c>
      <c r="I8296">
        <v>3099925.0474</v>
      </c>
      <c r="J8296" t="s">
        <v>204</v>
      </c>
      <c r="K8296">
        <v>929.9775142200001</v>
      </c>
    </row>
    <row r="8297" spans="1:11" x14ac:dyDescent="0.2">
      <c r="A8297" t="s">
        <v>261</v>
      </c>
      <c r="B8297" t="s">
        <v>185</v>
      </c>
      <c r="C8297" t="s">
        <v>226</v>
      </c>
      <c r="D8297" t="s">
        <v>192</v>
      </c>
      <c r="E8297">
        <v>127354</v>
      </c>
      <c r="F8297">
        <v>48.683300000000003</v>
      </c>
      <c r="G8297">
        <v>44925</v>
      </c>
      <c r="H8297">
        <v>44896</v>
      </c>
      <c r="I8297">
        <v>6200012.9882000005</v>
      </c>
      <c r="J8297" t="s">
        <v>188</v>
      </c>
      <c r="K8297">
        <v>1860.0038964600001</v>
      </c>
    </row>
    <row r="8298" spans="1:11" x14ac:dyDescent="0.2">
      <c r="A8298" t="s">
        <v>261</v>
      </c>
      <c r="B8298" t="s">
        <v>198</v>
      </c>
      <c r="C8298" t="s">
        <v>235</v>
      </c>
      <c r="D8298" t="s">
        <v>192</v>
      </c>
      <c r="E8298">
        <v>539681</v>
      </c>
      <c r="F8298">
        <v>14.0824</v>
      </c>
      <c r="G8298">
        <v>44925</v>
      </c>
      <c r="H8298">
        <v>44896</v>
      </c>
      <c r="I8298">
        <v>7600003.7143999999</v>
      </c>
      <c r="J8298" t="s">
        <v>204</v>
      </c>
      <c r="K8298">
        <v>2280.0011143199999</v>
      </c>
    </row>
    <row r="8299" spans="1:11" x14ac:dyDescent="0.2">
      <c r="A8299" t="s">
        <v>261</v>
      </c>
      <c r="B8299" t="s">
        <v>198</v>
      </c>
      <c r="C8299" t="s">
        <v>217</v>
      </c>
      <c r="D8299" t="s">
        <v>190</v>
      </c>
      <c r="E8299">
        <v>697880</v>
      </c>
      <c r="F8299">
        <v>9.6005000000000003</v>
      </c>
      <c r="G8299">
        <v>44925</v>
      </c>
      <c r="H8299">
        <v>44896</v>
      </c>
      <c r="I8299">
        <v>6699996.9400000004</v>
      </c>
      <c r="J8299" t="s">
        <v>215</v>
      </c>
      <c r="K8299">
        <v>3349.9984700000005</v>
      </c>
    </row>
    <row r="8300" spans="1:11" x14ac:dyDescent="0.2">
      <c r="A8300" t="s">
        <v>261</v>
      </c>
      <c r="B8300" t="s">
        <v>198</v>
      </c>
      <c r="C8300" t="s">
        <v>233</v>
      </c>
      <c r="D8300" t="s">
        <v>187</v>
      </c>
      <c r="E8300">
        <v>27710</v>
      </c>
      <c r="F8300">
        <v>93.828699999999998</v>
      </c>
      <c r="G8300">
        <v>44926</v>
      </c>
      <c r="H8300">
        <v>44896</v>
      </c>
      <c r="I8300">
        <v>2599993.2769999998</v>
      </c>
      <c r="J8300" t="s">
        <v>204</v>
      </c>
      <c r="K8300">
        <v>779.99798309999994</v>
      </c>
    </row>
    <row r="8301" spans="1:11" x14ac:dyDescent="0.2">
      <c r="A8301" t="s">
        <v>261</v>
      </c>
      <c r="B8301" t="s">
        <v>185</v>
      </c>
      <c r="C8301" t="s">
        <v>191</v>
      </c>
      <c r="D8301" t="s">
        <v>190</v>
      </c>
      <c r="E8301">
        <v>896891</v>
      </c>
      <c r="F8301">
        <v>5.9093</v>
      </c>
      <c r="G8301">
        <v>44926</v>
      </c>
      <c r="H8301">
        <v>44896</v>
      </c>
      <c r="I8301">
        <v>5299997.9863</v>
      </c>
      <c r="J8301" t="s">
        <v>193</v>
      </c>
      <c r="K8301">
        <v>2119.9991945199999</v>
      </c>
    </row>
    <row r="8302" spans="1:11" x14ac:dyDescent="0.2">
      <c r="A8302" t="s">
        <v>261</v>
      </c>
      <c r="B8302" t="s">
        <v>185</v>
      </c>
      <c r="C8302" t="s">
        <v>202</v>
      </c>
      <c r="D8302" t="s">
        <v>190</v>
      </c>
      <c r="E8302">
        <v>1028252</v>
      </c>
      <c r="F8302">
        <v>4.0846</v>
      </c>
      <c r="G8302">
        <v>44926</v>
      </c>
      <c r="H8302">
        <v>44896</v>
      </c>
      <c r="I8302">
        <v>4199998.1191999996</v>
      </c>
      <c r="J8302" t="s">
        <v>193</v>
      </c>
      <c r="K8302">
        <v>1679.9992476799998</v>
      </c>
    </row>
    <row r="8303" spans="1:11" x14ac:dyDescent="0.2">
      <c r="A8303" t="s">
        <v>261</v>
      </c>
      <c r="B8303" t="s">
        <v>198</v>
      </c>
      <c r="C8303" t="s">
        <v>114</v>
      </c>
      <c r="D8303" t="s">
        <v>200</v>
      </c>
      <c r="E8303">
        <v>187826</v>
      </c>
      <c r="F8303">
        <v>12.777799999999999</v>
      </c>
      <c r="G8303">
        <v>44928</v>
      </c>
      <c r="H8303">
        <v>44927</v>
      </c>
      <c r="I8303">
        <v>2400003.0628</v>
      </c>
      <c r="J8303" t="s">
        <v>215</v>
      </c>
      <c r="K8303">
        <v>1200.0015314</v>
      </c>
    </row>
    <row r="8304" spans="1:11" x14ac:dyDescent="0.2">
      <c r="A8304" t="s">
        <v>261</v>
      </c>
      <c r="B8304" t="s">
        <v>198</v>
      </c>
      <c r="C8304" t="s">
        <v>197</v>
      </c>
      <c r="D8304" t="s">
        <v>187</v>
      </c>
      <c r="E8304">
        <v>49032</v>
      </c>
      <c r="F8304">
        <v>157.04179999999999</v>
      </c>
      <c r="G8304">
        <v>44931</v>
      </c>
      <c r="H8304">
        <v>44927</v>
      </c>
      <c r="I8304">
        <v>7700073.5375999995</v>
      </c>
      <c r="J8304" t="s">
        <v>188</v>
      </c>
      <c r="K8304">
        <v>2310.0220612799999</v>
      </c>
    </row>
    <row r="8305" spans="1:11" x14ac:dyDescent="0.2">
      <c r="A8305" t="s">
        <v>261</v>
      </c>
      <c r="B8305" t="s">
        <v>185</v>
      </c>
      <c r="C8305" t="s">
        <v>209</v>
      </c>
      <c r="D8305" t="s">
        <v>190</v>
      </c>
      <c r="E8305">
        <v>251899</v>
      </c>
      <c r="F8305">
        <v>19.8492</v>
      </c>
      <c r="G8305">
        <v>44934</v>
      </c>
      <c r="H8305">
        <v>44927</v>
      </c>
      <c r="I8305">
        <v>4999993.6308000004</v>
      </c>
      <c r="J8305" t="s">
        <v>188</v>
      </c>
      <c r="K8305">
        <v>1499.9980892400001</v>
      </c>
    </row>
    <row r="8306" spans="1:11" x14ac:dyDescent="0.2">
      <c r="A8306" t="s">
        <v>261</v>
      </c>
      <c r="B8306" t="s">
        <v>185</v>
      </c>
      <c r="C8306" t="s">
        <v>227</v>
      </c>
      <c r="D8306" t="s">
        <v>190</v>
      </c>
      <c r="E8306">
        <v>54539</v>
      </c>
      <c r="F8306">
        <v>143.01759999999999</v>
      </c>
      <c r="G8306">
        <v>44935</v>
      </c>
      <c r="H8306">
        <v>44927</v>
      </c>
      <c r="I8306">
        <v>7800036.8863999993</v>
      </c>
      <c r="J8306" t="s">
        <v>204</v>
      </c>
      <c r="K8306">
        <v>2340.01106592</v>
      </c>
    </row>
    <row r="8307" spans="1:11" x14ac:dyDescent="0.2">
      <c r="A8307" t="s">
        <v>261</v>
      </c>
      <c r="B8307" t="s">
        <v>185</v>
      </c>
      <c r="C8307" t="s">
        <v>209</v>
      </c>
      <c r="D8307" t="s">
        <v>190</v>
      </c>
      <c r="E8307">
        <v>278493</v>
      </c>
      <c r="F8307">
        <v>21.544499999999999</v>
      </c>
      <c r="G8307">
        <v>44935</v>
      </c>
      <c r="H8307">
        <v>44927</v>
      </c>
      <c r="I8307">
        <v>5999992.4385000002</v>
      </c>
      <c r="J8307" t="s">
        <v>188</v>
      </c>
      <c r="K8307">
        <v>1799.99773155</v>
      </c>
    </row>
    <row r="8308" spans="1:11" x14ac:dyDescent="0.2">
      <c r="A8308" t="s">
        <v>261</v>
      </c>
      <c r="B8308" t="s">
        <v>185</v>
      </c>
      <c r="C8308" t="s">
        <v>243</v>
      </c>
      <c r="D8308" t="s">
        <v>190</v>
      </c>
      <c r="E8308">
        <v>585417</v>
      </c>
      <c r="F8308">
        <v>6.4911000000000003</v>
      </c>
      <c r="G8308">
        <v>44935</v>
      </c>
      <c r="H8308">
        <v>44927</v>
      </c>
      <c r="I8308">
        <v>3800000.2887000004</v>
      </c>
      <c r="J8308" t="s">
        <v>215</v>
      </c>
      <c r="K8308">
        <v>1900.0001443500003</v>
      </c>
    </row>
    <row r="8309" spans="1:11" x14ac:dyDescent="0.2">
      <c r="A8309" t="s">
        <v>261</v>
      </c>
      <c r="B8309" t="s">
        <v>198</v>
      </c>
      <c r="C8309" t="s">
        <v>202</v>
      </c>
      <c r="D8309" t="s">
        <v>187</v>
      </c>
      <c r="E8309">
        <v>370949</v>
      </c>
      <c r="F8309">
        <v>3.7740999999999998</v>
      </c>
      <c r="G8309">
        <v>44935</v>
      </c>
      <c r="H8309">
        <v>44927</v>
      </c>
      <c r="I8309">
        <v>1399998.6209</v>
      </c>
      <c r="J8309" t="s">
        <v>193</v>
      </c>
      <c r="K8309">
        <v>559.99944835999997</v>
      </c>
    </row>
    <row r="8310" spans="1:11" x14ac:dyDescent="0.2">
      <c r="A8310" t="s">
        <v>261</v>
      </c>
      <c r="B8310" t="s">
        <v>198</v>
      </c>
      <c r="C8310" t="s">
        <v>219</v>
      </c>
      <c r="D8310" t="s">
        <v>190</v>
      </c>
      <c r="E8310">
        <v>45352</v>
      </c>
      <c r="F8310">
        <v>52.9193</v>
      </c>
      <c r="G8310">
        <v>44938</v>
      </c>
      <c r="H8310">
        <v>44927</v>
      </c>
      <c r="I8310">
        <v>2399996.0935999998</v>
      </c>
      <c r="J8310" t="s">
        <v>188</v>
      </c>
      <c r="K8310">
        <v>719.99882808000007</v>
      </c>
    </row>
    <row r="8311" spans="1:11" x14ac:dyDescent="0.2">
      <c r="A8311" t="s">
        <v>261</v>
      </c>
      <c r="B8311" t="s">
        <v>198</v>
      </c>
      <c r="C8311" t="s">
        <v>222</v>
      </c>
      <c r="D8311" t="s">
        <v>192</v>
      </c>
      <c r="E8311">
        <v>139261</v>
      </c>
      <c r="F8311">
        <v>17.233799999999999</v>
      </c>
      <c r="G8311">
        <v>44938</v>
      </c>
      <c r="H8311">
        <v>44927</v>
      </c>
      <c r="I8311">
        <v>2399996.2217999999</v>
      </c>
      <c r="J8311" t="s">
        <v>193</v>
      </c>
      <c r="K8311">
        <v>959.99848872000007</v>
      </c>
    </row>
    <row r="8312" spans="1:11" x14ac:dyDescent="0.2">
      <c r="A8312" t="s">
        <v>261</v>
      </c>
      <c r="B8312" t="s">
        <v>185</v>
      </c>
      <c r="C8312" t="s">
        <v>205</v>
      </c>
      <c r="D8312" t="s">
        <v>192</v>
      </c>
      <c r="E8312">
        <v>464813</v>
      </c>
      <c r="F8312">
        <v>19.792899999999999</v>
      </c>
      <c r="G8312">
        <v>44938</v>
      </c>
      <c r="H8312">
        <v>44927</v>
      </c>
      <c r="I8312">
        <v>9199997.2277000006</v>
      </c>
      <c r="J8312" t="s">
        <v>193</v>
      </c>
      <c r="K8312">
        <v>3679.9988910800002</v>
      </c>
    </row>
    <row r="8313" spans="1:11" x14ac:dyDescent="0.2">
      <c r="A8313" t="s">
        <v>261</v>
      </c>
      <c r="B8313" t="s">
        <v>198</v>
      </c>
      <c r="C8313" t="s">
        <v>244</v>
      </c>
      <c r="D8313" t="s">
        <v>200</v>
      </c>
      <c r="E8313">
        <v>253184</v>
      </c>
      <c r="F8313">
        <v>28.437799999999999</v>
      </c>
      <c r="G8313">
        <v>44940</v>
      </c>
      <c r="H8313">
        <v>44927</v>
      </c>
      <c r="I8313">
        <v>7199995.9551999997</v>
      </c>
      <c r="J8313" t="s">
        <v>207</v>
      </c>
      <c r="K8313">
        <v>2159.9987865599996</v>
      </c>
    </row>
    <row r="8314" spans="1:11" x14ac:dyDescent="0.2">
      <c r="A8314" t="s">
        <v>261</v>
      </c>
      <c r="B8314" t="s">
        <v>198</v>
      </c>
      <c r="C8314" t="s">
        <v>234</v>
      </c>
      <c r="D8314" t="s">
        <v>200</v>
      </c>
      <c r="E8314">
        <v>84981</v>
      </c>
      <c r="F8314">
        <v>92.962400000000002</v>
      </c>
      <c r="G8314">
        <v>44942</v>
      </c>
      <c r="H8314">
        <v>44927</v>
      </c>
      <c r="I8314">
        <v>7900037.7143999999</v>
      </c>
      <c r="J8314" t="s">
        <v>204</v>
      </c>
      <c r="K8314">
        <v>2370.0113143200001</v>
      </c>
    </row>
    <row r="8315" spans="1:11" x14ac:dyDescent="0.2">
      <c r="A8315" t="s">
        <v>261</v>
      </c>
      <c r="B8315" t="s">
        <v>198</v>
      </c>
      <c r="C8315" t="s">
        <v>203</v>
      </c>
      <c r="D8315" t="s">
        <v>190</v>
      </c>
      <c r="E8315">
        <v>10436</v>
      </c>
      <c r="F8315">
        <v>114.9888</v>
      </c>
      <c r="G8315">
        <v>44945</v>
      </c>
      <c r="H8315">
        <v>44927</v>
      </c>
      <c r="I8315">
        <v>1200023.1168</v>
      </c>
      <c r="J8315" t="s">
        <v>204</v>
      </c>
      <c r="K8315">
        <v>360.00693504000003</v>
      </c>
    </row>
    <row r="8316" spans="1:11" x14ac:dyDescent="0.2">
      <c r="A8316" t="s">
        <v>261</v>
      </c>
      <c r="B8316" t="s">
        <v>185</v>
      </c>
      <c r="C8316" t="s">
        <v>191</v>
      </c>
      <c r="D8316" t="s">
        <v>192</v>
      </c>
      <c r="E8316">
        <v>803569</v>
      </c>
      <c r="F8316">
        <v>6.0978000000000003</v>
      </c>
      <c r="G8316">
        <v>44945</v>
      </c>
      <c r="H8316">
        <v>44927</v>
      </c>
      <c r="I8316">
        <v>4900003.0482000001</v>
      </c>
      <c r="J8316" t="s">
        <v>193</v>
      </c>
      <c r="K8316">
        <v>1960.0012192800002</v>
      </c>
    </row>
    <row r="8317" spans="1:11" x14ac:dyDescent="0.2">
      <c r="A8317" t="s">
        <v>261</v>
      </c>
      <c r="B8317" t="s">
        <v>198</v>
      </c>
      <c r="C8317" t="s">
        <v>237</v>
      </c>
      <c r="D8317" t="s">
        <v>190</v>
      </c>
      <c r="E8317">
        <v>318774</v>
      </c>
      <c r="F8317">
        <v>15.3714</v>
      </c>
      <c r="G8317">
        <v>44945</v>
      </c>
      <c r="H8317">
        <v>44927</v>
      </c>
      <c r="I8317">
        <v>4900002.6635999996</v>
      </c>
      <c r="J8317" t="s">
        <v>204</v>
      </c>
      <c r="K8317">
        <v>1470.00079908</v>
      </c>
    </row>
    <row r="8318" spans="1:11" x14ac:dyDescent="0.2">
      <c r="A8318" t="s">
        <v>261</v>
      </c>
      <c r="B8318" t="s">
        <v>185</v>
      </c>
      <c r="C8318" t="s">
        <v>211</v>
      </c>
      <c r="D8318" t="s">
        <v>187</v>
      </c>
      <c r="E8318">
        <v>708744</v>
      </c>
      <c r="F8318">
        <v>13.2629</v>
      </c>
      <c r="G8318">
        <v>44945</v>
      </c>
      <c r="H8318">
        <v>44927</v>
      </c>
      <c r="I8318">
        <v>9400000.7975999992</v>
      </c>
      <c r="J8318" t="s">
        <v>207</v>
      </c>
      <c r="K8318">
        <v>2820.0002392799997</v>
      </c>
    </row>
    <row r="8319" spans="1:11" x14ac:dyDescent="0.2">
      <c r="A8319" t="s">
        <v>261</v>
      </c>
      <c r="B8319" t="s">
        <v>198</v>
      </c>
      <c r="C8319" t="s">
        <v>225</v>
      </c>
      <c r="D8319" t="s">
        <v>190</v>
      </c>
      <c r="E8319">
        <v>18646</v>
      </c>
      <c r="F8319">
        <v>80.447199999999995</v>
      </c>
      <c r="G8319">
        <v>44946</v>
      </c>
      <c r="H8319">
        <v>44927</v>
      </c>
      <c r="I8319">
        <v>1500018.4911999998</v>
      </c>
      <c r="J8319" t="s">
        <v>188</v>
      </c>
      <c r="K8319">
        <v>450.00554735999992</v>
      </c>
    </row>
    <row r="8320" spans="1:11" x14ac:dyDescent="0.2">
      <c r="A8320" t="s">
        <v>261</v>
      </c>
      <c r="B8320" t="s">
        <v>185</v>
      </c>
      <c r="C8320" t="s">
        <v>219</v>
      </c>
      <c r="D8320" t="s">
        <v>190</v>
      </c>
      <c r="E8320">
        <v>170752</v>
      </c>
      <c r="F8320">
        <v>55.050699999999999</v>
      </c>
      <c r="G8320">
        <v>44947</v>
      </c>
      <c r="H8320">
        <v>44927</v>
      </c>
      <c r="I8320">
        <v>9400017.1263999995</v>
      </c>
      <c r="J8320" t="s">
        <v>188</v>
      </c>
      <c r="K8320">
        <v>2820.0051379199999</v>
      </c>
    </row>
    <row r="8321" spans="1:11" x14ac:dyDescent="0.2">
      <c r="A8321" t="s">
        <v>261</v>
      </c>
      <c r="B8321" t="s">
        <v>198</v>
      </c>
      <c r="C8321" t="s">
        <v>217</v>
      </c>
      <c r="D8321" t="s">
        <v>200</v>
      </c>
      <c r="E8321">
        <v>605500</v>
      </c>
      <c r="F8321">
        <v>9.4137000000000004</v>
      </c>
      <c r="G8321">
        <v>44948</v>
      </c>
      <c r="H8321">
        <v>44927</v>
      </c>
      <c r="I8321">
        <v>5699995.3500000006</v>
      </c>
      <c r="J8321" t="s">
        <v>215</v>
      </c>
      <c r="K8321">
        <v>2849.9976750000005</v>
      </c>
    </row>
    <row r="8322" spans="1:11" x14ac:dyDescent="0.2">
      <c r="A8322" t="s">
        <v>261</v>
      </c>
      <c r="B8322" t="s">
        <v>185</v>
      </c>
      <c r="C8322" t="s">
        <v>245</v>
      </c>
      <c r="D8322" t="s">
        <v>212</v>
      </c>
      <c r="E8322">
        <v>126040</v>
      </c>
      <c r="F8322">
        <v>56.331499999999998</v>
      </c>
      <c r="G8322">
        <v>44949</v>
      </c>
      <c r="H8322">
        <v>44927</v>
      </c>
      <c r="I8322">
        <v>7100022.2599999998</v>
      </c>
      <c r="J8322" t="s">
        <v>188</v>
      </c>
      <c r="K8322">
        <v>2130.0066780000002</v>
      </c>
    </row>
    <row r="8323" spans="1:11" x14ac:dyDescent="0.2">
      <c r="A8323" t="s">
        <v>261</v>
      </c>
      <c r="B8323" t="s">
        <v>198</v>
      </c>
      <c r="C8323" t="s">
        <v>225</v>
      </c>
      <c r="D8323" t="s">
        <v>200</v>
      </c>
      <c r="E8323">
        <v>49479</v>
      </c>
      <c r="F8323">
        <v>84.884799999999998</v>
      </c>
      <c r="G8323">
        <v>44949</v>
      </c>
      <c r="H8323">
        <v>44927</v>
      </c>
      <c r="I8323">
        <v>4200015.0192</v>
      </c>
      <c r="J8323" t="s">
        <v>188</v>
      </c>
      <c r="K8323">
        <v>1260.00450576</v>
      </c>
    </row>
    <row r="8324" spans="1:11" x14ac:dyDescent="0.2">
      <c r="A8324" t="s">
        <v>261</v>
      </c>
      <c r="B8324" t="s">
        <v>185</v>
      </c>
      <c r="C8324" t="s">
        <v>210</v>
      </c>
      <c r="D8324" t="s">
        <v>187</v>
      </c>
      <c r="E8324">
        <v>295797</v>
      </c>
      <c r="F8324">
        <v>27.0456</v>
      </c>
      <c r="G8324">
        <v>44952</v>
      </c>
      <c r="H8324">
        <v>44927</v>
      </c>
      <c r="I8324">
        <v>8000007.3432</v>
      </c>
      <c r="J8324" t="s">
        <v>204</v>
      </c>
      <c r="K8324">
        <v>2400.0022029600004</v>
      </c>
    </row>
    <row r="8325" spans="1:11" x14ac:dyDescent="0.2">
      <c r="A8325" t="s">
        <v>261</v>
      </c>
      <c r="B8325" t="s">
        <v>185</v>
      </c>
      <c r="C8325" t="s">
        <v>244</v>
      </c>
      <c r="D8325" t="s">
        <v>187</v>
      </c>
      <c r="E8325">
        <v>400176</v>
      </c>
      <c r="F8325">
        <v>24.4892</v>
      </c>
      <c r="G8325">
        <v>44952</v>
      </c>
      <c r="H8325">
        <v>44927</v>
      </c>
      <c r="I8325">
        <v>9799990.099200001</v>
      </c>
      <c r="J8325" t="s">
        <v>207</v>
      </c>
      <c r="K8325">
        <v>2939.9970297600003</v>
      </c>
    </row>
    <row r="8326" spans="1:11" x14ac:dyDescent="0.2">
      <c r="A8326" t="s">
        <v>261</v>
      </c>
      <c r="B8326" t="s">
        <v>185</v>
      </c>
      <c r="C8326" t="s">
        <v>227</v>
      </c>
      <c r="D8326" t="s">
        <v>200</v>
      </c>
      <c r="E8326">
        <v>33706</v>
      </c>
      <c r="F8326">
        <v>139.44220000000001</v>
      </c>
      <c r="G8326">
        <v>44953</v>
      </c>
      <c r="H8326">
        <v>44927</v>
      </c>
      <c r="I8326">
        <v>4700038.7932000002</v>
      </c>
      <c r="J8326" t="s">
        <v>204</v>
      </c>
      <c r="K8326">
        <v>1410.0116379600001</v>
      </c>
    </row>
    <row r="8327" spans="1:11" x14ac:dyDescent="0.2">
      <c r="A8327" t="s">
        <v>261</v>
      </c>
      <c r="B8327" t="s">
        <v>198</v>
      </c>
      <c r="C8327" t="s">
        <v>233</v>
      </c>
      <c r="D8327" t="s">
        <v>190</v>
      </c>
      <c r="E8327">
        <v>31990</v>
      </c>
      <c r="F8327">
        <v>81.2761</v>
      </c>
      <c r="G8327">
        <v>44954</v>
      </c>
      <c r="H8327">
        <v>44927</v>
      </c>
      <c r="I8327">
        <v>2600022.4389999998</v>
      </c>
      <c r="J8327" t="s">
        <v>204</v>
      </c>
      <c r="K8327">
        <v>780.00673170000005</v>
      </c>
    </row>
    <row r="8328" spans="1:11" x14ac:dyDescent="0.2">
      <c r="A8328" t="s">
        <v>261</v>
      </c>
      <c r="B8328" t="s">
        <v>198</v>
      </c>
      <c r="C8328" t="s">
        <v>195</v>
      </c>
      <c r="D8328" t="s">
        <v>190</v>
      </c>
      <c r="E8328">
        <v>72130</v>
      </c>
      <c r="F8328">
        <v>103.9787</v>
      </c>
      <c r="G8328">
        <v>44954</v>
      </c>
      <c r="H8328">
        <v>44927</v>
      </c>
      <c r="I8328">
        <v>7499983.6310000001</v>
      </c>
      <c r="J8328" t="s">
        <v>196</v>
      </c>
      <c r="K8328">
        <v>3749.9918155000005</v>
      </c>
    </row>
    <row r="8329" spans="1:11" x14ac:dyDescent="0.2">
      <c r="A8329" t="s">
        <v>261</v>
      </c>
      <c r="B8329" t="s">
        <v>198</v>
      </c>
      <c r="C8329" t="s">
        <v>191</v>
      </c>
      <c r="D8329" t="s">
        <v>200</v>
      </c>
      <c r="E8329">
        <v>1335947</v>
      </c>
      <c r="F8329">
        <v>5.7637</v>
      </c>
      <c r="G8329">
        <v>44954</v>
      </c>
      <c r="H8329">
        <v>44927</v>
      </c>
      <c r="I8329">
        <v>7699997.7238999996</v>
      </c>
      <c r="J8329" t="s">
        <v>193</v>
      </c>
      <c r="K8329">
        <v>3079.9990895599999</v>
      </c>
    </row>
    <row r="8330" spans="1:11" x14ac:dyDescent="0.2">
      <c r="A8330" t="s">
        <v>261</v>
      </c>
      <c r="B8330" t="s">
        <v>198</v>
      </c>
      <c r="C8330" t="s">
        <v>231</v>
      </c>
      <c r="D8330" t="s">
        <v>190</v>
      </c>
      <c r="E8330">
        <v>165554</v>
      </c>
      <c r="F8330">
        <v>21.745200000000001</v>
      </c>
      <c r="G8330">
        <v>44954</v>
      </c>
      <c r="H8330">
        <v>44927</v>
      </c>
      <c r="I8330">
        <v>3600004.8407999999</v>
      </c>
      <c r="J8330" t="s">
        <v>188</v>
      </c>
      <c r="K8330">
        <v>1080.0014522399999</v>
      </c>
    </row>
    <row r="8331" spans="1:11" x14ac:dyDescent="0.2">
      <c r="A8331" t="s">
        <v>261</v>
      </c>
      <c r="B8331" t="s">
        <v>198</v>
      </c>
      <c r="C8331" t="s">
        <v>191</v>
      </c>
      <c r="D8331" t="s">
        <v>190</v>
      </c>
      <c r="E8331">
        <v>1140123</v>
      </c>
      <c r="F8331">
        <v>6.2274000000000003</v>
      </c>
      <c r="G8331">
        <v>44955</v>
      </c>
      <c r="H8331">
        <v>44927</v>
      </c>
      <c r="I8331">
        <v>7100001.9702000003</v>
      </c>
      <c r="J8331" t="s">
        <v>193</v>
      </c>
      <c r="K8331">
        <v>2840.0007880800003</v>
      </c>
    </row>
    <row r="8332" spans="1:11" x14ac:dyDescent="0.2">
      <c r="A8332" t="s">
        <v>261</v>
      </c>
      <c r="B8332" t="s">
        <v>198</v>
      </c>
      <c r="C8332" t="s">
        <v>206</v>
      </c>
      <c r="D8332" t="s">
        <v>187</v>
      </c>
      <c r="E8332">
        <v>97320</v>
      </c>
      <c r="F8332">
        <v>91.450999999999993</v>
      </c>
      <c r="G8332">
        <v>44955</v>
      </c>
      <c r="H8332">
        <v>44927</v>
      </c>
      <c r="I8332">
        <v>8900011.3199999984</v>
      </c>
      <c r="J8332" t="s">
        <v>207</v>
      </c>
      <c r="K8332">
        <v>2670.0033959999996</v>
      </c>
    </row>
    <row r="8333" spans="1:11" x14ac:dyDescent="0.2">
      <c r="A8333" t="s">
        <v>261</v>
      </c>
      <c r="B8333" t="s">
        <v>185</v>
      </c>
      <c r="C8333" t="s">
        <v>191</v>
      </c>
      <c r="D8333" t="s">
        <v>190</v>
      </c>
      <c r="E8333">
        <v>1004916</v>
      </c>
      <c r="F8333">
        <v>6.4682000000000004</v>
      </c>
      <c r="G8333">
        <v>44956</v>
      </c>
      <c r="H8333">
        <v>44927</v>
      </c>
      <c r="I8333">
        <v>6499997.6712000007</v>
      </c>
      <c r="J8333" t="s">
        <v>193</v>
      </c>
      <c r="K8333">
        <v>2599.9990684800005</v>
      </c>
    </row>
    <row r="8334" spans="1:11" x14ac:dyDescent="0.2">
      <c r="A8334" t="s">
        <v>261</v>
      </c>
      <c r="B8334" t="s">
        <v>198</v>
      </c>
      <c r="C8334" t="s">
        <v>243</v>
      </c>
      <c r="D8334" t="s">
        <v>190</v>
      </c>
      <c r="E8334">
        <v>181906</v>
      </c>
      <c r="F8334">
        <v>6.5968</v>
      </c>
      <c r="G8334">
        <v>44959</v>
      </c>
      <c r="H8334">
        <v>44958</v>
      </c>
      <c r="I8334">
        <v>1199997.5008</v>
      </c>
      <c r="J8334" t="s">
        <v>215</v>
      </c>
      <c r="K8334">
        <v>599.99875040000006</v>
      </c>
    </row>
    <row r="8335" spans="1:11" x14ac:dyDescent="0.2">
      <c r="A8335" t="s">
        <v>261</v>
      </c>
      <c r="B8335" t="s">
        <v>198</v>
      </c>
      <c r="C8335" t="s">
        <v>226</v>
      </c>
      <c r="D8335" t="s">
        <v>190</v>
      </c>
      <c r="E8335">
        <v>106976</v>
      </c>
      <c r="F8335">
        <v>53.282899999999998</v>
      </c>
      <c r="G8335">
        <v>44959</v>
      </c>
      <c r="H8335">
        <v>44958</v>
      </c>
      <c r="I8335">
        <v>5699991.5104</v>
      </c>
      <c r="J8335" t="s">
        <v>188</v>
      </c>
      <c r="K8335">
        <v>1709.99745312</v>
      </c>
    </row>
    <row r="8336" spans="1:11" x14ac:dyDescent="0.2">
      <c r="A8336" t="s">
        <v>261</v>
      </c>
      <c r="B8336" t="s">
        <v>185</v>
      </c>
      <c r="C8336" t="s">
        <v>228</v>
      </c>
      <c r="D8336" t="s">
        <v>192</v>
      </c>
      <c r="E8336">
        <v>308377</v>
      </c>
      <c r="F8336">
        <v>29.833600000000001</v>
      </c>
      <c r="G8336">
        <v>44963</v>
      </c>
      <c r="H8336">
        <v>44958</v>
      </c>
      <c r="I8336">
        <v>9199996.0671999995</v>
      </c>
      <c r="J8336" t="s">
        <v>204</v>
      </c>
      <c r="K8336">
        <v>2759.9988201600004</v>
      </c>
    </row>
    <row r="8337" spans="1:11" x14ac:dyDescent="0.2">
      <c r="A8337" t="s">
        <v>261</v>
      </c>
      <c r="B8337" t="s">
        <v>198</v>
      </c>
      <c r="C8337" t="s">
        <v>224</v>
      </c>
      <c r="D8337" t="s">
        <v>190</v>
      </c>
      <c r="E8337">
        <v>27370</v>
      </c>
      <c r="F8337">
        <v>193.64349999999999</v>
      </c>
      <c r="G8337">
        <v>44966</v>
      </c>
      <c r="H8337">
        <v>44958</v>
      </c>
      <c r="I8337">
        <v>5300022.5949999997</v>
      </c>
      <c r="J8337" t="s">
        <v>204</v>
      </c>
      <c r="K8337">
        <v>1590.0067785000001</v>
      </c>
    </row>
    <row r="8338" spans="1:11" x14ac:dyDescent="0.2">
      <c r="A8338" t="s">
        <v>261</v>
      </c>
      <c r="B8338" t="s">
        <v>198</v>
      </c>
      <c r="C8338" t="s">
        <v>227</v>
      </c>
      <c r="D8338" t="s">
        <v>200</v>
      </c>
      <c r="E8338">
        <v>15992</v>
      </c>
      <c r="F8338">
        <v>150.0787</v>
      </c>
      <c r="G8338">
        <v>44967</v>
      </c>
      <c r="H8338">
        <v>44958</v>
      </c>
      <c r="I8338">
        <v>2400058.5704000001</v>
      </c>
      <c r="J8338" t="s">
        <v>204</v>
      </c>
      <c r="K8338">
        <v>720.01757112000007</v>
      </c>
    </row>
    <row r="8339" spans="1:11" x14ac:dyDescent="0.2">
      <c r="A8339" t="s">
        <v>261</v>
      </c>
      <c r="B8339" t="s">
        <v>198</v>
      </c>
      <c r="C8339" t="s">
        <v>228</v>
      </c>
      <c r="D8339" t="s">
        <v>200</v>
      </c>
      <c r="E8339">
        <v>141537</v>
      </c>
      <c r="F8339">
        <v>31.087299999999999</v>
      </c>
      <c r="G8339">
        <v>44967</v>
      </c>
      <c r="H8339">
        <v>44958</v>
      </c>
      <c r="I8339">
        <v>4400003.1800999995</v>
      </c>
      <c r="J8339" t="s">
        <v>204</v>
      </c>
      <c r="K8339">
        <v>1320.00095403</v>
      </c>
    </row>
    <row r="8340" spans="1:11" x14ac:dyDescent="0.2">
      <c r="A8340" t="s">
        <v>261</v>
      </c>
      <c r="B8340" t="s">
        <v>185</v>
      </c>
      <c r="C8340" t="s">
        <v>189</v>
      </c>
      <c r="D8340" t="s">
        <v>192</v>
      </c>
      <c r="E8340">
        <v>262320</v>
      </c>
      <c r="F8340">
        <v>32.021900000000002</v>
      </c>
      <c r="G8340">
        <v>44967</v>
      </c>
      <c r="H8340">
        <v>44958</v>
      </c>
      <c r="I8340">
        <v>8399984.8080000002</v>
      </c>
      <c r="J8340" t="s">
        <v>188</v>
      </c>
      <c r="K8340">
        <v>2519.9954424000002</v>
      </c>
    </row>
    <row r="8341" spans="1:11" x14ac:dyDescent="0.2">
      <c r="A8341" t="s">
        <v>261</v>
      </c>
      <c r="B8341" t="s">
        <v>198</v>
      </c>
      <c r="C8341" t="s">
        <v>245</v>
      </c>
      <c r="D8341" t="s">
        <v>200</v>
      </c>
      <c r="E8341">
        <v>65153</v>
      </c>
      <c r="F8341">
        <v>53.719900000000003</v>
      </c>
      <c r="G8341">
        <v>44967</v>
      </c>
      <c r="H8341">
        <v>44958</v>
      </c>
      <c r="I8341">
        <v>3500012.6447000001</v>
      </c>
      <c r="J8341" t="s">
        <v>188</v>
      </c>
      <c r="K8341">
        <v>1050.0037934100001</v>
      </c>
    </row>
    <row r="8342" spans="1:11" x14ac:dyDescent="0.2">
      <c r="A8342" t="s">
        <v>261</v>
      </c>
      <c r="B8342" t="s">
        <v>185</v>
      </c>
      <c r="C8342" t="s">
        <v>234</v>
      </c>
      <c r="D8342" t="s">
        <v>190</v>
      </c>
      <c r="E8342">
        <v>35421</v>
      </c>
      <c r="F8342">
        <v>98.811800000000005</v>
      </c>
      <c r="G8342">
        <v>44973</v>
      </c>
      <c r="H8342">
        <v>44958</v>
      </c>
      <c r="I8342">
        <v>3500012.7678</v>
      </c>
      <c r="J8342" t="s">
        <v>204</v>
      </c>
      <c r="K8342">
        <v>1050.0038303400001</v>
      </c>
    </row>
    <row r="8343" spans="1:11" x14ac:dyDescent="0.2">
      <c r="A8343" t="s">
        <v>261</v>
      </c>
      <c r="B8343" t="s">
        <v>185</v>
      </c>
      <c r="C8343" t="s">
        <v>228</v>
      </c>
      <c r="D8343" t="s">
        <v>190</v>
      </c>
      <c r="E8343">
        <v>263731</v>
      </c>
      <c r="F8343">
        <v>28.8172</v>
      </c>
      <c r="G8343">
        <v>44973</v>
      </c>
      <c r="H8343">
        <v>44958</v>
      </c>
      <c r="I8343">
        <v>7599988.9731999999</v>
      </c>
      <c r="J8343" t="s">
        <v>204</v>
      </c>
      <c r="K8343">
        <v>2279.9966919600001</v>
      </c>
    </row>
    <row r="8344" spans="1:11" x14ac:dyDescent="0.2">
      <c r="A8344" t="s">
        <v>261</v>
      </c>
      <c r="B8344" t="s">
        <v>185</v>
      </c>
      <c r="C8344" t="s">
        <v>225</v>
      </c>
      <c r="D8344" t="s">
        <v>190</v>
      </c>
      <c r="E8344">
        <v>77930</v>
      </c>
      <c r="F8344">
        <v>84.691900000000004</v>
      </c>
      <c r="G8344">
        <v>44973</v>
      </c>
      <c r="H8344">
        <v>44958</v>
      </c>
      <c r="I8344">
        <v>6600039.767</v>
      </c>
      <c r="J8344" t="s">
        <v>188</v>
      </c>
      <c r="K8344">
        <v>1980.0119301</v>
      </c>
    </row>
    <row r="8345" spans="1:11" x14ac:dyDescent="0.2">
      <c r="A8345" t="s">
        <v>261</v>
      </c>
      <c r="B8345" t="s">
        <v>185</v>
      </c>
      <c r="C8345" t="s">
        <v>227</v>
      </c>
      <c r="D8345" t="s">
        <v>190</v>
      </c>
      <c r="E8345">
        <v>30795</v>
      </c>
      <c r="F8345">
        <v>146.1293</v>
      </c>
      <c r="G8345">
        <v>44973</v>
      </c>
      <c r="H8345">
        <v>44958</v>
      </c>
      <c r="I8345">
        <v>4500051.7934999997</v>
      </c>
      <c r="J8345" t="s">
        <v>204</v>
      </c>
      <c r="K8345">
        <v>1350.01553805</v>
      </c>
    </row>
    <row r="8346" spans="1:11" x14ac:dyDescent="0.2">
      <c r="A8346" t="s">
        <v>261</v>
      </c>
      <c r="B8346" t="s">
        <v>198</v>
      </c>
      <c r="C8346" t="s">
        <v>235</v>
      </c>
      <c r="D8346" t="s">
        <v>190</v>
      </c>
      <c r="E8346">
        <v>250386</v>
      </c>
      <c r="F8346">
        <v>13.978400000000001</v>
      </c>
      <c r="G8346">
        <v>44973</v>
      </c>
      <c r="H8346">
        <v>44958</v>
      </c>
      <c r="I8346">
        <v>3499995.6624000003</v>
      </c>
      <c r="J8346" t="s">
        <v>204</v>
      </c>
      <c r="K8346">
        <v>1049.9986987200002</v>
      </c>
    </row>
    <row r="8347" spans="1:11" x14ac:dyDescent="0.2">
      <c r="A8347" t="s">
        <v>261</v>
      </c>
      <c r="B8347" t="s">
        <v>198</v>
      </c>
      <c r="C8347" t="s">
        <v>114</v>
      </c>
      <c r="D8347" t="s">
        <v>200</v>
      </c>
      <c r="E8347">
        <v>42185</v>
      </c>
      <c r="F8347">
        <v>14.222899999999999</v>
      </c>
      <c r="G8347">
        <v>44974</v>
      </c>
      <c r="H8347">
        <v>44958</v>
      </c>
      <c r="I8347">
        <v>599993.03649999993</v>
      </c>
      <c r="J8347" t="s">
        <v>215</v>
      </c>
      <c r="K8347">
        <v>299.99651824999995</v>
      </c>
    </row>
    <row r="8348" spans="1:11" x14ac:dyDescent="0.2">
      <c r="A8348" t="s">
        <v>261</v>
      </c>
      <c r="B8348" t="s">
        <v>185</v>
      </c>
      <c r="C8348" t="s">
        <v>220</v>
      </c>
      <c r="D8348" t="s">
        <v>190</v>
      </c>
      <c r="E8348">
        <v>60895</v>
      </c>
      <c r="F8348">
        <v>152.72200000000001</v>
      </c>
      <c r="G8348">
        <v>44975</v>
      </c>
      <c r="H8348">
        <v>44958</v>
      </c>
      <c r="I8348">
        <v>9300006.1900000013</v>
      </c>
      <c r="J8348" t="s">
        <v>188</v>
      </c>
      <c r="K8348">
        <v>2790.0018570000007</v>
      </c>
    </row>
    <row r="8349" spans="1:11" x14ac:dyDescent="0.2">
      <c r="A8349" t="s">
        <v>261</v>
      </c>
      <c r="B8349" t="s">
        <v>198</v>
      </c>
      <c r="C8349" t="s">
        <v>189</v>
      </c>
      <c r="D8349" t="s">
        <v>192</v>
      </c>
      <c r="E8349">
        <v>156028</v>
      </c>
      <c r="F8349">
        <v>32.045499999999997</v>
      </c>
      <c r="G8349">
        <v>44975</v>
      </c>
      <c r="H8349">
        <v>44958</v>
      </c>
      <c r="I8349">
        <v>4999995.2739999993</v>
      </c>
      <c r="J8349" t="s">
        <v>188</v>
      </c>
      <c r="K8349">
        <v>1499.9985821999999</v>
      </c>
    </row>
    <row r="8350" spans="1:11" x14ac:dyDescent="0.2">
      <c r="A8350" t="s">
        <v>261</v>
      </c>
      <c r="B8350" t="s">
        <v>198</v>
      </c>
      <c r="C8350" t="s">
        <v>231</v>
      </c>
      <c r="D8350" t="s">
        <v>190</v>
      </c>
      <c r="E8350">
        <v>334371</v>
      </c>
      <c r="F8350">
        <v>22.430199999999999</v>
      </c>
      <c r="G8350">
        <v>44975</v>
      </c>
      <c r="H8350">
        <v>44958</v>
      </c>
      <c r="I8350">
        <v>7500008.4041999998</v>
      </c>
      <c r="J8350" t="s">
        <v>188</v>
      </c>
      <c r="K8350">
        <v>2250.0025212600003</v>
      </c>
    </row>
    <row r="8351" spans="1:11" x14ac:dyDescent="0.2">
      <c r="A8351" t="s">
        <v>261</v>
      </c>
      <c r="B8351" t="s">
        <v>198</v>
      </c>
      <c r="C8351" t="s">
        <v>217</v>
      </c>
      <c r="D8351" t="s">
        <v>190</v>
      </c>
      <c r="E8351">
        <v>310956</v>
      </c>
      <c r="F8351">
        <v>8.3613</v>
      </c>
      <c r="G8351">
        <v>44977</v>
      </c>
      <c r="H8351">
        <v>44958</v>
      </c>
      <c r="I8351">
        <v>2599996.4027999998</v>
      </c>
      <c r="J8351" t="s">
        <v>215</v>
      </c>
      <c r="K8351">
        <v>1299.9982014</v>
      </c>
    </row>
    <row r="8352" spans="1:11" x14ac:dyDescent="0.2">
      <c r="A8352" t="s">
        <v>261</v>
      </c>
      <c r="B8352" t="s">
        <v>185</v>
      </c>
      <c r="C8352" t="s">
        <v>218</v>
      </c>
      <c r="D8352" t="s">
        <v>192</v>
      </c>
      <c r="E8352">
        <v>113005</v>
      </c>
      <c r="F8352">
        <v>59.289499999999997</v>
      </c>
      <c r="G8352">
        <v>44977</v>
      </c>
      <c r="H8352">
        <v>44958</v>
      </c>
      <c r="I8352">
        <v>6700009.9474999998</v>
      </c>
      <c r="J8352" t="s">
        <v>204</v>
      </c>
      <c r="K8352">
        <v>2010.0029842500003</v>
      </c>
    </row>
    <row r="8353" spans="1:11" x14ac:dyDescent="0.2">
      <c r="A8353" t="s">
        <v>261</v>
      </c>
      <c r="B8353" t="s">
        <v>198</v>
      </c>
      <c r="C8353" t="s">
        <v>206</v>
      </c>
      <c r="D8353" t="s">
        <v>192</v>
      </c>
      <c r="E8353">
        <v>51215</v>
      </c>
      <c r="F8353">
        <v>91.769800000000004</v>
      </c>
      <c r="G8353">
        <v>44977</v>
      </c>
      <c r="H8353">
        <v>44958</v>
      </c>
      <c r="I8353">
        <v>4699990.307</v>
      </c>
      <c r="J8353" t="s">
        <v>207</v>
      </c>
      <c r="K8353">
        <v>1409.9970921000001</v>
      </c>
    </row>
    <row r="8354" spans="1:11" x14ac:dyDescent="0.2">
      <c r="A8354" t="s">
        <v>261</v>
      </c>
      <c r="B8354" t="s">
        <v>185</v>
      </c>
      <c r="C8354" t="s">
        <v>186</v>
      </c>
      <c r="D8354" t="s">
        <v>190</v>
      </c>
      <c r="E8354">
        <v>48082</v>
      </c>
      <c r="F8354">
        <v>20.797699999999999</v>
      </c>
      <c r="G8354">
        <v>44980</v>
      </c>
      <c r="H8354">
        <v>44958</v>
      </c>
      <c r="I8354">
        <v>999995.01139999996</v>
      </c>
      <c r="J8354" t="s">
        <v>188</v>
      </c>
      <c r="K8354">
        <v>299.99850341999996</v>
      </c>
    </row>
    <row r="8355" spans="1:11" x14ac:dyDescent="0.2">
      <c r="A8355" t="s">
        <v>261</v>
      </c>
      <c r="B8355" t="s">
        <v>198</v>
      </c>
      <c r="C8355" t="s">
        <v>242</v>
      </c>
      <c r="D8355" t="s">
        <v>190</v>
      </c>
      <c r="E8355">
        <v>35777</v>
      </c>
      <c r="F8355">
        <v>254.35419999999999</v>
      </c>
      <c r="G8355">
        <v>44980</v>
      </c>
      <c r="H8355">
        <v>44958</v>
      </c>
      <c r="I8355">
        <v>9100030.2133999988</v>
      </c>
      <c r="J8355" t="s">
        <v>207</v>
      </c>
      <c r="K8355">
        <v>2730.0090640199996</v>
      </c>
    </row>
    <row r="8356" spans="1:11" x14ac:dyDescent="0.2">
      <c r="A8356" t="s">
        <v>261</v>
      </c>
      <c r="B8356" t="s">
        <v>198</v>
      </c>
      <c r="C8356" t="s">
        <v>234</v>
      </c>
      <c r="D8356" t="s">
        <v>190</v>
      </c>
      <c r="E8356">
        <v>21750</v>
      </c>
      <c r="F8356">
        <v>91.9542</v>
      </c>
      <c r="G8356">
        <v>44980</v>
      </c>
      <c r="H8356">
        <v>44958</v>
      </c>
      <c r="I8356">
        <v>2000003.85</v>
      </c>
      <c r="J8356" t="s">
        <v>204</v>
      </c>
      <c r="K8356">
        <v>600.00115500000015</v>
      </c>
    </row>
    <row r="8357" spans="1:11" x14ac:dyDescent="0.2">
      <c r="A8357" t="s">
        <v>261</v>
      </c>
      <c r="B8357" t="s">
        <v>185</v>
      </c>
      <c r="C8357" t="s">
        <v>223</v>
      </c>
      <c r="D8357" t="s">
        <v>190</v>
      </c>
      <c r="E8357">
        <v>11035</v>
      </c>
      <c r="F8357">
        <v>90.617699999999999</v>
      </c>
      <c r="G8357">
        <v>44981</v>
      </c>
      <c r="H8357">
        <v>44958</v>
      </c>
      <c r="I8357">
        <v>999966.31949999998</v>
      </c>
      <c r="J8357" t="s">
        <v>204</v>
      </c>
      <c r="K8357">
        <v>299.98989584999998</v>
      </c>
    </row>
    <row r="8358" spans="1:11" x14ac:dyDescent="0.2">
      <c r="A8358" t="s">
        <v>261</v>
      </c>
      <c r="B8358" t="s">
        <v>185</v>
      </c>
      <c r="C8358" t="s">
        <v>217</v>
      </c>
      <c r="D8358" t="s">
        <v>190</v>
      </c>
      <c r="E8358">
        <v>405317</v>
      </c>
      <c r="F8358">
        <v>9.6220999999999997</v>
      </c>
      <c r="G8358">
        <v>44981</v>
      </c>
      <c r="H8358">
        <v>44958</v>
      </c>
      <c r="I8358">
        <v>3900000.7056999998</v>
      </c>
      <c r="J8358" t="s">
        <v>215</v>
      </c>
      <c r="K8358">
        <v>1950.0003528499999</v>
      </c>
    </row>
    <row r="8359" spans="1:11" x14ac:dyDescent="0.2">
      <c r="A8359" t="s">
        <v>261</v>
      </c>
      <c r="B8359" t="s">
        <v>185</v>
      </c>
      <c r="C8359" t="s">
        <v>210</v>
      </c>
      <c r="D8359" t="s">
        <v>190</v>
      </c>
      <c r="E8359">
        <v>313662</v>
      </c>
      <c r="F8359">
        <v>29.3309</v>
      </c>
      <c r="G8359">
        <v>44982</v>
      </c>
      <c r="H8359">
        <v>44958</v>
      </c>
      <c r="I8359">
        <v>9199988.7557999995</v>
      </c>
      <c r="J8359" t="s">
        <v>204</v>
      </c>
      <c r="K8359">
        <v>2759.99662674</v>
      </c>
    </row>
    <row r="8360" spans="1:11" x14ac:dyDescent="0.2">
      <c r="A8360" t="s">
        <v>261</v>
      </c>
      <c r="B8360" t="s">
        <v>198</v>
      </c>
      <c r="C8360" t="s">
        <v>240</v>
      </c>
      <c r="D8360" t="s">
        <v>190</v>
      </c>
      <c r="E8360">
        <v>836342</v>
      </c>
      <c r="F8360">
        <v>7.5327999999999999</v>
      </c>
      <c r="G8360">
        <v>44983</v>
      </c>
      <c r="H8360">
        <v>44958</v>
      </c>
      <c r="I8360">
        <v>6299997.0175999999</v>
      </c>
      <c r="J8360" t="s">
        <v>241</v>
      </c>
      <c r="K8360">
        <v>3149.9985088000003</v>
      </c>
    </row>
    <row r="8361" spans="1:11" x14ac:dyDescent="0.2">
      <c r="A8361" t="s">
        <v>261</v>
      </c>
      <c r="B8361" t="s">
        <v>198</v>
      </c>
      <c r="C8361" t="s">
        <v>208</v>
      </c>
      <c r="D8361" t="s">
        <v>190</v>
      </c>
      <c r="E8361">
        <v>106511</v>
      </c>
      <c r="F8361">
        <v>58.21</v>
      </c>
      <c r="G8361">
        <v>44983</v>
      </c>
      <c r="H8361">
        <v>44958</v>
      </c>
      <c r="I8361">
        <v>6200005.3100000005</v>
      </c>
      <c r="J8361" t="s">
        <v>188</v>
      </c>
      <c r="K8361">
        <v>1860.001593</v>
      </c>
    </row>
    <row r="8362" spans="1:11" x14ac:dyDescent="0.2">
      <c r="A8362" t="s">
        <v>261</v>
      </c>
      <c r="B8362" t="s">
        <v>198</v>
      </c>
      <c r="C8362" t="s">
        <v>210</v>
      </c>
      <c r="D8362" t="s">
        <v>190</v>
      </c>
      <c r="E8362">
        <v>193600</v>
      </c>
      <c r="F8362">
        <v>28.925599999999999</v>
      </c>
      <c r="G8362">
        <v>44984</v>
      </c>
      <c r="H8362">
        <v>44958</v>
      </c>
      <c r="I8362">
        <v>5599996.1600000001</v>
      </c>
      <c r="J8362" t="s">
        <v>204</v>
      </c>
      <c r="K8362">
        <v>1679.9988480000002</v>
      </c>
    </row>
    <row r="8363" spans="1:11" x14ac:dyDescent="0.2">
      <c r="A8363" t="s">
        <v>261</v>
      </c>
      <c r="B8363" t="s">
        <v>198</v>
      </c>
      <c r="C8363" t="s">
        <v>223</v>
      </c>
      <c r="D8363" t="s">
        <v>190</v>
      </c>
      <c r="E8363">
        <v>104956</v>
      </c>
      <c r="F8363">
        <v>82.892099999999999</v>
      </c>
      <c r="G8363">
        <v>44984</v>
      </c>
      <c r="H8363">
        <v>44958</v>
      </c>
      <c r="I8363">
        <v>8700023.2476000004</v>
      </c>
      <c r="J8363" t="s">
        <v>204</v>
      </c>
      <c r="K8363">
        <v>2610.0069742800001</v>
      </c>
    </row>
    <row r="8364" spans="1:11" x14ac:dyDescent="0.2">
      <c r="A8364" t="s">
        <v>261</v>
      </c>
      <c r="B8364" t="s">
        <v>198</v>
      </c>
      <c r="C8364" t="s">
        <v>236</v>
      </c>
      <c r="D8364" t="s">
        <v>192</v>
      </c>
      <c r="E8364">
        <v>703765</v>
      </c>
      <c r="F8364">
        <v>5.9679000000000002</v>
      </c>
      <c r="G8364">
        <v>44984</v>
      </c>
      <c r="H8364">
        <v>44958</v>
      </c>
      <c r="I8364">
        <v>4199999.1435000002</v>
      </c>
      <c r="J8364" t="s">
        <v>215</v>
      </c>
      <c r="K8364">
        <v>2099.9995717500001</v>
      </c>
    </row>
    <row r="8365" spans="1:11" x14ac:dyDescent="0.2">
      <c r="A8365" t="s">
        <v>261</v>
      </c>
      <c r="B8365" t="s">
        <v>198</v>
      </c>
      <c r="C8365" t="s">
        <v>206</v>
      </c>
      <c r="D8365" t="s">
        <v>192</v>
      </c>
      <c r="E8365">
        <v>65166</v>
      </c>
      <c r="F8365">
        <v>104.3485</v>
      </c>
      <c r="G8365">
        <v>44984</v>
      </c>
      <c r="H8365">
        <v>44958</v>
      </c>
      <c r="I8365">
        <v>6799974.3509999998</v>
      </c>
      <c r="J8365" t="s">
        <v>207</v>
      </c>
      <c r="K8365">
        <v>2039.9923053</v>
      </c>
    </row>
    <row r="8366" spans="1:11" x14ac:dyDescent="0.2">
      <c r="A8366" t="s">
        <v>261</v>
      </c>
      <c r="B8366" t="s">
        <v>185</v>
      </c>
      <c r="C8366" t="s">
        <v>205</v>
      </c>
      <c r="D8366" t="s">
        <v>192</v>
      </c>
      <c r="E8366">
        <v>381796</v>
      </c>
      <c r="F8366">
        <v>18.072500000000002</v>
      </c>
      <c r="G8366">
        <v>44984</v>
      </c>
      <c r="H8366">
        <v>44958</v>
      </c>
      <c r="I8366">
        <v>6900008.2100000009</v>
      </c>
      <c r="J8366" t="s">
        <v>193</v>
      </c>
      <c r="K8366">
        <v>2760.0032840000003</v>
      </c>
    </row>
    <row r="8367" spans="1:11" x14ac:dyDescent="0.2">
      <c r="A8367" t="s">
        <v>262</v>
      </c>
      <c r="B8367" t="s">
        <v>185</v>
      </c>
      <c r="C8367" t="s">
        <v>219</v>
      </c>
      <c r="D8367" t="s">
        <v>200</v>
      </c>
      <c r="E8367">
        <v>130653</v>
      </c>
      <c r="F8367">
        <v>51.280900000000003</v>
      </c>
      <c r="G8367">
        <v>44623</v>
      </c>
      <c r="H8367">
        <v>44621</v>
      </c>
      <c r="I8367">
        <v>6700003.4276999999</v>
      </c>
      <c r="J8367" t="s">
        <v>188</v>
      </c>
      <c r="K8367">
        <v>4690.0023993900004</v>
      </c>
    </row>
    <row r="8368" spans="1:11" x14ac:dyDescent="0.2">
      <c r="A8368" t="s">
        <v>262</v>
      </c>
      <c r="B8368" t="s">
        <v>185</v>
      </c>
      <c r="C8368" t="s">
        <v>229</v>
      </c>
      <c r="D8368" t="s">
        <v>200</v>
      </c>
      <c r="E8368">
        <v>70764</v>
      </c>
      <c r="F8368">
        <v>96.093999999999994</v>
      </c>
      <c r="G8368">
        <v>44623</v>
      </c>
      <c r="H8368">
        <v>44621</v>
      </c>
      <c r="I8368">
        <v>6799995.8159999996</v>
      </c>
      <c r="J8368" t="s">
        <v>188</v>
      </c>
      <c r="K8368">
        <v>4759.9970712000004</v>
      </c>
    </row>
    <row r="8369" spans="1:11" x14ac:dyDescent="0.2">
      <c r="A8369" t="s">
        <v>262</v>
      </c>
      <c r="B8369" t="s">
        <v>198</v>
      </c>
      <c r="C8369" t="s">
        <v>227</v>
      </c>
      <c r="D8369" t="s">
        <v>192</v>
      </c>
      <c r="E8369">
        <v>18766</v>
      </c>
      <c r="F8369">
        <v>154.5368</v>
      </c>
      <c r="G8369">
        <v>44623</v>
      </c>
      <c r="H8369">
        <v>44621</v>
      </c>
      <c r="I8369">
        <v>2900037.5888</v>
      </c>
      <c r="J8369" t="s">
        <v>204</v>
      </c>
      <c r="K8369">
        <v>2030.0263121600003</v>
      </c>
    </row>
    <row r="8370" spans="1:11" x14ac:dyDescent="0.2">
      <c r="A8370" t="s">
        <v>262</v>
      </c>
      <c r="B8370" t="s">
        <v>185</v>
      </c>
      <c r="C8370" t="s">
        <v>239</v>
      </c>
      <c r="D8370" t="s">
        <v>192</v>
      </c>
      <c r="E8370">
        <v>504909</v>
      </c>
      <c r="F8370">
        <v>16.438600000000001</v>
      </c>
      <c r="G8370">
        <v>44623</v>
      </c>
      <c r="H8370">
        <v>44621</v>
      </c>
      <c r="I8370">
        <v>8299997.0874000005</v>
      </c>
      <c r="J8370" t="s">
        <v>188</v>
      </c>
      <c r="K8370">
        <v>5809.9979611799999</v>
      </c>
    </row>
    <row r="8371" spans="1:11" x14ac:dyDescent="0.2">
      <c r="A8371" t="s">
        <v>262</v>
      </c>
      <c r="B8371" t="s">
        <v>185</v>
      </c>
      <c r="C8371" t="s">
        <v>237</v>
      </c>
      <c r="D8371" t="s">
        <v>190</v>
      </c>
      <c r="E8371">
        <v>59192</v>
      </c>
      <c r="F8371">
        <v>15.204700000000001</v>
      </c>
      <c r="G8371">
        <v>44624</v>
      </c>
      <c r="H8371">
        <v>44621</v>
      </c>
      <c r="I8371">
        <v>899996.60240000009</v>
      </c>
      <c r="J8371" t="s">
        <v>204</v>
      </c>
      <c r="K8371">
        <v>629.99762168000007</v>
      </c>
    </row>
    <row r="8372" spans="1:11" x14ac:dyDescent="0.2">
      <c r="A8372" t="s">
        <v>262</v>
      </c>
      <c r="B8372" t="s">
        <v>185</v>
      </c>
      <c r="C8372" t="s">
        <v>206</v>
      </c>
      <c r="D8372" t="s">
        <v>200</v>
      </c>
      <c r="E8372">
        <v>63539</v>
      </c>
      <c r="F8372">
        <v>100.7256</v>
      </c>
      <c r="G8372">
        <v>44624</v>
      </c>
      <c r="H8372">
        <v>44621</v>
      </c>
      <c r="I8372">
        <v>6400003.8984000003</v>
      </c>
      <c r="J8372" t="s">
        <v>207</v>
      </c>
      <c r="K8372">
        <v>4480.0027288800002</v>
      </c>
    </row>
    <row r="8373" spans="1:11" x14ac:dyDescent="0.2">
      <c r="A8373" t="s">
        <v>262</v>
      </c>
      <c r="B8373" t="s">
        <v>185</v>
      </c>
      <c r="C8373" t="s">
        <v>219</v>
      </c>
      <c r="D8373" t="s">
        <v>187</v>
      </c>
      <c r="E8373">
        <v>51537</v>
      </c>
      <c r="F8373">
        <v>56.270099999999999</v>
      </c>
      <c r="G8373">
        <v>44624</v>
      </c>
      <c r="H8373">
        <v>44621</v>
      </c>
      <c r="I8373">
        <v>2899992.1436999999</v>
      </c>
      <c r="J8373" t="s">
        <v>188</v>
      </c>
      <c r="K8373">
        <v>2029.9945005899999</v>
      </c>
    </row>
    <row r="8374" spans="1:11" x14ac:dyDescent="0.2">
      <c r="A8374" t="s">
        <v>262</v>
      </c>
      <c r="B8374" t="s">
        <v>198</v>
      </c>
      <c r="C8374" t="s">
        <v>236</v>
      </c>
      <c r="D8374" t="s">
        <v>190</v>
      </c>
      <c r="E8374">
        <v>564954</v>
      </c>
      <c r="F8374">
        <v>6.1951999999999998</v>
      </c>
      <c r="G8374">
        <v>44626</v>
      </c>
      <c r="H8374">
        <v>44621</v>
      </c>
      <c r="I8374">
        <v>3500003.0208000001</v>
      </c>
      <c r="J8374" t="s">
        <v>215</v>
      </c>
      <c r="K8374">
        <v>3150.0027187200003</v>
      </c>
    </row>
    <row r="8375" spans="1:11" x14ac:dyDescent="0.2">
      <c r="A8375" t="s">
        <v>262</v>
      </c>
      <c r="B8375" t="s">
        <v>185</v>
      </c>
      <c r="C8375" t="s">
        <v>230</v>
      </c>
      <c r="D8375" t="s">
        <v>190</v>
      </c>
      <c r="E8375">
        <v>55829</v>
      </c>
      <c r="F8375">
        <v>112.8446</v>
      </c>
      <c r="G8375">
        <v>44626</v>
      </c>
      <c r="H8375">
        <v>44621</v>
      </c>
      <c r="I8375">
        <v>6300001.1733999997</v>
      </c>
      <c r="J8375" t="s">
        <v>188</v>
      </c>
      <c r="K8375">
        <v>4410.0008213800002</v>
      </c>
    </row>
    <row r="8376" spans="1:11" x14ac:dyDescent="0.2">
      <c r="A8376" t="s">
        <v>262</v>
      </c>
      <c r="B8376" t="s">
        <v>185</v>
      </c>
      <c r="C8376" t="s">
        <v>199</v>
      </c>
      <c r="D8376" t="s">
        <v>190</v>
      </c>
      <c r="E8376">
        <v>1436683</v>
      </c>
      <c r="F8376">
        <v>2.9234</v>
      </c>
      <c r="G8376">
        <v>44627</v>
      </c>
      <c r="H8376">
        <v>44621</v>
      </c>
      <c r="I8376">
        <v>4199999.0822000001</v>
      </c>
      <c r="J8376" t="s">
        <v>193</v>
      </c>
      <c r="K8376">
        <v>3359.9992657600001</v>
      </c>
    </row>
    <row r="8377" spans="1:11" x14ac:dyDescent="0.2">
      <c r="A8377" t="s">
        <v>262</v>
      </c>
      <c r="B8377" t="s">
        <v>185</v>
      </c>
      <c r="C8377" t="s">
        <v>220</v>
      </c>
      <c r="D8377" t="s">
        <v>187</v>
      </c>
      <c r="E8377">
        <v>39623</v>
      </c>
      <c r="F8377">
        <v>151.4272</v>
      </c>
      <c r="G8377">
        <v>44630</v>
      </c>
      <c r="H8377">
        <v>44621</v>
      </c>
      <c r="I8377">
        <v>5999999.9456000002</v>
      </c>
      <c r="J8377" t="s">
        <v>188</v>
      </c>
      <c r="K8377">
        <v>4199.9999619199998</v>
      </c>
    </row>
    <row r="8378" spans="1:11" x14ac:dyDescent="0.2">
      <c r="A8378" t="s">
        <v>262</v>
      </c>
      <c r="B8378" t="s">
        <v>185</v>
      </c>
      <c r="C8378" t="s">
        <v>237</v>
      </c>
      <c r="D8378" t="s">
        <v>192</v>
      </c>
      <c r="E8378">
        <v>562501</v>
      </c>
      <c r="F8378">
        <v>16.533300000000001</v>
      </c>
      <c r="G8378">
        <v>44630</v>
      </c>
      <c r="H8378">
        <v>44621</v>
      </c>
      <c r="I8378">
        <v>9299997.7833000012</v>
      </c>
      <c r="J8378" t="s">
        <v>204</v>
      </c>
      <c r="K8378">
        <v>6509.9984483100015</v>
      </c>
    </row>
    <row r="8379" spans="1:11" x14ac:dyDescent="0.2">
      <c r="A8379" t="s">
        <v>262</v>
      </c>
      <c r="B8379" t="s">
        <v>198</v>
      </c>
      <c r="C8379" t="s">
        <v>234</v>
      </c>
      <c r="D8379" t="s">
        <v>192</v>
      </c>
      <c r="E8379">
        <v>39496</v>
      </c>
      <c r="F8379">
        <v>93.681100000000001</v>
      </c>
      <c r="G8379">
        <v>44631</v>
      </c>
      <c r="H8379">
        <v>44621</v>
      </c>
      <c r="I8379">
        <v>3700028.7256</v>
      </c>
      <c r="J8379" t="s">
        <v>204</v>
      </c>
      <c r="K8379">
        <v>2590.0201079200001</v>
      </c>
    </row>
    <row r="8380" spans="1:11" x14ac:dyDescent="0.2">
      <c r="A8380" t="s">
        <v>262</v>
      </c>
      <c r="B8380" t="s">
        <v>185</v>
      </c>
      <c r="C8380" t="s">
        <v>237</v>
      </c>
      <c r="D8380" t="s">
        <v>190</v>
      </c>
      <c r="E8380">
        <v>517139</v>
      </c>
      <c r="F8380">
        <v>16.243200000000002</v>
      </c>
      <c r="G8380">
        <v>44631</v>
      </c>
      <c r="H8380">
        <v>44621</v>
      </c>
      <c r="I8380">
        <v>8399992.2048000004</v>
      </c>
      <c r="J8380" t="s">
        <v>204</v>
      </c>
      <c r="K8380">
        <v>5879.9945433600005</v>
      </c>
    </row>
    <row r="8381" spans="1:11" x14ac:dyDescent="0.2">
      <c r="A8381" t="s">
        <v>262</v>
      </c>
      <c r="B8381" t="s">
        <v>198</v>
      </c>
      <c r="C8381" t="s">
        <v>236</v>
      </c>
      <c r="D8381" t="s">
        <v>192</v>
      </c>
      <c r="E8381">
        <v>152718</v>
      </c>
      <c r="F8381">
        <v>6.548</v>
      </c>
      <c r="G8381">
        <v>44632</v>
      </c>
      <c r="H8381">
        <v>44621</v>
      </c>
      <c r="I8381">
        <v>999997.46400000004</v>
      </c>
      <c r="J8381" t="s">
        <v>215</v>
      </c>
      <c r="K8381">
        <v>899.9977176000001</v>
      </c>
    </row>
    <row r="8382" spans="1:11" x14ac:dyDescent="0.2">
      <c r="A8382" t="s">
        <v>262</v>
      </c>
      <c r="B8382" t="s">
        <v>198</v>
      </c>
      <c r="C8382" t="s">
        <v>223</v>
      </c>
      <c r="D8382" t="s">
        <v>187</v>
      </c>
      <c r="E8382">
        <v>10164</v>
      </c>
      <c r="F8382">
        <v>88.545000000000002</v>
      </c>
      <c r="G8382">
        <v>44632</v>
      </c>
      <c r="H8382">
        <v>44621</v>
      </c>
      <c r="I8382">
        <v>899971.38</v>
      </c>
      <c r="J8382" t="s">
        <v>204</v>
      </c>
      <c r="K8382">
        <v>629.97996599999999</v>
      </c>
    </row>
    <row r="8383" spans="1:11" x14ac:dyDescent="0.2">
      <c r="A8383" t="s">
        <v>262</v>
      </c>
      <c r="B8383" t="s">
        <v>198</v>
      </c>
      <c r="C8383" t="s">
        <v>186</v>
      </c>
      <c r="D8383" t="s">
        <v>190</v>
      </c>
      <c r="E8383">
        <v>201243</v>
      </c>
      <c r="F8383">
        <v>21.864100000000001</v>
      </c>
      <c r="G8383">
        <v>44632</v>
      </c>
      <c r="H8383">
        <v>44621</v>
      </c>
      <c r="I8383">
        <v>4399997.0762999998</v>
      </c>
      <c r="J8383" t="s">
        <v>188</v>
      </c>
      <c r="K8383">
        <v>3079.9979534100003</v>
      </c>
    </row>
    <row r="8384" spans="1:11" x14ac:dyDescent="0.2">
      <c r="A8384" t="s">
        <v>262</v>
      </c>
      <c r="B8384" t="s">
        <v>185</v>
      </c>
      <c r="C8384" t="s">
        <v>230</v>
      </c>
      <c r="D8384" t="s">
        <v>200</v>
      </c>
      <c r="E8384">
        <v>54375</v>
      </c>
      <c r="F8384">
        <v>112.1832</v>
      </c>
      <c r="G8384">
        <v>44632</v>
      </c>
      <c r="H8384">
        <v>44621</v>
      </c>
      <c r="I8384">
        <v>6099961.5</v>
      </c>
      <c r="J8384" t="s">
        <v>188</v>
      </c>
      <c r="K8384">
        <v>4269.9730500000005</v>
      </c>
    </row>
    <row r="8385" spans="1:11" x14ac:dyDescent="0.2">
      <c r="A8385" t="s">
        <v>262</v>
      </c>
      <c r="B8385" t="s">
        <v>198</v>
      </c>
      <c r="C8385" t="s">
        <v>218</v>
      </c>
      <c r="D8385" t="s">
        <v>192</v>
      </c>
      <c r="E8385">
        <v>136476</v>
      </c>
      <c r="F8385">
        <v>64.480099999999993</v>
      </c>
      <c r="G8385">
        <v>44634</v>
      </c>
      <c r="H8385">
        <v>44621</v>
      </c>
      <c r="I8385">
        <v>8799986.1275999993</v>
      </c>
      <c r="J8385" t="s">
        <v>204</v>
      </c>
      <c r="K8385">
        <v>6159.9902893199996</v>
      </c>
    </row>
    <row r="8386" spans="1:11" x14ac:dyDescent="0.2">
      <c r="A8386" t="s">
        <v>262</v>
      </c>
      <c r="B8386" t="s">
        <v>198</v>
      </c>
      <c r="C8386" t="s">
        <v>191</v>
      </c>
      <c r="D8386" t="s">
        <v>187</v>
      </c>
      <c r="E8386">
        <v>567689</v>
      </c>
      <c r="F8386">
        <v>6.3414999999999999</v>
      </c>
      <c r="G8386">
        <v>44634</v>
      </c>
      <c r="H8386">
        <v>44621</v>
      </c>
      <c r="I8386">
        <v>3599999.7935000001</v>
      </c>
      <c r="J8386" t="s">
        <v>193</v>
      </c>
      <c r="K8386">
        <v>2879.9998348000004</v>
      </c>
    </row>
    <row r="8387" spans="1:11" x14ac:dyDescent="0.2">
      <c r="A8387" t="s">
        <v>262</v>
      </c>
      <c r="B8387" t="s">
        <v>198</v>
      </c>
      <c r="C8387" t="s">
        <v>239</v>
      </c>
      <c r="D8387" t="s">
        <v>190</v>
      </c>
      <c r="E8387">
        <v>514252</v>
      </c>
      <c r="F8387">
        <v>14.9732</v>
      </c>
      <c r="G8387">
        <v>44634</v>
      </c>
      <c r="H8387">
        <v>44621</v>
      </c>
      <c r="I8387">
        <v>7699998.0464000003</v>
      </c>
      <c r="J8387" t="s">
        <v>188</v>
      </c>
      <c r="K8387">
        <v>5389.9986324800002</v>
      </c>
    </row>
    <row r="8388" spans="1:11" x14ac:dyDescent="0.2">
      <c r="A8388" t="s">
        <v>262</v>
      </c>
      <c r="B8388" t="s">
        <v>185</v>
      </c>
      <c r="C8388" t="s">
        <v>205</v>
      </c>
      <c r="D8388" t="s">
        <v>190</v>
      </c>
      <c r="E8388">
        <v>293550</v>
      </c>
      <c r="F8388">
        <v>19.4175</v>
      </c>
      <c r="G8388">
        <v>44637</v>
      </c>
      <c r="H8388">
        <v>44621</v>
      </c>
      <c r="I8388">
        <v>5700007.125</v>
      </c>
      <c r="J8388" t="s">
        <v>193</v>
      </c>
      <c r="K8388">
        <v>4560.0057000000006</v>
      </c>
    </row>
    <row r="8389" spans="1:11" x14ac:dyDescent="0.2">
      <c r="A8389" t="s">
        <v>262</v>
      </c>
      <c r="B8389" t="s">
        <v>185</v>
      </c>
      <c r="C8389" t="s">
        <v>231</v>
      </c>
      <c r="D8389" t="s">
        <v>190</v>
      </c>
      <c r="E8389">
        <v>145469</v>
      </c>
      <c r="F8389">
        <v>23.372599999999998</v>
      </c>
      <c r="G8389">
        <v>44644</v>
      </c>
      <c r="H8389">
        <v>44621</v>
      </c>
      <c r="I8389">
        <v>3399988.7493999996</v>
      </c>
      <c r="J8389" t="s">
        <v>188</v>
      </c>
      <c r="K8389">
        <v>2379.9921245799997</v>
      </c>
    </row>
    <row r="8390" spans="1:11" x14ac:dyDescent="0.2">
      <c r="A8390" t="s">
        <v>262</v>
      </c>
      <c r="B8390" t="s">
        <v>198</v>
      </c>
      <c r="C8390" t="s">
        <v>222</v>
      </c>
      <c r="D8390" t="s">
        <v>190</v>
      </c>
      <c r="E8390">
        <v>398255</v>
      </c>
      <c r="F8390">
        <v>16.823399999999999</v>
      </c>
      <c r="G8390">
        <v>44644</v>
      </c>
      <c r="H8390">
        <v>44621</v>
      </c>
      <c r="I8390">
        <v>6700003.1669999994</v>
      </c>
      <c r="J8390" t="s">
        <v>193</v>
      </c>
      <c r="K8390">
        <v>5360.0025335999999</v>
      </c>
    </row>
    <row r="8391" spans="1:11" x14ac:dyDescent="0.2">
      <c r="A8391" t="s">
        <v>262</v>
      </c>
      <c r="B8391" t="s">
        <v>185</v>
      </c>
      <c r="C8391" t="s">
        <v>243</v>
      </c>
      <c r="D8391" t="s">
        <v>192</v>
      </c>
      <c r="E8391">
        <v>557203</v>
      </c>
      <c r="F8391">
        <v>5.5635000000000003</v>
      </c>
      <c r="G8391">
        <v>44645</v>
      </c>
      <c r="H8391">
        <v>44621</v>
      </c>
      <c r="I8391">
        <v>3099998.8905000002</v>
      </c>
      <c r="J8391" t="s">
        <v>215</v>
      </c>
      <c r="K8391">
        <v>2789.9990014500004</v>
      </c>
    </row>
    <row r="8392" spans="1:11" x14ac:dyDescent="0.2">
      <c r="A8392" t="s">
        <v>262</v>
      </c>
      <c r="B8392" t="s">
        <v>198</v>
      </c>
      <c r="C8392" t="s">
        <v>226</v>
      </c>
      <c r="D8392" t="s">
        <v>190</v>
      </c>
      <c r="E8392">
        <v>127494</v>
      </c>
      <c r="F8392">
        <v>51.767000000000003</v>
      </c>
      <c r="G8392">
        <v>44646</v>
      </c>
      <c r="H8392">
        <v>44621</v>
      </c>
      <c r="I8392">
        <v>6599981.898</v>
      </c>
      <c r="J8392" t="s">
        <v>188</v>
      </c>
      <c r="K8392">
        <v>4619.9873286000002</v>
      </c>
    </row>
    <row r="8393" spans="1:11" x14ac:dyDescent="0.2">
      <c r="A8393" t="s">
        <v>262</v>
      </c>
      <c r="B8393" t="s">
        <v>198</v>
      </c>
      <c r="C8393" t="s">
        <v>227</v>
      </c>
      <c r="D8393" t="s">
        <v>190</v>
      </c>
      <c r="E8393">
        <v>61308</v>
      </c>
      <c r="F8393">
        <v>159.8476</v>
      </c>
      <c r="G8393">
        <v>44647</v>
      </c>
      <c r="H8393">
        <v>44621</v>
      </c>
      <c r="I8393">
        <v>9799936.6608000007</v>
      </c>
      <c r="J8393" t="s">
        <v>204</v>
      </c>
      <c r="K8393">
        <v>6859.9556625600017</v>
      </c>
    </row>
    <row r="8394" spans="1:11" x14ac:dyDescent="0.2">
      <c r="A8394" t="s">
        <v>262</v>
      </c>
      <c r="B8394" t="s">
        <v>198</v>
      </c>
      <c r="C8394" t="s">
        <v>225</v>
      </c>
      <c r="D8394" t="s">
        <v>190</v>
      </c>
      <c r="E8394">
        <v>52995</v>
      </c>
      <c r="F8394">
        <v>92.462100000000007</v>
      </c>
      <c r="G8394">
        <v>44651</v>
      </c>
      <c r="H8394">
        <v>44621</v>
      </c>
      <c r="I8394">
        <v>4900028.9895000001</v>
      </c>
      <c r="J8394" t="s">
        <v>188</v>
      </c>
      <c r="K8394">
        <v>3430.0202926500001</v>
      </c>
    </row>
    <row r="8395" spans="1:11" x14ac:dyDescent="0.2">
      <c r="A8395" t="s">
        <v>262</v>
      </c>
      <c r="B8395" t="s">
        <v>198</v>
      </c>
      <c r="C8395" t="s">
        <v>223</v>
      </c>
      <c r="D8395" t="s">
        <v>190</v>
      </c>
      <c r="E8395">
        <v>105342</v>
      </c>
      <c r="F8395">
        <v>79.740200000000002</v>
      </c>
      <c r="G8395">
        <v>44651</v>
      </c>
      <c r="H8395">
        <v>44621</v>
      </c>
      <c r="I8395">
        <v>8399992.1483999994</v>
      </c>
      <c r="J8395" t="s">
        <v>204</v>
      </c>
      <c r="K8395">
        <v>5879.9945038799997</v>
      </c>
    </row>
    <row r="8396" spans="1:11" x14ac:dyDescent="0.2">
      <c r="A8396" t="s">
        <v>262</v>
      </c>
      <c r="B8396" t="s">
        <v>185</v>
      </c>
      <c r="C8396" t="s">
        <v>243</v>
      </c>
      <c r="D8396" t="s">
        <v>190</v>
      </c>
      <c r="E8396">
        <v>1713674</v>
      </c>
      <c r="F8396">
        <v>5.6020000000000003</v>
      </c>
      <c r="G8396">
        <v>44651</v>
      </c>
      <c r="H8396">
        <v>44621</v>
      </c>
      <c r="I8396">
        <v>9600001.7479999997</v>
      </c>
      <c r="J8396" t="s">
        <v>215</v>
      </c>
      <c r="K8396">
        <v>8640.0015731999993</v>
      </c>
    </row>
    <row r="8397" spans="1:11" x14ac:dyDescent="0.2">
      <c r="A8397" t="s">
        <v>262</v>
      </c>
      <c r="B8397" t="s">
        <v>198</v>
      </c>
      <c r="C8397" t="s">
        <v>228</v>
      </c>
      <c r="D8397" t="s">
        <v>187</v>
      </c>
      <c r="E8397">
        <v>74049</v>
      </c>
      <c r="F8397">
        <v>32.411000000000001</v>
      </c>
      <c r="G8397">
        <v>44651</v>
      </c>
      <c r="H8397">
        <v>44621</v>
      </c>
      <c r="I8397">
        <v>2400002.139</v>
      </c>
      <c r="J8397" t="s">
        <v>204</v>
      </c>
      <c r="K8397">
        <v>1680.0014973000002</v>
      </c>
    </row>
    <row r="8398" spans="1:11" x14ac:dyDescent="0.2">
      <c r="A8398" t="s">
        <v>262</v>
      </c>
      <c r="B8398" t="s">
        <v>198</v>
      </c>
      <c r="C8398" t="s">
        <v>194</v>
      </c>
      <c r="D8398" t="s">
        <v>187</v>
      </c>
      <c r="E8398">
        <v>190557</v>
      </c>
      <c r="F8398">
        <v>48.804200000000002</v>
      </c>
      <c r="G8398">
        <v>44651</v>
      </c>
      <c r="H8398">
        <v>44621</v>
      </c>
      <c r="I8398">
        <v>9299981.9394000005</v>
      </c>
      <c r="J8398" t="s">
        <v>188</v>
      </c>
      <c r="K8398">
        <v>6509.9873575800002</v>
      </c>
    </row>
    <row r="8399" spans="1:11" x14ac:dyDescent="0.2">
      <c r="A8399" t="s">
        <v>262</v>
      </c>
      <c r="B8399" t="s">
        <v>198</v>
      </c>
      <c r="C8399" t="s">
        <v>222</v>
      </c>
      <c r="D8399" t="s">
        <v>187</v>
      </c>
      <c r="E8399">
        <v>389006</v>
      </c>
      <c r="F8399">
        <v>17.737500000000001</v>
      </c>
      <c r="G8399">
        <v>44652</v>
      </c>
      <c r="H8399">
        <v>44652</v>
      </c>
      <c r="I8399">
        <v>6899993.9249999998</v>
      </c>
      <c r="J8399" t="s">
        <v>193</v>
      </c>
      <c r="K8399">
        <v>5519.99514</v>
      </c>
    </row>
    <row r="8400" spans="1:11" x14ac:dyDescent="0.2">
      <c r="A8400" t="s">
        <v>262</v>
      </c>
      <c r="B8400" t="s">
        <v>185</v>
      </c>
      <c r="C8400" t="s">
        <v>228</v>
      </c>
      <c r="D8400" t="s">
        <v>190</v>
      </c>
      <c r="E8400">
        <v>121250</v>
      </c>
      <c r="F8400">
        <v>29.6906</v>
      </c>
      <c r="G8400">
        <v>44652</v>
      </c>
      <c r="H8400">
        <v>44652</v>
      </c>
      <c r="I8400">
        <v>3599985.25</v>
      </c>
      <c r="J8400" t="s">
        <v>204</v>
      </c>
      <c r="K8400">
        <v>2519.9896750000003</v>
      </c>
    </row>
    <row r="8401" spans="1:11" x14ac:dyDescent="0.2">
      <c r="A8401" t="s">
        <v>262</v>
      </c>
      <c r="B8401" t="s">
        <v>185</v>
      </c>
      <c r="C8401" t="s">
        <v>244</v>
      </c>
      <c r="D8401" t="s">
        <v>212</v>
      </c>
      <c r="E8401">
        <v>245277</v>
      </c>
      <c r="F8401">
        <v>27.316099999999999</v>
      </c>
      <c r="G8401">
        <v>44654</v>
      </c>
      <c r="H8401">
        <v>44652</v>
      </c>
      <c r="I8401">
        <v>6700011.0597000001</v>
      </c>
      <c r="J8401" t="s">
        <v>207</v>
      </c>
      <c r="K8401">
        <v>4690.0077417900002</v>
      </c>
    </row>
    <row r="8402" spans="1:11" x14ac:dyDescent="0.2">
      <c r="A8402" t="s">
        <v>262</v>
      </c>
      <c r="B8402" t="s">
        <v>185</v>
      </c>
      <c r="C8402" t="s">
        <v>209</v>
      </c>
      <c r="D8402" t="s">
        <v>190</v>
      </c>
      <c r="E8402">
        <v>264130</v>
      </c>
      <c r="F8402">
        <v>21.580300000000001</v>
      </c>
      <c r="G8402">
        <v>44655</v>
      </c>
      <c r="H8402">
        <v>44652</v>
      </c>
      <c r="I8402">
        <v>5700004.6390000004</v>
      </c>
      <c r="J8402" t="s">
        <v>188</v>
      </c>
      <c r="K8402">
        <v>3990.0032473000006</v>
      </c>
    </row>
    <row r="8403" spans="1:11" x14ac:dyDescent="0.2">
      <c r="A8403" t="s">
        <v>262</v>
      </c>
      <c r="B8403" t="s">
        <v>185</v>
      </c>
      <c r="C8403" t="s">
        <v>201</v>
      </c>
      <c r="D8403" t="s">
        <v>200</v>
      </c>
      <c r="E8403">
        <v>95140</v>
      </c>
      <c r="F8403">
        <v>39.941299999999998</v>
      </c>
      <c r="G8403">
        <v>44658</v>
      </c>
      <c r="H8403">
        <v>44652</v>
      </c>
      <c r="I8403">
        <v>3800015.2819999997</v>
      </c>
      <c r="J8403" t="s">
        <v>188</v>
      </c>
      <c r="K8403">
        <v>2660.0106974</v>
      </c>
    </row>
    <row r="8404" spans="1:11" x14ac:dyDescent="0.2">
      <c r="A8404" t="s">
        <v>262</v>
      </c>
      <c r="B8404" t="s">
        <v>198</v>
      </c>
      <c r="C8404" t="s">
        <v>191</v>
      </c>
      <c r="D8404" t="s">
        <v>190</v>
      </c>
      <c r="E8404">
        <v>565320</v>
      </c>
      <c r="F8404">
        <v>5.8373999999999997</v>
      </c>
      <c r="G8404">
        <v>44658</v>
      </c>
      <c r="H8404">
        <v>44652</v>
      </c>
      <c r="I8404">
        <v>3299998.9679999999</v>
      </c>
      <c r="J8404" t="s">
        <v>193</v>
      </c>
      <c r="K8404">
        <v>2639.9991743999999</v>
      </c>
    </row>
    <row r="8405" spans="1:11" x14ac:dyDescent="0.2">
      <c r="A8405" t="s">
        <v>262</v>
      </c>
      <c r="B8405" t="s">
        <v>185</v>
      </c>
      <c r="C8405" t="s">
        <v>243</v>
      </c>
      <c r="D8405" t="s">
        <v>192</v>
      </c>
      <c r="E8405">
        <v>193573</v>
      </c>
      <c r="F8405">
        <v>5.6825999999999999</v>
      </c>
      <c r="G8405">
        <v>44659</v>
      </c>
      <c r="H8405">
        <v>44652</v>
      </c>
      <c r="I8405">
        <v>1099997.9298</v>
      </c>
      <c r="J8405" t="s">
        <v>215</v>
      </c>
      <c r="K8405">
        <v>989.99813682000013</v>
      </c>
    </row>
    <row r="8406" spans="1:11" x14ac:dyDescent="0.2">
      <c r="A8406" t="s">
        <v>262</v>
      </c>
      <c r="B8406" t="s">
        <v>185</v>
      </c>
      <c r="C8406" t="s">
        <v>221</v>
      </c>
      <c r="D8406" t="s">
        <v>190</v>
      </c>
      <c r="E8406">
        <v>171253</v>
      </c>
      <c r="F8406">
        <v>42.043100000000003</v>
      </c>
      <c r="G8406">
        <v>44661</v>
      </c>
      <c r="H8406">
        <v>44652</v>
      </c>
      <c r="I8406">
        <v>7200007.0043000001</v>
      </c>
      <c r="J8406" t="s">
        <v>207</v>
      </c>
      <c r="K8406">
        <v>5040.0049030100008</v>
      </c>
    </row>
    <row r="8407" spans="1:11" x14ac:dyDescent="0.2">
      <c r="A8407" t="s">
        <v>262</v>
      </c>
      <c r="B8407" t="s">
        <v>198</v>
      </c>
      <c r="C8407" t="s">
        <v>245</v>
      </c>
      <c r="D8407" t="s">
        <v>192</v>
      </c>
      <c r="E8407">
        <v>60067</v>
      </c>
      <c r="F8407">
        <v>59.933500000000002</v>
      </c>
      <c r="G8407">
        <v>44661</v>
      </c>
      <c r="H8407">
        <v>44652</v>
      </c>
      <c r="I8407">
        <v>3600025.5445000003</v>
      </c>
      <c r="J8407" t="s">
        <v>188</v>
      </c>
      <c r="K8407">
        <v>2520.0178811500004</v>
      </c>
    </row>
    <row r="8408" spans="1:11" x14ac:dyDescent="0.2">
      <c r="A8408" t="s">
        <v>262</v>
      </c>
      <c r="B8408" t="s">
        <v>198</v>
      </c>
      <c r="C8408" t="s">
        <v>221</v>
      </c>
      <c r="D8408" t="s">
        <v>190</v>
      </c>
      <c r="E8408">
        <v>19564</v>
      </c>
      <c r="F8408">
        <v>35.780200000000001</v>
      </c>
      <c r="G8408">
        <v>44662</v>
      </c>
      <c r="H8408">
        <v>44652</v>
      </c>
      <c r="I8408">
        <v>700003.83279999997</v>
      </c>
      <c r="J8408" t="s">
        <v>207</v>
      </c>
      <c r="K8408">
        <v>490.00268296000002</v>
      </c>
    </row>
    <row r="8409" spans="1:11" x14ac:dyDescent="0.2">
      <c r="A8409" t="s">
        <v>262</v>
      </c>
      <c r="B8409" t="s">
        <v>185</v>
      </c>
      <c r="C8409" t="s">
        <v>114</v>
      </c>
      <c r="D8409" t="s">
        <v>190</v>
      </c>
      <c r="E8409">
        <v>481327</v>
      </c>
      <c r="F8409">
        <v>14.7509</v>
      </c>
      <c r="G8409">
        <v>44665</v>
      </c>
      <c r="H8409">
        <v>44652</v>
      </c>
      <c r="I8409">
        <v>7100006.4442999996</v>
      </c>
      <c r="J8409" t="s">
        <v>215</v>
      </c>
      <c r="K8409">
        <v>6390.0057998699995</v>
      </c>
    </row>
    <row r="8410" spans="1:11" x14ac:dyDescent="0.2">
      <c r="A8410" t="s">
        <v>262</v>
      </c>
      <c r="B8410" t="s">
        <v>185</v>
      </c>
      <c r="C8410" t="s">
        <v>244</v>
      </c>
      <c r="D8410" t="s">
        <v>192</v>
      </c>
      <c r="E8410">
        <v>130998</v>
      </c>
      <c r="F8410">
        <v>29.007999999999999</v>
      </c>
      <c r="G8410">
        <v>44665</v>
      </c>
      <c r="H8410">
        <v>44652</v>
      </c>
      <c r="I8410">
        <v>3799989.9839999997</v>
      </c>
      <c r="J8410" t="s">
        <v>207</v>
      </c>
      <c r="K8410">
        <v>2659.9929887999997</v>
      </c>
    </row>
    <row r="8411" spans="1:11" x14ac:dyDescent="0.2">
      <c r="A8411" t="s">
        <v>262</v>
      </c>
      <c r="B8411" t="s">
        <v>198</v>
      </c>
      <c r="C8411" t="s">
        <v>218</v>
      </c>
      <c r="D8411" t="s">
        <v>190</v>
      </c>
      <c r="E8411">
        <v>18342</v>
      </c>
      <c r="F8411">
        <v>65.422700000000006</v>
      </c>
      <c r="G8411">
        <v>44665</v>
      </c>
      <c r="H8411">
        <v>44652</v>
      </c>
      <c r="I8411">
        <v>1199983.1634000002</v>
      </c>
      <c r="J8411" t="s">
        <v>204</v>
      </c>
      <c r="K8411">
        <v>839.98821438000016</v>
      </c>
    </row>
    <row r="8412" spans="1:11" x14ac:dyDescent="0.2">
      <c r="A8412" t="s">
        <v>262</v>
      </c>
      <c r="B8412" t="s">
        <v>185</v>
      </c>
      <c r="C8412" t="s">
        <v>191</v>
      </c>
      <c r="D8412" t="s">
        <v>200</v>
      </c>
      <c r="E8412">
        <v>1057917</v>
      </c>
      <c r="F8412">
        <v>6.3331999999999997</v>
      </c>
      <c r="G8412">
        <v>44665</v>
      </c>
      <c r="H8412">
        <v>44652</v>
      </c>
      <c r="I8412">
        <v>6699999.9443999995</v>
      </c>
      <c r="J8412" t="s">
        <v>193</v>
      </c>
      <c r="K8412">
        <v>5359.9999555200002</v>
      </c>
    </row>
    <row r="8413" spans="1:11" x14ac:dyDescent="0.2">
      <c r="A8413" t="s">
        <v>262</v>
      </c>
      <c r="B8413" t="s">
        <v>185</v>
      </c>
      <c r="C8413" t="s">
        <v>194</v>
      </c>
      <c r="D8413" t="s">
        <v>212</v>
      </c>
      <c r="E8413">
        <v>18128</v>
      </c>
      <c r="F8413">
        <v>44.130200000000002</v>
      </c>
      <c r="G8413">
        <v>44666</v>
      </c>
      <c r="H8413">
        <v>44652</v>
      </c>
      <c r="I8413">
        <v>799992.26560000004</v>
      </c>
      <c r="J8413" t="s">
        <v>188</v>
      </c>
      <c r="K8413">
        <v>559.99458592000008</v>
      </c>
    </row>
    <row r="8414" spans="1:11" x14ac:dyDescent="0.2">
      <c r="A8414" t="s">
        <v>262</v>
      </c>
      <c r="B8414" t="s">
        <v>198</v>
      </c>
      <c r="C8414" t="s">
        <v>202</v>
      </c>
      <c r="D8414" t="s">
        <v>187</v>
      </c>
      <c r="E8414">
        <v>648703</v>
      </c>
      <c r="F8414">
        <v>4.008</v>
      </c>
      <c r="G8414">
        <v>44666</v>
      </c>
      <c r="H8414">
        <v>44652</v>
      </c>
      <c r="I8414">
        <v>2600001.6239999998</v>
      </c>
      <c r="J8414" t="s">
        <v>193</v>
      </c>
      <c r="K8414">
        <v>2080.0012992000002</v>
      </c>
    </row>
    <row r="8415" spans="1:11" x14ac:dyDescent="0.2">
      <c r="A8415" t="s">
        <v>262</v>
      </c>
      <c r="B8415" t="s">
        <v>198</v>
      </c>
      <c r="C8415" t="s">
        <v>228</v>
      </c>
      <c r="D8415" t="s">
        <v>190</v>
      </c>
      <c r="E8415">
        <v>339286</v>
      </c>
      <c r="F8415">
        <v>28.8842</v>
      </c>
      <c r="G8415">
        <v>44667</v>
      </c>
      <c r="H8415">
        <v>44652</v>
      </c>
      <c r="I8415">
        <v>9800004.6811999995</v>
      </c>
      <c r="J8415" t="s">
        <v>204</v>
      </c>
      <c r="K8415">
        <v>6860.0032768400006</v>
      </c>
    </row>
    <row r="8416" spans="1:11" x14ac:dyDescent="0.2">
      <c r="A8416" t="s">
        <v>262</v>
      </c>
      <c r="B8416" t="s">
        <v>185</v>
      </c>
      <c r="C8416" t="s">
        <v>240</v>
      </c>
      <c r="D8416" t="s">
        <v>192</v>
      </c>
      <c r="E8416">
        <v>758989</v>
      </c>
      <c r="F8416">
        <v>7.7735000000000003</v>
      </c>
      <c r="G8416">
        <v>44667</v>
      </c>
      <c r="H8416">
        <v>44652</v>
      </c>
      <c r="I8416">
        <v>5900000.9915000005</v>
      </c>
      <c r="J8416" t="s">
        <v>241</v>
      </c>
      <c r="K8416">
        <v>5310.00089235</v>
      </c>
    </row>
    <row r="8417" spans="1:11" x14ac:dyDescent="0.2">
      <c r="A8417" t="s">
        <v>262</v>
      </c>
      <c r="B8417" t="s">
        <v>198</v>
      </c>
      <c r="C8417" t="s">
        <v>112</v>
      </c>
      <c r="D8417" t="s">
        <v>190</v>
      </c>
      <c r="E8417">
        <v>55789</v>
      </c>
      <c r="F8417">
        <v>37.642099999999999</v>
      </c>
      <c r="G8417">
        <v>44668</v>
      </c>
      <c r="H8417">
        <v>44652</v>
      </c>
      <c r="I8417">
        <v>2100015.1168999998</v>
      </c>
      <c r="J8417" t="s">
        <v>188</v>
      </c>
      <c r="K8417">
        <v>1470.0105818299999</v>
      </c>
    </row>
    <row r="8418" spans="1:11" x14ac:dyDescent="0.2">
      <c r="A8418" t="s">
        <v>262</v>
      </c>
      <c r="B8418" t="s">
        <v>198</v>
      </c>
      <c r="C8418" t="s">
        <v>221</v>
      </c>
      <c r="D8418" t="s">
        <v>190</v>
      </c>
      <c r="E8418">
        <v>142719</v>
      </c>
      <c r="F8418">
        <v>39.938600000000001</v>
      </c>
      <c r="G8418">
        <v>44672</v>
      </c>
      <c r="H8418">
        <v>44652</v>
      </c>
      <c r="I8418">
        <v>5699997.0534000006</v>
      </c>
      <c r="J8418" t="s">
        <v>207</v>
      </c>
      <c r="K8418">
        <v>3989.9979373800006</v>
      </c>
    </row>
    <row r="8419" spans="1:11" x14ac:dyDescent="0.2">
      <c r="A8419" t="s">
        <v>262</v>
      </c>
      <c r="B8419" t="s">
        <v>185</v>
      </c>
      <c r="C8419" t="s">
        <v>235</v>
      </c>
      <c r="D8419" t="s">
        <v>200</v>
      </c>
      <c r="E8419">
        <v>596158</v>
      </c>
      <c r="F8419">
        <v>13.587</v>
      </c>
      <c r="G8419">
        <v>44673</v>
      </c>
      <c r="H8419">
        <v>44652</v>
      </c>
      <c r="I8419">
        <v>8099998.7460000003</v>
      </c>
      <c r="J8419" t="s">
        <v>204</v>
      </c>
      <c r="K8419">
        <v>5669.9991222000008</v>
      </c>
    </row>
    <row r="8420" spans="1:11" x14ac:dyDescent="0.2">
      <c r="A8420" t="s">
        <v>262</v>
      </c>
      <c r="B8420" t="s">
        <v>198</v>
      </c>
      <c r="C8420" t="s">
        <v>199</v>
      </c>
      <c r="D8420" t="s">
        <v>212</v>
      </c>
      <c r="E8420">
        <v>1276831</v>
      </c>
      <c r="F8420">
        <v>2.8978000000000002</v>
      </c>
      <c r="G8420">
        <v>44674</v>
      </c>
      <c r="H8420">
        <v>44652</v>
      </c>
      <c r="I8420">
        <v>3700000.8718000003</v>
      </c>
      <c r="J8420" t="s">
        <v>193</v>
      </c>
      <c r="K8420">
        <v>2960.0006974400003</v>
      </c>
    </row>
    <row r="8421" spans="1:11" x14ac:dyDescent="0.2">
      <c r="A8421" t="s">
        <v>262</v>
      </c>
      <c r="B8421" t="s">
        <v>198</v>
      </c>
      <c r="C8421" t="s">
        <v>229</v>
      </c>
      <c r="D8421" t="s">
        <v>212</v>
      </c>
      <c r="E8421">
        <v>47835</v>
      </c>
      <c r="F8421">
        <v>100.3451</v>
      </c>
      <c r="G8421">
        <v>44674</v>
      </c>
      <c r="H8421">
        <v>44652</v>
      </c>
      <c r="I8421">
        <v>4800007.8585000001</v>
      </c>
      <c r="J8421" t="s">
        <v>188</v>
      </c>
      <c r="K8421">
        <v>3360.0055009499997</v>
      </c>
    </row>
    <row r="8422" spans="1:11" x14ac:dyDescent="0.2">
      <c r="A8422" t="s">
        <v>262</v>
      </c>
      <c r="B8422" t="s">
        <v>198</v>
      </c>
      <c r="C8422" t="s">
        <v>221</v>
      </c>
      <c r="D8422" t="s">
        <v>200</v>
      </c>
      <c r="E8422">
        <v>81374</v>
      </c>
      <c r="F8422">
        <v>40.5533</v>
      </c>
      <c r="G8422">
        <v>44674</v>
      </c>
      <c r="H8422">
        <v>44652</v>
      </c>
      <c r="I8422">
        <v>3299984.2341999998</v>
      </c>
      <c r="J8422" t="s">
        <v>207</v>
      </c>
      <c r="K8422">
        <v>2309.9889639399998</v>
      </c>
    </row>
    <row r="8423" spans="1:11" x14ac:dyDescent="0.2">
      <c r="A8423" t="s">
        <v>262</v>
      </c>
      <c r="B8423" t="s">
        <v>185</v>
      </c>
      <c r="C8423" t="s">
        <v>237</v>
      </c>
      <c r="D8423" t="s">
        <v>187</v>
      </c>
      <c r="E8423">
        <v>224201</v>
      </c>
      <c r="F8423">
        <v>17.395099999999999</v>
      </c>
      <c r="G8423">
        <v>44674</v>
      </c>
      <c r="H8423">
        <v>44652</v>
      </c>
      <c r="I8423">
        <v>3899998.8150999998</v>
      </c>
      <c r="J8423" t="s">
        <v>204</v>
      </c>
      <c r="K8423">
        <v>2729.9991705699999</v>
      </c>
    </row>
    <row r="8424" spans="1:11" x14ac:dyDescent="0.2">
      <c r="A8424" t="s">
        <v>262</v>
      </c>
      <c r="B8424" t="s">
        <v>185</v>
      </c>
      <c r="C8424" t="s">
        <v>202</v>
      </c>
      <c r="D8424" t="s">
        <v>190</v>
      </c>
      <c r="E8424">
        <v>2365480</v>
      </c>
      <c r="F8424">
        <v>3.847</v>
      </c>
      <c r="G8424">
        <v>44675</v>
      </c>
      <c r="H8424">
        <v>44652</v>
      </c>
      <c r="I8424">
        <v>9100001.5600000005</v>
      </c>
      <c r="J8424" t="s">
        <v>193</v>
      </c>
      <c r="K8424">
        <v>7280.0012480000005</v>
      </c>
    </row>
    <row r="8425" spans="1:11" x14ac:dyDescent="0.2">
      <c r="A8425" t="s">
        <v>262</v>
      </c>
      <c r="B8425" t="s">
        <v>198</v>
      </c>
      <c r="C8425" t="s">
        <v>210</v>
      </c>
      <c r="D8425" t="s">
        <v>200</v>
      </c>
      <c r="E8425">
        <v>275474</v>
      </c>
      <c r="F8425">
        <v>30.129899999999999</v>
      </c>
      <c r="G8425">
        <v>44675</v>
      </c>
      <c r="H8425">
        <v>44652</v>
      </c>
      <c r="I8425">
        <v>8300004.0725999996</v>
      </c>
      <c r="J8425" t="s">
        <v>204</v>
      </c>
      <c r="K8425">
        <v>5810.0028508200003</v>
      </c>
    </row>
    <row r="8426" spans="1:11" x14ac:dyDescent="0.2">
      <c r="A8426" t="s">
        <v>262</v>
      </c>
      <c r="B8426" t="s">
        <v>185</v>
      </c>
      <c r="C8426" t="s">
        <v>238</v>
      </c>
      <c r="D8426" t="s">
        <v>190</v>
      </c>
      <c r="E8426">
        <v>22150</v>
      </c>
      <c r="F8426">
        <v>243.78809999999999</v>
      </c>
      <c r="G8426">
        <v>44679</v>
      </c>
      <c r="H8426">
        <v>44652</v>
      </c>
      <c r="I8426">
        <v>5399906.415</v>
      </c>
      <c r="J8426" t="s">
        <v>204</v>
      </c>
      <c r="K8426">
        <v>3779.9344905000003</v>
      </c>
    </row>
    <row r="8427" spans="1:11" x14ac:dyDescent="0.2">
      <c r="A8427" t="s">
        <v>262</v>
      </c>
      <c r="B8427" t="s">
        <v>185</v>
      </c>
      <c r="C8427" t="s">
        <v>229</v>
      </c>
      <c r="D8427" t="s">
        <v>190</v>
      </c>
      <c r="E8427">
        <v>70911</v>
      </c>
      <c r="F8427">
        <v>105.76609999999999</v>
      </c>
      <c r="G8427">
        <v>44679</v>
      </c>
      <c r="H8427">
        <v>44652</v>
      </c>
      <c r="I8427">
        <v>7499979.9170999993</v>
      </c>
      <c r="J8427" t="s">
        <v>188</v>
      </c>
      <c r="K8427">
        <v>5249.9859419699997</v>
      </c>
    </row>
    <row r="8428" spans="1:11" x14ac:dyDescent="0.2">
      <c r="A8428" t="s">
        <v>262</v>
      </c>
      <c r="B8428" t="s">
        <v>198</v>
      </c>
      <c r="C8428" t="s">
        <v>230</v>
      </c>
      <c r="D8428" t="s">
        <v>192</v>
      </c>
      <c r="E8428">
        <v>25157</v>
      </c>
      <c r="F8428">
        <v>123.2255</v>
      </c>
      <c r="G8428">
        <v>44679</v>
      </c>
      <c r="H8428">
        <v>44652</v>
      </c>
      <c r="I8428">
        <v>3099983.9035</v>
      </c>
      <c r="J8428" t="s">
        <v>188</v>
      </c>
      <c r="K8428">
        <v>2169.9887324500005</v>
      </c>
    </row>
    <row r="8429" spans="1:11" x14ac:dyDescent="0.2">
      <c r="A8429" t="s">
        <v>262</v>
      </c>
      <c r="B8429" t="s">
        <v>198</v>
      </c>
      <c r="C8429" t="s">
        <v>213</v>
      </c>
      <c r="D8429" t="s">
        <v>192</v>
      </c>
      <c r="E8429">
        <v>130473</v>
      </c>
      <c r="F8429">
        <v>75.111099999999993</v>
      </c>
      <c r="G8429">
        <v>44679</v>
      </c>
      <c r="H8429">
        <v>44652</v>
      </c>
      <c r="I8429">
        <v>9799970.5502999984</v>
      </c>
      <c r="J8429" t="s">
        <v>188</v>
      </c>
      <c r="K8429">
        <v>6859.9793852099992</v>
      </c>
    </row>
    <row r="8430" spans="1:11" x14ac:dyDescent="0.2">
      <c r="A8430" t="s">
        <v>262</v>
      </c>
      <c r="B8430" t="s">
        <v>198</v>
      </c>
      <c r="C8430" t="s">
        <v>201</v>
      </c>
      <c r="D8430" t="s">
        <v>200</v>
      </c>
      <c r="E8430">
        <v>155809</v>
      </c>
      <c r="F8430">
        <v>41.075899999999997</v>
      </c>
      <c r="G8430">
        <v>44679</v>
      </c>
      <c r="H8430">
        <v>44652</v>
      </c>
      <c r="I8430">
        <v>6399994.9030999998</v>
      </c>
      <c r="J8430" t="s">
        <v>188</v>
      </c>
      <c r="K8430">
        <v>4479.9964321699999</v>
      </c>
    </row>
    <row r="8431" spans="1:11" x14ac:dyDescent="0.2">
      <c r="A8431" t="s">
        <v>262</v>
      </c>
      <c r="B8431" t="s">
        <v>198</v>
      </c>
      <c r="C8431" t="s">
        <v>218</v>
      </c>
      <c r="D8431" t="s">
        <v>187</v>
      </c>
      <c r="E8431">
        <v>87023</v>
      </c>
      <c r="F8431">
        <v>59.754600000000003</v>
      </c>
      <c r="G8431">
        <v>44679</v>
      </c>
      <c r="H8431">
        <v>44652</v>
      </c>
      <c r="I8431">
        <v>5200024.5558000002</v>
      </c>
      <c r="J8431" t="s">
        <v>204</v>
      </c>
      <c r="K8431">
        <v>3640.0171890600004</v>
      </c>
    </row>
    <row r="8432" spans="1:11" x14ac:dyDescent="0.2">
      <c r="A8432" t="s">
        <v>262</v>
      </c>
      <c r="B8432" t="s">
        <v>198</v>
      </c>
      <c r="C8432" t="s">
        <v>218</v>
      </c>
      <c r="D8432" t="s">
        <v>192</v>
      </c>
      <c r="E8432">
        <v>101635</v>
      </c>
      <c r="F8432">
        <v>60.018500000000003</v>
      </c>
      <c r="G8432">
        <v>44679</v>
      </c>
      <c r="H8432">
        <v>44652</v>
      </c>
      <c r="I8432">
        <v>6099980.2475000005</v>
      </c>
      <c r="J8432" t="s">
        <v>204</v>
      </c>
      <c r="K8432">
        <v>4269.9861732500003</v>
      </c>
    </row>
    <row r="8433" spans="1:11" x14ac:dyDescent="0.2">
      <c r="A8433" t="s">
        <v>262</v>
      </c>
      <c r="B8433" t="s">
        <v>185</v>
      </c>
      <c r="C8433" t="s">
        <v>210</v>
      </c>
      <c r="D8433" t="s">
        <v>200</v>
      </c>
      <c r="E8433">
        <v>108426</v>
      </c>
      <c r="F8433">
        <v>30.435400000000001</v>
      </c>
      <c r="G8433">
        <v>44679</v>
      </c>
      <c r="H8433">
        <v>44652</v>
      </c>
      <c r="I8433">
        <v>3299988.6804</v>
      </c>
      <c r="J8433" t="s">
        <v>204</v>
      </c>
      <c r="K8433">
        <v>2309.9920762800002</v>
      </c>
    </row>
    <row r="8434" spans="1:11" x14ac:dyDescent="0.2">
      <c r="A8434" t="s">
        <v>262</v>
      </c>
      <c r="B8434" t="s">
        <v>198</v>
      </c>
      <c r="C8434" t="s">
        <v>224</v>
      </c>
      <c r="D8434" t="s">
        <v>190</v>
      </c>
      <c r="E8434">
        <v>43655</v>
      </c>
      <c r="F8434">
        <v>183.25550000000001</v>
      </c>
      <c r="G8434">
        <v>44680</v>
      </c>
      <c r="H8434">
        <v>44652</v>
      </c>
      <c r="I8434">
        <v>8000018.852500001</v>
      </c>
      <c r="J8434" t="s">
        <v>204</v>
      </c>
      <c r="K8434">
        <v>5600.013196750001</v>
      </c>
    </row>
    <row r="8435" spans="1:11" x14ac:dyDescent="0.2">
      <c r="A8435" t="s">
        <v>262</v>
      </c>
      <c r="B8435" t="s">
        <v>198</v>
      </c>
      <c r="C8435" t="s">
        <v>238</v>
      </c>
      <c r="D8435" t="s">
        <v>192</v>
      </c>
      <c r="E8435">
        <v>16928</v>
      </c>
      <c r="F8435">
        <v>230.39340000000001</v>
      </c>
      <c r="G8435">
        <v>44680</v>
      </c>
      <c r="H8435">
        <v>44652</v>
      </c>
      <c r="I8435">
        <v>3900099.4752000002</v>
      </c>
      <c r="J8435" t="s">
        <v>204</v>
      </c>
      <c r="K8435">
        <v>2730.0696326400002</v>
      </c>
    </row>
    <row r="8436" spans="1:11" x14ac:dyDescent="0.2">
      <c r="A8436" t="s">
        <v>262</v>
      </c>
      <c r="B8436" t="s">
        <v>185</v>
      </c>
      <c r="C8436" t="s">
        <v>195</v>
      </c>
      <c r="D8436" t="s">
        <v>192</v>
      </c>
      <c r="E8436">
        <v>56923</v>
      </c>
      <c r="F8436">
        <v>114.1889</v>
      </c>
      <c r="G8436">
        <v>44680</v>
      </c>
      <c r="H8436">
        <v>44652</v>
      </c>
      <c r="I8436">
        <v>6499974.7547000004</v>
      </c>
      <c r="J8436" t="s">
        <v>196</v>
      </c>
      <c r="K8436">
        <v>5849.97727923</v>
      </c>
    </row>
    <row r="8437" spans="1:11" x14ac:dyDescent="0.2">
      <c r="A8437" t="s">
        <v>262</v>
      </c>
      <c r="B8437" t="s">
        <v>198</v>
      </c>
      <c r="C8437" t="s">
        <v>219</v>
      </c>
      <c r="D8437" t="s">
        <v>192</v>
      </c>
      <c r="E8437">
        <v>110231</v>
      </c>
      <c r="F8437">
        <v>52.616999999999997</v>
      </c>
      <c r="G8437">
        <v>44682</v>
      </c>
      <c r="H8437">
        <v>44682</v>
      </c>
      <c r="I8437">
        <v>5800024.5269999998</v>
      </c>
      <c r="J8437" t="s">
        <v>188</v>
      </c>
      <c r="K8437">
        <v>4060.0171688999999</v>
      </c>
    </row>
    <row r="8438" spans="1:11" x14ac:dyDescent="0.2">
      <c r="A8438" t="s">
        <v>262</v>
      </c>
      <c r="B8438" t="s">
        <v>198</v>
      </c>
      <c r="C8438" t="s">
        <v>186</v>
      </c>
      <c r="D8438" t="s">
        <v>200</v>
      </c>
      <c r="E8438">
        <v>94391</v>
      </c>
      <c r="F8438">
        <v>23.307200000000002</v>
      </c>
      <c r="G8438">
        <v>44682</v>
      </c>
      <c r="H8438">
        <v>44682</v>
      </c>
      <c r="I8438">
        <v>2199989.9152000002</v>
      </c>
      <c r="J8438" t="s">
        <v>188</v>
      </c>
      <c r="K8438">
        <v>1539.9929406400001</v>
      </c>
    </row>
    <row r="8439" spans="1:11" x14ac:dyDescent="0.2">
      <c r="A8439" t="s">
        <v>262</v>
      </c>
      <c r="B8439" t="s">
        <v>198</v>
      </c>
      <c r="C8439" t="s">
        <v>213</v>
      </c>
      <c r="D8439" t="s">
        <v>190</v>
      </c>
      <c r="E8439">
        <v>10669</v>
      </c>
      <c r="F8439">
        <v>65.609800000000007</v>
      </c>
      <c r="G8439">
        <v>44682</v>
      </c>
      <c r="H8439">
        <v>44682</v>
      </c>
      <c r="I8439">
        <v>699990.95620000013</v>
      </c>
      <c r="J8439" t="s">
        <v>188</v>
      </c>
      <c r="K8439">
        <v>489.99366934000011</v>
      </c>
    </row>
    <row r="8440" spans="1:11" x14ac:dyDescent="0.2">
      <c r="A8440" t="s">
        <v>262</v>
      </c>
      <c r="B8440" t="s">
        <v>198</v>
      </c>
      <c r="C8440" t="s">
        <v>243</v>
      </c>
      <c r="D8440" t="s">
        <v>190</v>
      </c>
      <c r="E8440">
        <v>290547</v>
      </c>
      <c r="F8440">
        <v>6.5393999999999997</v>
      </c>
      <c r="G8440">
        <v>44683</v>
      </c>
      <c r="H8440">
        <v>44682</v>
      </c>
      <c r="I8440">
        <v>1900003.0518</v>
      </c>
      <c r="J8440" t="s">
        <v>215</v>
      </c>
      <c r="K8440">
        <v>1710.0027466200002</v>
      </c>
    </row>
    <row r="8441" spans="1:11" x14ac:dyDescent="0.2">
      <c r="A8441" t="s">
        <v>262</v>
      </c>
      <c r="B8441" t="s">
        <v>198</v>
      </c>
      <c r="C8441" t="s">
        <v>206</v>
      </c>
      <c r="D8441" t="s">
        <v>200</v>
      </c>
      <c r="E8441">
        <v>87423</v>
      </c>
      <c r="F8441">
        <v>91.509</v>
      </c>
      <c r="G8441">
        <v>44686</v>
      </c>
      <c r="H8441">
        <v>44682</v>
      </c>
      <c r="I8441">
        <v>7999991.307</v>
      </c>
      <c r="J8441" t="s">
        <v>207</v>
      </c>
      <c r="K8441">
        <v>5599.9939149000011</v>
      </c>
    </row>
    <row r="8442" spans="1:11" x14ac:dyDescent="0.2">
      <c r="A8442" t="s">
        <v>262</v>
      </c>
      <c r="B8442" t="s">
        <v>198</v>
      </c>
      <c r="C8442" t="s">
        <v>233</v>
      </c>
      <c r="D8442" t="s">
        <v>187</v>
      </c>
      <c r="E8442">
        <v>32810</v>
      </c>
      <c r="F8442">
        <v>79.243200000000002</v>
      </c>
      <c r="G8442">
        <v>44686</v>
      </c>
      <c r="H8442">
        <v>44682</v>
      </c>
      <c r="I8442">
        <v>2599969.392</v>
      </c>
      <c r="J8442" t="s">
        <v>204</v>
      </c>
      <c r="K8442">
        <v>1819.9785744000001</v>
      </c>
    </row>
    <row r="8443" spans="1:11" x14ac:dyDescent="0.2">
      <c r="A8443" t="s">
        <v>262</v>
      </c>
      <c r="B8443" t="s">
        <v>185</v>
      </c>
      <c r="C8443" t="s">
        <v>201</v>
      </c>
      <c r="D8443" t="s">
        <v>187</v>
      </c>
      <c r="E8443">
        <v>98003</v>
      </c>
      <c r="F8443">
        <v>38.774500000000003</v>
      </c>
      <c r="G8443">
        <v>44686</v>
      </c>
      <c r="H8443">
        <v>44682</v>
      </c>
      <c r="I8443">
        <v>3800017.3235000004</v>
      </c>
      <c r="J8443" t="s">
        <v>188</v>
      </c>
      <c r="K8443">
        <v>2660.0121264500003</v>
      </c>
    </row>
    <row r="8444" spans="1:11" x14ac:dyDescent="0.2">
      <c r="A8444" t="s">
        <v>262</v>
      </c>
      <c r="B8444" t="s">
        <v>198</v>
      </c>
      <c r="C8444" t="s">
        <v>194</v>
      </c>
      <c r="D8444" t="s">
        <v>200</v>
      </c>
      <c r="E8444">
        <v>167545</v>
      </c>
      <c r="F8444">
        <v>52.523099999999999</v>
      </c>
      <c r="G8444">
        <v>44686</v>
      </c>
      <c r="H8444">
        <v>44682</v>
      </c>
      <c r="I8444">
        <v>8799982.7895</v>
      </c>
      <c r="J8444" t="s">
        <v>188</v>
      </c>
      <c r="K8444">
        <v>6159.9879526500008</v>
      </c>
    </row>
    <row r="8445" spans="1:11" x14ac:dyDescent="0.2">
      <c r="A8445" t="s">
        <v>262</v>
      </c>
      <c r="B8445" t="s">
        <v>185</v>
      </c>
      <c r="C8445" t="s">
        <v>195</v>
      </c>
      <c r="D8445" t="s">
        <v>192</v>
      </c>
      <c r="E8445">
        <v>46718</v>
      </c>
      <c r="F8445">
        <v>115.5874</v>
      </c>
      <c r="G8445">
        <v>44687</v>
      </c>
      <c r="H8445">
        <v>44682</v>
      </c>
      <c r="I8445">
        <v>5400012.1532000005</v>
      </c>
      <c r="J8445" t="s">
        <v>196</v>
      </c>
      <c r="K8445">
        <v>4860.0109378800007</v>
      </c>
    </row>
    <row r="8446" spans="1:11" x14ac:dyDescent="0.2">
      <c r="A8446" t="s">
        <v>262</v>
      </c>
      <c r="B8446" t="s">
        <v>198</v>
      </c>
      <c r="C8446" t="s">
        <v>194</v>
      </c>
      <c r="D8446" t="s">
        <v>212</v>
      </c>
      <c r="E8446">
        <v>93960</v>
      </c>
      <c r="F8446">
        <v>51.085700000000003</v>
      </c>
      <c r="G8446">
        <v>44687</v>
      </c>
      <c r="H8446">
        <v>44682</v>
      </c>
      <c r="I8446">
        <v>4800012.3720000004</v>
      </c>
      <c r="J8446" t="s">
        <v>188</v>
      </c>
      <c r="K8446">
        <v>3360.0086604000003</v>
      </c>
    </row>
    <row r="8447" spans="1:11" x14ac:dyDescent="0.2">
      <c r="A8447" t="s">
        <v>262</v>
      </c>
      <c r="B8447" t="s">
        <v>185</v>
      </c>
      <c r="C8447" t="s">
        <v>210</v>
      </c>
      <c r="D8447" t="s">
        <v>187</v>
      </c>
      <c r="E8447">
        <v>36272</v>
      </c>
      <c r="F8447">
        <v>30.326799999999999</v>
      </c>
      <c r="G8447">
        <v>44687</v>
      </c>
      <c r="H8447">
        <v>44682</v>
      </c>
      <c r="I8447">
        <v>1100013.6895999999</v>
      </c>
      <c r="J8447" t="s">
        <v>204</v>
      </c>
      <c r="K8447">
        <v>770.00958271999991</v>
      </c>
    </row>
    <row r="8448" spans="1:11" x14ac:dyDescent="0.2">
      <c r="A8448" t="s">
        <v>262</v>
      </c>
      <c r="B8448" t="s">
        <v>185</v>
      </c>
      <c r="C8448" t="s">
        <v>233</v>
      </c>
      <c r="D8448" t="s">
        <v>192</v>
      </c>
      <c r="E8448">
        <v>103220</v>
      </c>
      <c r="F8448">
        <v>79.442099999999996</v>
      </c>
      <c r="G8448">
        <v>44688</v>
      </c>
      <c r="H8448">
        <v>44682</v>
      </c>
      <c r="I8448">
        <v>8200013.5619999999</v>
      </c>
      <c r="J8448" t="s">
        <v>204</v>
      </c>
      <c r="K8448">
        <v>5740.0094933999999</v>
      </c>
    </row>
    <row r="8449" spans="1:11" x14ac:dyDescent="0.2">
      <c r="A8449" t="s">
        <v>262</v>
      </c>
      <c r="B8449" t="s">
        <v>185</v>
      </c>
      <c r="C8449" t="s">
        <v>245</v>
      </c>
      <c r="D8449" t="s">
        <v>200</v>
      </c>
      <c r="E8449">
        <v>104391</v>
      </c>
      <c r="F8449">
        <v>50.770800000000001</v>
      </c>
      <c r="G8449">
        <v>44688</v>
      </c>
      <c r="H8449">
        <v>44682</v>
      </c>
      <c r="I8449">
        <v>5300014.5828</v>
      </c>
      <c r="J8449" t="s">
        <v>188</v>
      </c>
      <c r="K8449">
        <v>3710.0102079600001</v>
      </c>
    </row>
    <row r="8450" spans="1:11" x14ac:dyDescent="0.2">
      <c r="A8450" t="s">
        <v>262</v>
      </c>
      <c r="B8450" t="s">
        <v>198</v>
      </c>
      <c r="C8450" t="s">
        <v>236</v>
      </c>
      <c r="D8450" t="s">
        <v>190</v>
      </c>
      <c r="E8450">
        <v>864146</v>
      </c>
      <c r="F8450">
        <v>6.0175000000000001</v>
      </c>
      <c r="G8450">
        <v>44688</v>
      </c>
      <c r="H8450">
        <v>44682</v>
      </c>
      <c r="I8450">
        <v>5199998.5549999997</v>
      </c>
      <c r="J8450" t="s">
        <v>215</v>
      </c>
      <c r="K8450">
        <v>4679.9986994999999</v>
      </c>
    </row>
    <row r="8451" spans="1:11" x14ac:dyDescent="0.2">
      <c r="A8451" t="s">
        <v>262</v>
      </c>
      <c r="B8451" t="s">
        <v>185</v>
      </c>
      <c r="C8451" t="s">
        <v>244</v>
      </c>
      <c r="D8451" t="s">
        <v>192</v>
      </c>
      <c r="E8451">
        <v>43703</v>
      </c>
      <c r="F8451">
        <v>27.457999999999998</v>
      </c>
      <c r="G8451">
        <v>44689</v>
      </c>
      <c r="H8451">
        <v>44682</v>
      </c>
      <c r="I8451">
        <v>1199996.9739999999</v>
      </c>
      <c r="J8451" t="s">
        <v>207</v>
      </c>
      <c r="K8451">
        <v>839.99788180000007</v>
      </c>
    </row>
    <row r="8452" spans="1:11" x14ac:dyDescent="0.2">
      <c r="A8452" t="s">
        <v>262</v>
      </c>
      <c r="B8452" t="s">
        <v>185</v>
      </c>
      <c r="C8452" t="s">
        <v>242</v>
      </c>
      <c r="D8452" t="s">
        <v>187</v>
      </c>
      <c r="E8452">
        <v>35630</v>
      </c>
      <c r="F8452">
        <v>235.75550000000001</v>
      </c>
      <c r="G8452">
        <v>44690</v>
      </c>
      <c r="H8452">
        <v>44682</v>
      </c>
      <c r="I8452">
        <v>8399968.4649999999</v>
      </c>
      <c r="J8452" t="s">
        <v>207</v>
      </c>
      <c r="K8452">
        <v>5879.9779254999994</v>
      </c>
    </row>
    <row r="8453" spans="1:11" x14ac:dyDescent="0.2">
      <c r="A8453" t="s">
        <v>262</v>
      </c>
      <c r="B8453" t="s">
        <v>198</v>
      </c>
      <c r="C8453" t="s">
        <v>222</v>
      </c>
      <c r="D8453" t="s">
        <v>190</v>
      </c>
      <c r="E8453">
        <v>445058</v>
      </c>
      <c r="F8453">
        <v>15.2789</v>
      </c>
      <c r="G8453">
        <v>44690</v>
      </c>
      <c r="H8453">
        <v>44682</v>
      </c>
      <c r="I8453">
        <v>6799996.6761999996</v>
      </c>
      <c r="J8453" t="s">
        <v>193</v>
      </c>
      <c r="K8453">
        <v>5439.9973409599997</v>
      </c>
    </row>
    <row r="8454" spans="1:11" x14ac:dyDescent="0.2">
      <c r="A8454" t="s">
        <v>262</v>
      </c>
      <c r="B8454" t="s">
        <v>198</v>
      </c>
      <c r="C8454" t="s">
        <v>228</v>
      </c>
      <c r="D8454" t="s">
        <v>190</v>
      </c>
      <c r="E8454">
        <v>297008</v>
      </c>
      <c r="F8454">
        <v>30.302199999999999</v>
      </c>
      <c r="G8454">
        <v>44693</v>
      </c>
      <c r="H8454">
        <v>44682</v>
      </c>
      <c r="I8454">
        <v>8999995.8176000006</v>
      </c>
      <c r="J8454" t="s">
        <v>204</v>
      </c>
      <c r="K8454">
        <v>6299.9970723200013</v>
      </c>
    </row>
    <row r="8455" spans="1:11" x14ac:dyDescent="0.2">
      <c r="A8455" t="s">
        <v>262</v>
      </c>
      <c r="B8455" t="s">
        <v>198</v>
      </c>
      <c r="C8455" t="s">
        <v>244</v>
      </c>
      <c r="D8455" t="s">
        <v>190</v>
      </c>
      <c r="E8455">
        <v>120647</v>
      </c>
      <c r="F8455">
        <v>26.523700000000002</v>
      </c>
      <c r="G8455">
        <v>44693</v>
      </c>
      <c r="H8455">
        <v>44682</v>
      </c>
      <c r="I8455">
        <v>3200004.8339</v>
      </c>
      <c r="J8455" t="s">
        <v>207</v>
      </c>
      <c r="K8455">
        <v>2240.0033837299998</v>
      </c>
    </row>
    <row r="8456" spans="1:11" x14ac:dyDescent="0.2">
      <c r="A8456" t="s">
        <v>262</v>
      </c>
      <c r="B8456" t="s">
        <v>185</v>
      </c>
      <c r="C8456" t="s">
        <v>208</v>
      </c>
      <c r="D8456" t="s">
        <v>192</v>
      </c>
      <c r="E8456">
        <v>19525</v>
      </c>
      <c r="F8456">
        <v>66.5809</v>
      </c>
      <c r="G8456">
        <v>44694</v>
      </c>
      <c r="H8456">
        <v>44682</v>
      </c>
      <c r="I8456">
        <v>1299992.0725</v>
      </c>
      <c r="J8456" t="s">
        <v>188</v>
      </c>
      <c r="K8456">
        <v>909.99445075000006</v>
      </c>
    </row>
    <row r="8457" spans="1:11" x14ac:dyDescent="0.2">
      <c r="A8457" t="s">
        <v>262</v>
      </c>
      <c r="B8457" t="s">
        <v>198</v>
      </c>
      <c r="C8457" t="s">
        <v>222</v>
      </c>
      <c r="D8457" t="s">
        <v>192</v>
      </c>
      <c r="E8457">
        <v>114229</v>
      </c>
      <c r="F8457">
        <v>16.633299999999998</v>
      </c>
      <c r="G8457">
        <v>44696</v>
      </c>
      <c r="H8457">
        <v>44682</v>
      </c>
      <c r="I8457">
        <v>1900005.2256999998</v>
      </c>
      <c r="J8457" t="s">
        <v>193</v>
      </c>
      <c r="K8457">
        <v>1520.0041805599999</v>
      </c>
    </row>
    <row r="8458" spans="1:11" x14ac:dyDescent="0.2">
      <c r="A8458" t="s">
        <v>262</v>
      </c>
      <c r="B8458" t="s">
        <v>185</v>
      </c>
      <c r="C8458" t="s">
        <v>194</v>
      </c>
      <c r="D8458" t="s">
        <v>187</v>
      </c>
      <c r="E8458">
        <v>57656</v>
      </c>
      <c r="F8458">
        <v>45.094900000000003</v>
      </c>
      <c r="G8458">
        <v>44696</v>
      </c>
      <c r="H8458">
        <v>44682</v>
      </c>
      <c r="I8458">
        <v>2599991.5544000003</v>
      </c>
      <c r="J8458" t="s">
        <v>188</v>
      </c>
      <c r="K8458">
        <v>1819.9940880800002</v>
      </c>
    </row>
    <row r="8459" spans="1:11" x14ac:dyDescent="0.2">
      <c r="A8459" t="s">
        <v>262</v>
      </c>
      <c r="B8459" t="s">
        <v>185</v>
      </c>
      <c r="C8459" t="s">
        <v>240</v>
      </c>
      <c r="D8459" t="s">
        <v>190</v>
      </c>
      <c r="E8459">
        <v>795770</v>
      </c>
      <c r="F8459">
        <v>7.4142000000000001</v>
      </c>
      <c r="G8459">
        <v>44697</v>
      </c>
      <c r="H8459">
        <v>44682</v>
      </c>
      <c r="I8459">
        <v>5899997.9340000004</v>
      </c>
      <c r="J8459" t="s">
        <v>241</v>
      </c>
      <c r="K8459">
        <v>5309.9981406000006</v>
      </c>
    </row>
    <row r="8460" spans="1:11" x14ac:dyDescent="0.2">
      <c r="A8460" t="s">
        <v>262</v>
      </c>
      <c r="B8460" t="s">
        <v>198</v>
      </c>
      <c r="C8460" t="s">
        <v>242</v>
      </c>
      <c r="D8460" t="s">
        <v>190</v>
      </c>
      <c r="E8460">
        <v>16740</v>
      </c>
      <c r="F8460">
        <v>244.92609999999999</v>
      </c>
      <c r="G8460">
        <v>44697</v>
      </c>
      <c r="H8460">
        <v>44682</v>
      </c>
      <c r="I8460">
        <v>4100062.9139999999</v>
      </c>
      <c r="J8460" t="s">
        <v>207</v>
      </c>
      <c r="K8460">
        <v>2870.0440398000001</v>
      </c>
    </row>
    <row r="8461" spans="1:11" x14ac:dyDescent="0.2">
      <c r="A8461" t="s">
        <v>262</v>
      </c>
      <c r="B8461" t="s">
        <v>198</v>
      </c>
      <c r="C8461" t="s">
        <v>223</v>
      </c>
      <c r="D8461" t="s">
        <v>200</v>
      </c>
      <c r="E8461">
        <v>74842</v>
      </c>
      <c r="F8461">
        <v>84.1768</v>
      </c>
      <c r="G8461">
        <v>44700</v>
      </c>
      <c r="H8461">
        <v>44682</v>
      </c>
      <c r="I8461">
        <v>6299960.0656000003</v>
      </c>
      <c r="J8461" t="s">
        <v>204</v>
      </c>
      <c r="K8461">
        <v>4409.9720459200007</v>
      </c>
    </row>
    <row r="8462" spans="1:11" x14ac:dyDescent="0.2">
      <c r="A8462" t="s">
        <v>262</v>
      </c>
      <c r="B8462" t="s">
        <v>198</v>
      </c>
      <c r="C8462" t="s">
        <v>244</v>
      </c>
      <c r="D8462" t="s">
        <v>192</v>
      </c>
      <c r="E8462">
        <v>207951</v>
      </c>
      <c r="F8462">
        <v>25.0059</v>
      </c>
      <c r="G8462">
        <v>44700</v>
      </c>
      <c r="H8462">
        <v>44682</v>
      </c>
      <c r="I8462">
        <v>5200001.9109000005</v>
      </c>
      <c r="J8462" t="s">
        <v>207</v>
      </c>
      <c r="K8462">
        <v>3640.0013376300008</v>
      </c>
    </row>
    <row r="8463" spans="1:11" x14ac:dyDescent="0.2">
      <c r="A8463" t="s">
        <v>262</v>
      </c>
      <c r="B8463" t="s">
        <v>198</v>
      </c>
      <c r="C8463" t="s">
        <v>236</v>
      </c>
      <c r="D8463" t="s">
        <v>200</v>
      </c>
      <c r="E8463">
        <v>594019</v>
      </c>
      <c r="F8463">
        <v>6.3971</v>
      </c>
      <c r="G8463">
        <v>44700</v>
      </c>
      <c r="H8463">
        <v>44682</v>
      </c>
      <c r="I8463">
        <v>3799998.9449</v>
      </c>
      <c r="J8463" t="s">
        <v>215</v>
      </c>
      <c r="K8463">
        <v>3419.9990504100006</v>
      </c>
    </row>
    <row r="8464" spans="1:11" x14ac:dyDescent="0.2">
      <c r="A8464" t="s">
        <v>262</v>
      </c>
      <c r="B8464" t="s">
        <v>198</v>
      </c>
      <c r="C8464" t="s">
        <v>230</v>
      </c>
      <c r="D8464" t="s">
        <v>190</v>
      </c>
      <c r="E8464">
        <v>29259</v>
      </c>
      <c r="F8464">
        <v>112.7855</v>
      </c>
      <c r="G8464">
        <v>44702</v>
      </c>
      <c r="H8464">
        <v>44682</v>
      </c>
      <c r="I8464">
        <v>3299990.9444999998</v>
      </c>
      <c r="J8464" t="s">
        <v>188</v>
      </c>
      <c r="K8464">
        <v>2309.9936611500002</v>
      </c>
    </row>
    <row r="8465" spans="1:11" x14ac:dyDescent="0.2">
      <c r="A8465" t="s">
        <v>262</v>
      </c>
      <c r="B8465" t="s">
        <v>198</v>
      </c>
      <c r="C8465" t="s">
        <v>238</v>
      </c>
      <c r="D8465" t="s">
        <v>200</v>
      </c>
      <c r="E8465">
        <v>10512</v>
      </c>
      <c r="F8465">
        <v>218.80269999999999</v>
      </c>
      <c r="G8465">
        <v>44702</v>
      </c>
      <c r="H8465">
        <v>44682</v>
      </c>
      <c r="I8465">
        <v>2300053.9824000001</v>
      </c>
      <c r="J8465" t="s">
        <v>204</v>
      </c>
      <c r="K8465">
        <v>1610.0377876800001</v>
      </c>
    </row>
    <row r="8466" spans="1:11" x14ac:dyDescent="0.2">
      <c r="A8466" t="s">
        <v>262</v>
      </c>
      <c r="B8466" t="s">
        <v>198</v>
      </c>
      <c r="C8466" t="s">
        <v>197</v>
      </c>
      <c r="D8466" t="s">
        <v>190</v>
      </c>
      <c r="E8466">
        <v>54407</v>
      </c>
      <c r="F8466">
        <v>156.23050000000001</v>
      </c>
      <c r="G8466">
        <v>44704</v>
      </c>
      <c r="H8466">
        <v>44682</v>
      </c>
      <c r="I8466">
        <v>8500032.8135000002</v>
      </c>
      <c r="J8466" t="s">
        <v>188</v>
      </c>
      <c r="K8466">
        <v>5950.0229694500003</v>
      </c>
    </row>
    <row r="8467" spans="1:11" x14ac:dyDescent="0.2">
      <c r="A8467" t="s">
        <v>262</v>
      </c>
      <c r="B8467" t="s">
        <v>198</v>
      </c>
      <c r="C8467" t="s">
        <v>244</v>
      </c>
      <c r="D8467" t="s">
        <v>190</v>
      </c>
      <c r="E8467">
        <v>217749</v>
      </c>
      <c r="F8467">
        <v>26.636199999999999</v>
      </c>
      <c r="G8467">
        <v>44704</v>
      </c>
      <c r="H8467">
        <v>44682</v>
      </c>
      <c r="I8467">
        <v>5800005.9137999993</v>
      </c>
      <c r="J8467" t="s">
        <v>207</v>
      </c>
      <c r="K8467">
        <v>4060.0041396599995</v>
      </c>
    </row>
    <row r="8468" spans="1:11" x14ac:dyDescent="0.2">
      <c r="A8468" t="s">
        <v>262</v>
      </c>
      <c r="B8468" t="s">
        <v>198</v>
      </c>
      <c r="C8468" t="s">
        <v>195</v>
      </c>
      <c r="D8468" t="s">
        <v>190</v>
      </c>
      <c r="E8468">
        <v>78559</v>
      </c>
      <c r="F8468">
        <v>113.2907</v>
      </c>
      <c r="G8468">
        <v>44707</v>
      </c>
      <c r="H8468">
        <v>44682</v>
      </c>
      <c r="I8468">
        <v>8900004.1012999993</v>
      </c>
      <c r="J8468" t="s">
        <v>196</v>
      </c>
      <c r="K8468">
        <v>8010.0036911699999</v>
      </c>
    </row>
    <row r="8469" spans="1:11" x14ac:dyDescent="0.2">
      <c r="A8469" t="s">
        <v>262</v>
      </c>
      <c r="B8469" t="s">
        <v>198</v>
      </c>
      <c r="C8469" t="s">
        <v>235</v>
      </c>
      <c r="D8469" t="s">
        <v>200</v>
      </c>
      <c r="E8469">
        <v>35637</v>
      </c>
      <c r="F8469">
        <v>14.0304</v>
      </c>
      <c r="G8469">
        <v>44707</v>
      </c>
      <c r="H8469">
        <v>44682</v>
      </c>
      <c r="I8469">
        <v>500001.36479999998</v>
      </c>
      <c r="J8469" t="s">
        <v>204</v>
      </c>
      <c r="K8469">
        <v>350.00095535999998</v>
      </c>
    </row>
    <row r="8470" spans="1:11" x14ac:dyDescent="0.2">
      <c r="A8470" t="s">
        <v>262</v>
      </c>
      <c r="B8470" t="s">
        <v>185</v>
      </c>
      <c r="C8470" t="s">
        <v>219</v>
      </c>
      <c r="D8470" t="s">
        <v>187</v>
      </c>
      <c r="E8470">
        <v>124591</v>
      </c>
      <c r="F8470">
        <v>54.578800000000001</v>
      </c>
      <c r="G8470">
        <v>44709</v>
      </c>
      <c r="H8470">
        <v>44682</v>
      </c>
      <c r="I8470">
        <v>6800027.2708000001</v>
      </c>
      <c r="J8470" t="s">
        <v>188</v>
      </c>
      <c r="K8470">
        <v>4760.0190895599999</v>
      </c>
    </row>
    <row r="8471" spans="1:11" x14ac:dyDescent="0.2">
      <c r="A8471" t="s">
        <v>262</v>
      </c>
      <c r="B8471" t="s">
        <v>185</v>
      </c>
      <c r="C8471" t="s">
        <v>229</v>
      </c>
      <c r="D8471" t="s">
        <v>192</v>
      </c>
      <c r="E8471">
        <v>25345</v>
      </c>
      <c r="F8471">
        <v>106.5286</v>
      </c>
      <c r="G8471">
        <v>44709</v>
      </c>
      <c r="H8471">
        <v>44682</v>
      </c>
      <c r="I8471">
        <v>2699967.3670000001</v>
      </c>
      <c r="J8471" t="s">
        <v>188</v>
      </c>
      <c r="K8471">
        <v>1889.9771569000002</v>
      </c>
    </row>
    <row r="8472" spans="1:11" x14ac:dyDescent="0.2">
      <c r="A8472" t="s">
        <v>262</v>
      </c>
      <c r="B8472" t="s">
        <v>198</v>
      </c>
      <c r="C8472" t="s">
        <v>191</v>
      </c>
      <c r="D8472" t="s">
        <v>200</v>
      </c>
      <c r="E8472">
        <v>397772</v>
      </c>
      <c r="F8472">
        <v>6.0335999999999999</v>
      </c>
      <c r="G8472">
        <v>44709</v>
      </c>
      <c r="H8472">
        <v>44682</v>
      </c>
      <c r="I8472">
        <v>2399997.1392000001</v>
      </c>
      <c r="J8472" t="s">
        <v>193</v>
      </c>
      <c r="K8472">
        <v>1919.9977113600003</v>
      </c>
    </row>
    <row r="8473" spans="1:11" x14ac:dyDescent="0.2">
      <c r="A8473" t="s">
        <v>262</v>
      </c>
      <c r="B8473" t="s">
        <v>198</v>
      </c>
      <c r="C8473" t="s">
        <v>213</v>
      </c>
      <c r="D8473" t="s">
        <v>200</v>
      </c>
      <c r="E8473">
        <v>47664</v>
      </c>
      <c r="F8473">
        <v>75.528599999999997</v>
      </c>
      <c r="G8473">
        <v>44709</v>
      </c>
      <c r="H8473">
        <v>44682</v>
      </c>
      <c r="I8473">
        <v>3599995.1903999997</v>
      </c>
      <c r="J8473" t="s">
        <v>188</v>
      </c>
      <c r="K8473">
        <v>2519.99663328</v>
      </c>
    </row>
    <row r="8474" spans="1:11" x14ac:dyDescent="0.2">
      <c r="A8474" t="s">
        <v>262</v>
      </c>
      <c r="B8474" t="s">
        <v>185</v>
      </c>
      <c r="C8474" t="s">
        <v>210</v>
      </c>
      <c r="D8474" t="s">
        <v>190</v>
      </c>
      <c r="E8474">
        <v>104046</v>
      </c>
      <c r="F8474">
        <v>30.755600000000001</v>
      </c>
      <c r="G8474">
        <v>44714</v>
      </c>
      <c r="H8474">
        <v>44713</v>
      </c>
      <c r="I8474">
        <v>3199997.1576</v>
      </c>
      <c r="J8474" t="s">
        <v>204</v>
      </c>
      <c r="K8474">
        <v>2239.99801032</v>
      </c>
    </row>
    <row r="8475" spans="1:11" x14ac:dyDescent="0.2">
      <c r="A8475" t="s">
        <v>262</v>
      </c>
      <c r="B8475" t="s">
        <v>185</v>
      </c>
      <c r="C8475" t="s">
        <v>234</v>
      </c>
      <c r="D8475" t="s">
        <v>187</v>
      </c>
      <c r="E8475">
        <v>23424</v>
      </c>
      <c r="F8475">
        <v>93.920599999999993</v>
      </c>
      <c r="G8475">
        <v>44714</v>
      </c>
      <c r="H8475">
        <v>44713</v>
      </c>
      <c r="I8475">
        <v>2199996.1343999999</v>
      </c>
      <c r="J8475" t="s">
        <v>204</v>
      </c>
      <c r="K8475">
        <v>1539.9972940800001</v>
      </c>
    </row>
    <row r="8476" spans="1:11" x14ac:dyDescent="0.2">
      <c r="A8476" t="s">
        <v>262</v>
      </c>
      <c r="B8476" t="s">
        <v>198</v>
      </c>
      <c r="C8476" t="s">
        <v>217</v>
      </c>
      <c r="D8476" t="s">
        <v>187</v>
      </c>
      <c r="E8476">
        <v>246568</v>
      </c>
      <c r="F8476">
        <v>8.9224999999999994</v>
      </c>
      <c r="G8476">
        <v>44714</v>
      </c>
      <c r="H8476">
        <v>44713</v>
      </c>
      <c r="I8476">
        <v>2200002.98</v>
      </c>
      <c r="J8476" t="s">
        <v>215</v>
      </c>
      <c r="K8476">
        <v>1980.002682</v>
      </c>
    </row>
    <row r="8477" spans="1:11" x14ac:dyDescent="0.2">
      <c r="A8477" t="s">
        <v>262</v>
      </c>
      <c r="B8477" t="s">
        <v>198</v>
      </c>
      <c r="C8477" t="s">
        <v>210</v>
      </c>
      <c r="D8477" t="s">
        <v>190</v>
      </c>
      <c r="E8477">
        <v>210985</v>
      </c>
      <c r="F8477">
        <v>27.016200000000001</v>
      </c>
      <c r="G8477">
        <v>44714</v>
      </c>
      <c r="H8477">
        <v>44713</v>
      </c>
      <c r="I8477">
        <v>5700012.9570000004</v>
      </c>
      <c r="J8477" t="s">
        <v>204</v>
      </c>
      <c r="K8477">
        <v>3990.0090699000002</v>
      </c>
    </row>
    <row r="8478" spans="1:11" x14ac:dyDescent="0.2">
      <c r="A8478" t="s">
        <v>262</v>
      </c>
      <c r="B8478" t="s">
        <v>198</v>
      </c>
      <c r="C8478" t="s">
        <v>244</v>
      </c>
      <c r="D8478" t="s">
        <v>187</v>
      </c>
      <c r="E8478">
        <v>205555</v>
      </c>
      <c r="F8478">
        <v>28.7028</v>
      </c>
      <c r="G8478">
        <v>44714</v>
      </c>
      <c r="H8478">
        <v>44713</v>
      </c>
      <c r="I8478">
        <v>5900004.0539999995</v>
      </c>
      <c r="J8478" t="s">
        <v>207</v>
      </c>
      <c r="K8478">
        <v>4130.0028377999997</v>
      </c>
    </row>
    <row r="8479" spans="1:11" x14ac:dyDescent="0.2">
      <c r="A8479" t="s">
        <v>262</v>
      </c>
      <c r="B8479" t="s">
        <v>198</v>
      </c>
      <c r="C8479" t="s">
        <v>235</v>
      </c>
      <c r="D8479" t="s">
        <v>187</v>
      </c>
      <c r="E8479">
        <v>460916</v>
      </c>
      <c r="F8479">
        <v>15.4041</v>
      </c>
      <c r="G8479">
        <v>44714</v>
      </c>
      <c r="H8479">
        <v>44713</v>
      </c>
      <c r="I8479">
        <v>7099996.1556000002</v>
      </c>
      <c r="J8479" t="s">
        <v>204</v>
      </c>
      <c r="K8479">
        <v>4969.9973089200012</v>
      </c>
    </row>
    <row r="8480" spans="1:11" x14ac:dyDescent="0.2">
      <c r="A8480" t="s">
        <v>262</v>
      </c>
      <c r="B8480" t="s">
        <v>198</v>
      </c>
      <c r="C8480" t="s">
        <v>236</v>
      </c>
      <c r="D8480" t="s">
        <v>192</v>
      </c>
      <c r="E8480">
        <v>874514</v>
      </c>
      <c r="F8480">
        <v>6.9752999999999998</v>
      </c>
      <c r="G8480">
        <v>44717</v>
      </c>
      <c r="H8480">
        <v>44713</v>
      </c>
      <c r="I8480">
        <v>6099997.5042000003</v>
      </c>
      <c r="J8480" t="s">
        <v>215</v>
      </c>
      <c r="K8480">
        <v>5489.9977537800005</v>
      </c>
    </row>
    <row r="8481" spans="1:11" x14ac:dyDescent="0.2">
      <c r="A8481" t="s">
        <v>262</v>
      </c>
      <c r="B8481" t="s">
        <v>198</v>
      </c>
      <c r="C8481" t="s">
        <v>208</v>
      </c>
      <c r="D8481" t="s">
        <v>190</v>
      </c>
      <c r="E8481">
        <v>156619</v>
      </c>
      <c r="F8481">
        <v>61.295299999999997</v>
      </c>
      <c r="G8481">
        <v>44718</v>
      </c>
      <c r="H8481">
        <v>44713</v>
      </c>
      <c r="I8481">
        <v>9600008.5907000005</v>
      </c>
      <c r="J8481" t="s">
        <v>188</v>
      </c>
      <c r="K8481">
        <v>6720.0060134900004</v>
      </c>
    </row>
    <row r="8482" spans="1:11" x14ac:dyDescent="0.2">
      <c r="A8482" t="s">
        <v>262</v>
      </c>
      <c r="B8482" t="s">
        <v>185</v>
      </c>
      <c r="C8482" t="s">
        <v>211</v>
      </c>
      <c r="D8482" t="s">
        <v>212</v>
      </c>
      <c r="E8482">
        <v>172866</v>
      </c>
      <c r="F8482">
        <v>14.4621</v>
      </c>
      <c r="G8482">
        <v>44721</v>
      </c>
      <c r="H8482">
        <v>44713</v>
      </c>
      <c r="I8482">
        <v>2500005.3785999999</v>
      </c>
      <c r="J8482" t="s">
        <v>207</v>
      </c>
      <c r="K8482">
        <v>1750.0037650199999</v>
      </c>
    </row>
    <row r="8483" spans="1:11" x14ac:dyDescent="0.2">
      <c r="A8483" t="s">
        <v>262</v>
      </c>
      <c r="B8483" t="s">
        <v>198</v>
      </c>
      <c r="C8483" t="s">
        <v>191</v>
      </c>
      <c r="D8483" t="s">
        <v>187</v>
      </c>
      <c r="E8483">
        <v>1071707</v>
      </c>
      <c r="F8483">
        <v>6.1584000000000003</v>
      </c>
      <c r="G8483">
        <v>44721</v>
      </c>
      <c r="H8483">
        <v>44713</v>
      </c>
      <c r="I8483">
        <v>6600000.3888000008</v>
      </c>
      <c r="J8483" t="s">
        <v>193</v>
      </c>
      <c r="K8483">
        <v>5280.0003110400012</v>
      </c>
    </row>
    <row r="8484" spans="1:11" x14ac:dyDescent="0.2">
      <c r="A8484" t="s">
        <v>262</v>
      </c>
      <c r="B8484" t="s">
        <v>198</v>
      </c>
      <c r="C8484" t="s">
        <v>191</v>
      </c>
      <c r="D8484" t="s">
        <v>192</v>
      </c>
      <c r="E8484">
        <v>1615537</v>
      </c>
      <c r="F8484">
        <v>5.6947000000000001</v>
      </c>
      <c r="G8484">
        <v>44722</v>
      </c>
      <c r="H8484">
        <v>44713</v>
      </c>
      <c r="I8484">
        <v>9199998.5538999997</v>
      </c>
      <c r="J8484" t="s">
        <v>193</v>
      </c>
      <c r="K8484">
        <v>7359.9988431199999</v>
      </c>
    </row>
    <row r="8485" spans="1:11" x14ac:dyDescent="0.2">
      <c r="A8485" t="s">
        <v>262</v>
      </c>
      <c r="B8485" t="s">
        <v>198</v>
      </c>
      <c r="C8485" t="s">
        <v>214</v>
      </c>
      <c r="D8485" t="s">
        <v>190</v>
      </c>
      <c r="E8485">
        <v>156615</v>
      </c>
      <c r="F8485">
        <v>29.371300000000002</v>
      </c>
      <c r="G8485">
        <v>44723</v>
      </c>
      <c r="H8485">
        <v>44713</v>
      </c>
      <c r="I8485">
        <v>4599986.1495000003</v>
      </c>
      <c r="J8485" t="s">
        <v>215</v>
      </c>
      <c r="K8485">
        <v>4139.9875345500004</v>
      </c>
    </row>
    <row r="8486" spans="1:11" x14ac:dyDescent="0.2">
      <c r="A8486" t="s">
        <v>262</v>
      </c>
      <c r="B8486" t="s">
        <v>185</v>
      </c>
      <c r="C8486" t="s">
        <v>240</v>
      </c>
      <c r="D8486" t="s">
        <v>190</v>
      </c>
      <c r="E8486">
        <v>676746</v>
      </c>
      <c r="F8486">
        <v>7.3883000000000001</v>
      </c>
      <c r="G8486">
        <v>44724</v>
      </c>
      <c r="H8486">
        <v>44713</v>
      </c>
      <c r="I8486">
        <v>5000002.4718000004</v>
      </c>
      <c r="J8486" t="s">
        <v>241</v>
      </c>
      <c r="K8486">
        <v>4500.0022246200006</v>
      </c>
    </row>
    <row r="8487" spans="1:11" x14ac:dyDescent="0.2">
      <c r="A8487" t="s">
        <v>262</v>
      </c>
      <c r="B8487" t="s">
        <v>185</v>
      </c>
      <c r="C8487" t="s">
        <v>219</v>
      </c>
      <c r="D8487" t="s">
        <v>190</v>
      </c>
      <c r="E8487">
        <v>143693</v>
      </c>
      <c r="F8487">
        <v>48.714799999999997</v>
      </c>
      <c r="G8487">
        <v>44724</v>
      </c>
      <c r="H8487">
        <v>44713</v>
      </c>
      <c r="I8487">
        <v>6999975.7563999994</v>
      </c>
      <c r="J8487" t="s">
        <v>188</v>
      </c>
      <c r="K8487">
        <v>4899.9830294800004</v>
      </c>
    </row>
    <row r="8488" spans="1:11" x14ac:dyDescent="0.2">
      <c r="A8488" t="s">
        <v>262</v>
      </c>
      <c r="B8488" t="s">
        <v>198</v>
      </c>
      <c r="C8488" t="s">
        <v>219</v>
      </c>
      <c r="D8488" t="s">
        <v>212</v>
      </c>
      <c r="E8488">
        <v>185364</v>
      </c>
      <c r="F8488">
        <v>53.947899999999997</v>
      </c>
      <c r="G8488">
        <v>44725</v>
      </c>
      <c r="H8488">
        <v>44713</v>
      </c>
      <c r="I8488">
        <v>9999998.5355999991</v>
      </c>
      <c r="J8488" t="s">
        <v>188</v>
      </c>
      <c r="K8488">
        <v>6999.9989749199985</v>
      </c>
    </row>
    <row r="8489" spans="1:11" x14ac:dyDescent="0.2">
      <c r="A8489" t="s">
        <v>262</v>
      </c>
      <c r="B8489" t="s">
        <v>185</v>
      </c>
      <c r="C8489" t="s">
        <v>231</v>
      </c>
      <c r="D8489" t="s">
        <v>187</v>
      </c>
      <c r="E8489">
        <v>88172</v>
      </c>
      <c r="F8489">
        <v>21.5489</v>
      </c>
      <c r="G8489">
        <v>44725</v>
      </c>
      <c r="H8489">
        <v>44713</v>
      </c>
      <c r="I8489">
        <v>1900009.6107999999</v>
      </c>
      <c r="J8489" t="s">
        <v>188</v>
      </c>
      <c r="K8489">
        <v>1330.0067275599999</v>
      </c>
    </row>
    <row r="8490" spans="1:11" x14ac:dyDescent="0.2">
      <c r="A8490" t="s">
        <v>262</v>
      </c>
      <c r="B8490" t="s">
        <v>185</v>
      </c>
      <c r="C8490" t="s">
        <v>202</v>
      </c>
      <c r="D8490" t="s">
        <v>212</v>
      </c>
      <c r="E8490">
        <v>2033724</v>
      </c>
      <c r="F8490">
        <v>3.8845000000000001</v>
      </c>
      <c r="G8490">
        <v>44728</v>
      </c>
      <c r="H8490">
        <v>44713</v>
      </c>
      <c r="I8490">
        <v>7900000.8780000005</v>
      </c>
      <c r="J8490" t="s">
        <v>193</v>
      </c>
      <c r="K8490">
        <v>6320.0007024000006</v>
      </c>
    </row>
    <row r="8491" spans="1:11" x14ac:dyDescent="0.2">
      <c r="A8491" t="s">
        <v>262</v>
      </c>
      <c r="B8491" t="s">
        <v>198</v>
      </c>
      <c r="C8491" t="s">
        <v>239</v>
      </c>
      <c r="D8491" t="s">
        <v>200</v>
      </c>
      <c r="E8491">
        <v>293003</v>
      </c>
      <c r="F8491">
        <v>16.040800000000001</v>
      </c>
      <c r="G8491">
        <v>44728</v>
      </c>
      <c r="H8491">
        <v>44713</v>
      </c>
      <c r="I8491">
        <v>4700002.5224000001</v>
      </c>
      <c r="J8491" t="s">
        <v>188</v>
      </c>
      <c r="K8491">
        <v>3290.0017656800005</v>
      </c>
    </row>
    <row r="8492" spans="1:11" x14ac:dyDescent="0.2">
      <c r="A8492" t="s">
        <v>262</v>
      </c>
      <c r="B8492" t="s">
        <v>185</v>
      </c>
      <c r="C8492" t="s">
        <v>232</v>
      </c>
      <c r="D8492" t="s">
        <v>200</v>
      </c>
      <c r="E8492">
        <v>218093</v>
      </c>
      <c r="F8492">
        <v>24.760100000000001</v>
      </c>
      <c r="G8492">
        <v>44728</v>
      </c>
      <c r="H8492">
        <v>44713</v>
      </c>
      <c r="I8492">
        <v>5400004.4893000005</v>
      </c>
      <c r="J8492" t="s">
        <v>204</v>
      </c>
      <c r="K8492">
        <v>3780.003142510001</v>
      </c>
    </row>
    <row r="8493" spans="1:11" x14ac:dyDescent="0.2">
      <c r="A8493" t="s">
        <v>262</v>
      </c>
      <c r="B8493" t="s">
        <v>185</v>
      </c>
      <c r="C8493" t="s">
        <v>239</v>
      </c>
      <c r="D8493" t="s">
        <v>192</v>
      </c>
      <c r="E8493">
        <v>265059</v>
      </c>
      <c r="F8493">
        <v>17.354600000000001</v>
      </c>
      <c r="G8493">
        <v>44728</v>
      </c>
      <c r="H8493">
        <v>44713</v>
      </c>
      <c r="I8493">
        <v>4599992.9214000003</v>
      </c>
      <c r="J8493" t="s">
        <v>188</v>
      </c>
      <c r="K8493">
        <v>3219.9950449800003</v>
      </c>
    </row>
    <row r="8494" spans="1:11" x14ac:dyDescent="0.2">
      <c r="A8494" t="s">
        <v>262</v>
      </c>
      <c r="B8494" t="s">
        <v>198</v>
      </c>
      <c r="C8494" t="s">
        <v>230</v>
      </c>
      <c r="D8494" t="s">
        <v>190</v>
      </c>
      <c r="E8494">
        <v>42867</v>
      </c>
      <c r="F8494">
        <v>128.3038</v>
      </c>
      <c r="G8494">
        <v>44730</v>
      </c>
      <c r="H8494">
        <v>44713</v>
      </c>
      <c r="I8494">
        <v>5499998.9945999999</v>
      </c>
      <c r="J8494" t="s">
        <v>188</v>
      </c>
      <c r="K8494">
        <v>3849.9992962200004</v>
      </c>
    </row>
    <row r="8495" spans="1:11" x14ac:dyDescent="0.2">
      <c r="A8495" t="s">
        <v>262</v>
      </c>
      <c r="B8495" t="s">
        <v>185</v>
      </c>
      <c r="C8495" t="s">
        <v>202</v>
      </c>
      <c r="D8495" t="s">
        <v>192</v>
      </c>
      <c r="E8495">
        <v>1831458</v>
      </c>
      <c r="F8495">
        <v>4.1497000000000002</v>
      </c>
      <c r="G8495">
        <v>44731</v>
      </c>
      <c r="H8495">
        <v>44713</v>
      </c>
      <c r="I8495">
        <v>7600001.2626</v>
      </c>
      <c r="J8495" t="s">
        <v>193</v>
      </c>
      <c r="K8495">
        <v>6080.00101008</v>
      </c>
    </row>
    <row r="8496" spans="1:11" x14ac:dyDescent="0.2">
      <c r="A8496" t="s">
        <v>262</v>
      </c>
      <c r="B8496" t="s">
        <v>198</v>
      </c>
      <c r="C8496" t="s">
        <v>203</v>
      </c>
      <c r="D8496" t="s">
        <v>190</v>
      </c>
      <c r="E8496">
        <v>67635</v>
      </c>
      <c r="F8496">
        <v>103.4967</v>
      </c>
      <c r="G8496">
        <v>44732</v>
      </c>
      <c r="H8496">
        <v>44713</v>
      </c>
      <c r="I8496">
        <v>6999999.3045000006</v>
      </c>
      <c r="J8496" t="s">
        <v>204</v>
      </c>
      <c r="K8496">
        <v>4899.9995131500009</v>
      </c>
    </row>
    <row r="8497" spans="1:11" x14ac:dyDescent="0.2">
      <c r="A8497" t="s">
        <v>262</v>
      </c>
      <c r="B8497" t="s">
        <v>198</v>
      </c>
      <c r="C8497" t="s">
        <v>231</v>
      </c>
      <c r="D8497" t="s">
        <v>187</v>
      </c>
      <c r="E8497">
        <v>278134</v>
      </c>
      <c r="F8497">
        <v>23.0105</v>
      </c>
      <c r="G8497">
        <v>44732</v>
      </c>
      <c r="H8497">
        <v>44713</v>
      </c>
      <c r="I8497">
        <v>6400002.4069999997</v>
      </c>
      <c r="J8497" t="s">
        <v>188</v>
      </c>
      <c r="K8497">
        <v>4480.0016849000003</v>
      </c>
    </row>
    <row r="8498" spans="1:11" x14ac:dyDescent="0.2">
      <c r="A8498" t="s">
        <v>262</v>
      </c>
      <c r="B8498" t="s">
        <v>185</v>
      </c>
      <c r="C8498" t="s">
        <v>224</v>
      </c>
      <c r="D8498" t="s">
        <v>192</v>
      </c>
      <c r="E8498">
        <v>33136</v>
      </c>
      <c r="F8498">
        <v>202.19499999999999</v>
      </c>
      <c r="G8498">
        <v>44735</v>
      </c>
      <c r="H8498">
        <v>44713</v>
      </c>
      <c r="I8498">
        <v>6699933.5199999996</v>
      </c>
      <c r="J8498" t="s">
        <v>204</v>
      </c>
      <c r="K8498">
        <v>4689.9534640000002</v>
      </c>
    </row>
    <row r="8499" spans="1:11" x14ac:dyDescent="0.2">
      <c r="A8499" t="s">
        <v>262</v>
      </c>
      <c r="B8499" t="s">
        <v>185</v>
      </c>
      <c r="C8499" t="s">
        <v>206</v>
      </c>
      <c r="D8499" t="s">
        <v>200</v>
      </c>
      <c r="E8499">
        <v>89764</v>
      </c>
      <c r="F8499">
        <v>89.122699999999995</v>
      </c>
      <c r="G8499">
        <v>44735</v>
      </c>
      <c r="H8499">
        <v>44713</v>
      </c>
      <c r="I8499">
        <v>8000010.0427999999</v>
      </c>
      <c r="J8499" t="s">
        <v>207</v>
      </c>
      <c r="K8499">
        <v>5600.0070299600002</v>
      </c>
    </row>
    <row r="8500" spans="1:11" x14ac:dyDescent="0.2">
      <c r="A8500" t="s">
        <v>262</v>
      </c>
      <c r="B8500" t="s">
        <v>185</v>
      </c>
      <c r="C8500" t="s">
        <v>197</v>
      </c>
      <c r="D8500" t="s">
        <v>192</v>
      </c>
      <c r="E8500">
        <v>49053</v>
      </c>
      <c r="F8500">
        <v>167.1662</v>
      </c>
      <c r="G8500">
        <v>44735</v>
      </c>
      <c r="H8500">
        <v>44713</v>
      </c>
      <c r="I8500">
        <v>8200003.6085999999</v>
      </c>
      <c r="J8500" t="s">
        <v>188</v>
      </c>
      <c r="K8500">
        <v>5740.00252602</v>
      </c>
    </row>
    <row r="8501" spans="1:11" x14ac:dyDescent="0.2">
      <c r="A8501" t="s">
        <v>262</v>
      </c>
      <c r="B8501" t="s">
        <v>198</v>
      </c>
      <c r="C8501" t="s">
        <v>245</v>
      </c>
      <c r="D8501" t="s">
        <v>192</v>
      </c>
      <c r="E8501">
        <v>143454</v>
      </c>
      <c r="F8501">
        <v>55.767099999999999</v>
      </c>
      <c r="G8501">
        <v>44735</v>
      </c>
      <c r="H8501">
        <v>44713</v>
      </c>
      <c r="I8501">
        <v>8000013.5634000003</v>
      </c>
      <c r="J8501" t="s">
        <v>188</v>
      </c>
      <c r="K8501">
        <v>5600.0094943800004</v>
      </c>
    </row>
    <row r="8502" spans="1:11" x14ac:dyDescent="0.2">
      <c r="A8502" t="s">
        <v>262</v>
      </c>
      <c r="B8502" t="s">
        <v>198</v>
      </c>
      <c r="C8502" t="s">
        <v>228</v>
      </c>
      <c r="D8502" t="s">
        <v>190</v>
      </c>
      <c r="E8502">
        <v>55495</v>
      </c>
      <c r="F8502">
        <v>32.435299999999998</v>
      </c>
      <c r="G8502">
        <v>44736</v>
      </c>
      <c r="H8502">
        <v>44713</v>
      </c>
      <c r="I8502">
        <v>1799996.9734999998</v>
      </c>
      <c r="J8502" t="s">
        <v>204</v>
      </c>
      <c r="K8502">
        <v>1259.9978814499998</v>
      </c>
    </row>
    <row r="8503" spans="1:11" x14ac:dyDescent="0.2">
      <c r="A8503" t="s">
        <v>262</v>
      </c>
      <c r="B8503" t="s">
        <v>185</v>
      </c>
      <c r="C8503" t="s">
        <v>214</v>
      </c>
      <c r="D8503" t="s">
        <v>190</v>
      </c>
      <c r="E8503">
        <v>347551</v>
      </c>
      <c r="F8503">
        <v>28.197299999999998</v>
      </c>
      <c r="G8503">
        <v>44737</v>
      </c>
      <c r="H8503">
        <v>44713</v>
      </c>
      <c r="I8503">
        <v>9799999.8123000003</v>
      </c>
      <c r="J8503" t="s">
        <v>215</v>
      </c>
      <c r="K8503">
        <v>8819.9998310700012</v>
      </c>
    </row>
    <row r="8504" spans="1:11" x14ac:dyDescent="0.2">
      <c r="A8504" t="s">
        <v>262</v>
      </c>
      <c r="B8504" t="s">
        <v>198</v>
      </c>
      <c r="C8504" t="s">
        <v>240</v>
      </c>
      <c r="D8504" t="s">
        <v>190</v>
      </c>
      <c r="E8504">
        <v>1239194</v>
      </c>
      <c r="F8504">
        <v>6.6978999999999997</v>
      </c>
      <c r="G8504">
        <v>44737</v>
      </c>
      <c r="H8504">
        <v>44713</v>
      </c>
      <c r="I8504">
        <v>8299997.4925999995</v>
      </c>
      <c r="J8504" t="s">
        <v>241</v>
      </c>
      <c r="K8504">
        <v>7469.997743339999</v>
      </c>
    </row>
    <row r="8505" spans="1:11" x14ac:dyDescent="0.2">
      <c r="A8505" t="s">
        <v>262</v>
      </c>
      <c r="B8505" t="s">
        <v>198</v>
      </c>
      <c r="C8505" t="s">
        <v>214</v>
      </c>
      <c r="D8505" t="s">
        <v>192</v>
      </c>
      <c r="E8505">
        <v>142056</v>
      </c>
      <c r="F8505">
        <v>26.045999999999999</v>
      </c>
      <c r="G8505">
        <v>44737</v>
      </c>
      <c r="H8505">
        <v>44713</v>
      </c>
      <c r="I8505">
        <v>3699990.5759999999</v>
      </c>
      <c r="J8505" t="s">
        <v>215</v>
      </c>
      <c r="K8505">
        <v>3329.9915184000001</v>
      </c>
    </row>
    <row r="8506" spans="1:11" x14ac:dyDescent="0.2">
      <c r="A8506" t="s">
        <v>262</v>
      </c>
      <c r="B8506" t="s">
        <v>185</v>
      </c>
      <c r="C8506" t="s">
        <v>234</v>
      </c>
      <c r="D8506" t="s">
        <v>192</v>
      </c>
      <c r="E8506">
        <v>62523</v>
      </c>
      <c r="F8506">
        <v>103.96250000000001</v>
      </c>
      <c r="G8506">
        <v>44737</v>
      </c>
      <c r="H8506">
        <v>44713</v>
      </c>
      <c r="I8506">
        <v>6500047.3875000002</v>
      </c>
      <c r="J8506" t="s">
        <v>204</v>
      </c>
      <c r="K8506">
        <v>4550.0331712500001</v>
      </c>
    </row>
    <row r="8507" spans="1:11" x14ac:dyDescent="0.2">
      <c r="A8507" t="s">
        <v>262</v>
      </c>
      <c r="B8507" t="s">
        <v>185</v>
      </c>
      <c r="C8507" t="s">
        <v>222</v>
      </c>
      <c r="D8507" t="s">
        <v>190</v>
      </c>
      <c r="E8507">
        <v>489224</v>
      </c>
      <c r="F8507">
        <v>15.7392</v>
      </c>
      <c r="G8507">
        <v>44737</v>
      </c>
      <c r="H8507">
        <v>44713</v>
      </c>
      <c r="I8507">
        <v>7699994.3808000004</v>
      </c>
      <c r="J8507" t="s">
        <v>193</v>
      </c>
      <c r="K8507">
        <v>6159.9955046400009</v>
      </c>
    </row>
    <row r="8508" spans="1:11" x14ac:dyDescent="0.2">
      <c r="A8508" t="s">
        <v>262</v>
      </c>
      <c r="B8508" t="s">
        <v>198</v>
      </c>
      <c r="C8508" t="s">
        <v>228</v>
      </c>
      <c r="D8508" t="s">
        <v>190</v>
      </c>
      <c r="E8508">
        <v>202645</v>
      </c>
      <c r="F8508">
        <v>32.569200000000002</v>
      </c>
      <c r="G8508">
        <v>44739</v>
      </c>
      <c r="H8508">
        <v>44713</v>
      </c>
      <c r="I8508">
        <v>6599985.534</v>
      </c>
      <c r="J8508" t="s">
        <v>204</v>
      </c>
      <c r="K8508">
        <v>4619.9898738000002</v>
      </c>
    </row>
    <row r="8509" spans="1:11" x14ac:dyDescent="0.2">
      <c r="A8509" t="s">
        <v>262</v>
      </c>
      <c r="B8509" t="s">
        <v>198</v>
      </c>
      <c r="C8509" t="s">
        <v>211</v>
      </c>
      <c r="D8509" t="s">
        <v>190</v>
      </c>
      <c r="E8509">
        <v>491606</v>
      </c>
      <c r="F8509">
        <v>13.6288</v>
      </c>
      <c r="G8509">
        <v>44739</v>
      </c>
      <c r="H8509">
        <v>44713</v>
      </c>
      <c r="I8509">
        <v>6699999.8528000005</v>
      </c>
      <c r="J8509" t="s">
        <v>207</v>
      </c>
      <c r="K8509">
        <v>4689.999896960001</v>
      </c>
    </row>
    <row r="8510" spans="1:11" x14ac:dyDescent="0.2">
      <c r="A8510" t="s">
        <v>262</v>
      </c>
      <c r="B8510" t="s">
        <v>198</v>
      </c>
      <c r="C8510" t="s">
        <v>114</v>
      </c>
      <c r="D8510" t="s">
        <v>200</v>
      </c>
      <c r="E8510">
        <v>250120</v>
      </c>
      <c r="F8510">
        <v>13.593500000000001</v>
      </c>
      <c r="G8510">
        <v>44742</v>
      </c>
      <c r="H8510">
        <v>44713</v>
      </c>
      <c r="I8510">
        <v>3400006.22</v>
      </c>
      <c r="J8510" t="s">
        <v>215</v>
      </c>
      <c r="K8510">
        <v>3060.0055980000002</v>
      </c>
    </row>
    <row r="8511" spans="1:11" x14ac:dyDescent="0.2">
      <c r="A8511" t="s">
        <v>262</v>
      </c>
      <c r="B8511" t="s">
        <v>185</v>
      </c>
      <c r="C8511" t="s">
        <v>227</v>
      </c>
      <c r="D8511" t="s">
        <v>192</v>
      </c>
      <c r="E8511">
        <v>29606</v>
      </c>
      <c r="F8511">
        <v>155.37459999999999</v>
      </c>
      <c r="G8511">
        <v>44742</v>
      </c>
      <c r="H8511">
        <v>44713</v>
      </c>
      <c r="I8511">
        <v>4600020.4075999996</v>
      </c>
      <c r="J8511" t="s">
        <v>204</v>
      </c>
      <c r="K8511">
        <v>3220.0142853199995</v>
      </c>
    </row>
    <row r="8512" spans="1:11" x14ac:dyDescent="0.2">
      <c r="A8512" t="s">
        <v>262</v>
      </c>
      <c r="B8512" t="s">
        <v>185</v>
      </c>
      <c r="C8512" t="s">
        <v>221</v>
      </c>
      <c r="D8512" t="s">
        <v>190</v>
      </c>
      <c r="E8512">
        <v>60823</v>
      </c>
      <c r="F8512">
        <v>37.814700000000002</v>
      </c>
      <c r="G8512">
        <v>44742</v>
      </c>
      <c r="H8512">
        <v>44713</v>
      </c>
      <c r="I8512">
        <v>2300003.4981</v>
      </c>
      <c r="J8512" t="s">
        <v>207</v>
      </c>
      <c r="K8512">
        <v>1610.0024486700001</v>
      </c>
    </row>
    <row r="8513" spans="1:11" x14ac:dyDescent="0.2">
      <c r="A8513" t="s">
        <v>262</v>
      </c>
      <c r="B8513" t="s">
        <v>198</v>
      </c>
      <c r="C8513" t="s">
        <v>236</v>
      </c>
      <c r="D8513" t="s">
        <v>200</v>
      </c>
      <c r="E8513">
        <v>368844</v>
      </c>
      <c r="F8513">
        <v>6.2356999999999996</v>
      </c>
      <c r="G8513">
        <v>44742</v>
      </c>
      <c r="H8513">
        <v>44713</v>
      </c>
      <c r="I8513">
        <v>2300000.5307999998</v>
      </c>
      <c r="J8513" t="s">
        <v>215</v>
      </c>
      <c r="K8513">
        <v>2070.0004777200002</v>
      </c>
    </row>
    <row r="8514" spans="1:11" x14ac:dyDescent="0.2">
      <c r="A8514" t="s">
        <v>262</v>
      </c>
      <c r="B8514" t="s">
        <v>198</v>
      </c>
      <c r="C8514" t="s">
        <v>194</v>
      </c>
      <c r="D8514" t="s">
        <v>192</v>
      </c>
      <c r="E8514">
        <v>57297</v>
      </c>
      <c r="F8514">
        <v>52.359099999999998</v>
      </c>
      <c r="G8514">
        <v>44743</v>
      </c>
      <c r="H8514">
        <v>44743</v>
      </c>
      <c r="I8514">
        <v>3000019.3526999997</v>
      </c>
      <c r="J8514" t="s">
        <v>188</v>
      </c>
      <c r="K8514">
        <v>2100.0135468899998</v>
      </c>
    </row>
    <row r="8515" spans="1:11" x14ac:dyDescent="0.2">
      <c r="A8515" t="s">
        <v>262</v>
      </c>
      <c r="B8515" t="s">
        <v>198</v>
      </c>
      <c r="C8515" t="s">
        <v>224</v>
      </c>
      <c r="D8515" t="s">
        <v>192</v>
      </c>
      <c r="E8515">
        <v>42342</v>
      </c>
      <c r="F8515">
        <v>193.66200000000001</v>
      </c>
      <c r="G8515">
        <v>44744</v>
      </c>
      <c r="H8515">
        <v>44743</v>
      </c>
      <c r="I8515">
        <v>8200036.4040000001</v>
      </c>
      <c r="J8515" t="s">
        <v>204</v>
      </c>
      <c r="K8515">
        <v>5740.0254828000006</v>
      </c>
    </row>
    <row r="8516" spans="1:11" x14ac:dyDescent="0.2">
      <c r="A8516" t="s">
        <v>262</v>
      </c>
      <c r="B8516" t="s">
        <v>185</v>
      </c>
      <c r="C8516" t="s">
        <v>186</v>
      </c>
      <c r="D8516" t="s">
        <v>190</v>
      </c>
      <c r="E8516">
        <v>72887</v>
      </c>
      <c r="F8516">
        <v>24.695799999999998</v>
      </c>
      <c r="G8516">
        <v>44745</v>
      </c>
      <c r="H8516">
        <v>44743</v>
      </c>
      <c r="I8516">
        <v>1800002.7745999999</v>
      </c>
      <c r="J8516" t="s">
        <v>188</v>
      </c>
      <c r="K8516">
        <v>1260.00194222</v>
      </c>
    </row>
    <row r="8517" spans="1:11" x14ac:dyDescent="0.2">
      <c r="A8517" t="s">
        <v>262</v>
      </c>
      <c r="B8517" t="s">
        <v>198</v>
      </c>
      <c r="C8517" t="s">
        <v>239</v>
      </c>
      <c r="D8517" t="s">
        <v>190</v>
      </c>
      <c r="E8517">
        <v>451399</v>
      </c>
      <c r="F8517">
        <v>17.279599999999999</v>
      </c>
      <c r="G8517">
        <v>44745</v>
      </c>
      <c r="H8517">
        <v>44743</v>
      </c>
      <c r="I8517">
        <v>7799994.1603999995</v>
      </c>
      <c r="J8517" t="s">
        <v>188</v>
      </c>
      <c r="K8517">
        <v>5459.9959122799992</v>
      </c>
    </row>
    <row r="8518" spans="1:11" x14ac:dyDescent="0.2">
      <c r="A8518" t="s">
        <v>262</v>
      </c>
      <c r="B8518" t="s">
        <v>185</v>
      </c>
      <c r="C8518" t="s">
        <v>226</v>
      </c>
      <c r="D8518" t="s">
        <v>200</v>
      </c>
      <c r="E8518">
        <v>151902</v>
      </c>
      <c r="F8518">
        <v>55.298699999999997</v>
      </c>
      <c r="G8518">
        <v>44746</v>
      </c>
      <c r="H8518">
        <v>44743</v>
      </c>
      <c r="I8518">
        <v>8399983.1273999996</v>
      </c>
      <c r="J8518" t="s">
        <v>188</v>
      </c>
      <c r="K8518">
        <v>5879.9881891800005</v>
      </c>
    </row>
    <row r="8519" spans="1:11" x14ac:dyDescent="0.2">
      <c r="A8519" t="s">
        <v>262</v>
      </c>
      <c r="B8519" t="s">
        <v>185</v>
      </c>
      <c r="C8519" t="s">
        <v>244</v>
      </c>
      <c r="D8519" t="s">
        <v>192</v>
      </c>
      <c r="E8519">
        <v>226350</v>
      </c>
      <c r="F8519">
        <v>26.949400000000001</v>
      </c>
      <c r="G8519">
        <v>44749</v>
      </c>
      <c r="H8519">
        <v>44743</v>
      </c>
      <c r="I8519">
        <v>6099996.6900000004</v>
      </c>
      <c r="J8519" t="s">
        <v>207</v>
      </c>
      <c r="K8519">
        <v>4269.9976830000005</v>
      </c>
    </row>
    <row r="8520" spans="1:11" x14ac:dyDescent="0.2">
      <c r="A8520" t="s">
        <v>262</v>
      </c>
      <c r="B8520" t="s">
        <v>185</v>
      </c>
      <c r="C8520" t="s">
        <v>245</v>
      </c>
      <c r="D8520" t="s">
        <v>192</v>
      </c>
      <c r="E8520">
        <v>97927</v>
      </c>
      <c r="F8520">
        <v>51.058500000000002</v>
      </c>
      <c r="G8520">
        <v>44749</v>
      </c>
      <c r="H8520">
        <v>44743</v>
      </c>
      <c r="I8520">
        <v>5000005.7295000004</v>
      </c>
      <c r="J8520" t="s">
        <v>188</v>
      </c>
      <c r="K8520">
        <v>3500.0040106500001</v>
      </c>
    </row>
    <row r="8521" spans="1:11" x14ac:dyDescent="0.2">
      <c r="A8521" t="s">
        <v>262</v>
      </c>
      <c r="B8521" t="s">
        <v>185</v>
      </c>
      <c r="C8521" t="s">
        <v>230</v>
      </c>
      <c r="D8521" t="s">
        <v>192</v>
      </c>
      <c r="E8521">
        <v>40531</v>
      </c>
      <c r="F8521">
        <v>113.4941</v>
      </c>
      <c r="G8521">
        <v>44749</v>
      </c>
      <c r="H8521">
        <v>44743</v>
      </c>
      <c r="I8521">
        <v>4600029.3671000004</v>
      </c>
      <c r="J8521" t="s">
        <v>188</v>
      </c>
      <c r="K8521">
        <v>3220.0205569700006</v>
      </c>
    </row>
    <row r="8522" spans="1:11" x14ac:dyDescent="0.2">
      <c r="A8522" t="s">
        <v>262</v>
      </c>
      <c r="B8522" t="s">
        <v>185</v>
      </c>
      <c r="C8522" t="s">
        <v>211</v>
      </c>
      <c r="D8522" t="s">
        <v>192</v>
      </c>
      <c r="E8522">
        <v>415634</v>
      </c>
      <c r="F8522">
        <v>12.510999999999999</v>
      </c>
      <c r="G8522">
        <v>44749</v>
      </c>
      <c r="H8522">
        <v>44743</v>
      </c>
      <c r="I8522">
        <v>5199996.9739999995</v>
      </c>
      <c r="J8522" t="s">
        <v>207</v>
      </c>
      <c r="K8522">
        <v>3639.9978818</v>
      </c>
    </row>
    <row r="8523" spans="1:11" x14ac:dyDescent="0.2">
      <c r="A8523" t="s">
        <v>262</v>
      </c>
      <c r="B8523" t="s">
        <v>185</v>
      </c>
      <c r="C8523" t="s">
        <v>246</v>
      </c>
      <c r="D8523" t="s">
        <v>190</v>
      </c>
      <c r="E8523">
        <v>29692</v>
      </c>
      <c r="F8523">
        <v>141.452</v>
      </c>
      <c r="G8523">
        <v>44749</v>
      </c>
      <c r="H8523">
        <v>44743</v>
      </c>
      <c r="I8523">
        <v>4199992.784</v>
      </c>
      <c r="J8523" t="s">
        <v>204</v>
      </c>
      <c r="K8523">
        <v>2939.9949487999997</v>
      </c>
    </row>
    <row r="8524" spans="1:11" x14ac:dyDescent="0.2">
      <c r="A8524" t="s">
        <v>262</v>
      </c>
      <c r="B8524" t="s">
        <v>198</v>
      </c>
      <c r="C8524" t="s">
        <v>216</v>
      </c>
      <c r="D8524" t="s">
        <v>190</v>
      </c>
      <c r="E8524">
        <v>417217</v>
      </c>
      <c r="F8524">
        <v>16.058800000000002</v>
      </c>
      <c r="G8524">
        <v>44750</v>
      </c>
      <c r="H8524">
        <v>44743</v>
      </c>
      <c r="I8524">
        <v>6700004.359600001</v>
      </c>
      <c r="J8524" t="s">
        <v>215</v>
      </c>
      <c r="K8524">
        <v>6030.0039236400007</v>
      </c>
    </row>
    <row r="8525" spans="1:11" x14ac:dyDescent="0.2">
      <c r="A8525" t="s">
        <v>262</v>
      </c>
      <c r="B8525" t="s">
        <v>185</v>
      </c>
      <c r="C8525" t="s">
        <v>211</v>
      </c>
      <c r="D8525" t="s">
        <v>192</v>
      </c>
      <c r="E8525">
        <v>499807</v>
      </c>
      <c r="F8525">
        <v>14.0054</v>
      </c>
      <c r="G8525">
        <v>44751</v>
      </c>
      <c r="H8525">
        <v>44743</v>
      </c>
      <c r="I8525">
        <v>6999996.9578</v>
      </c>
      <c r="J8525" t="s">
        <v>207</v>
      </c>
      <c r="K8525">
        <v>4899.9978704599998</v>
      </c>
    </row>
    <row r="8526" spans="1:11" x14ac:dyDescent="0.2">
      <c r="A8526" t="s">
        <v>262</v>
      </c>
      <c r="B8526" t="s">
        <v>198</v>
      </c>
      <c r="C8526" t="s">
        <v>222</v>
      </c>
      <c r="D8526" t="s">
        <v>187</v>
      </c>
      <c r="E8526">
        <v>96415</v>
      </c>
      <c r="F8526">
        <v>16.594899999999999</v>
      </c>
      <c r="G8526">
        <v>44751</v>
      </c>
      <c r="H8526">
        <v>44743</v>
      </c>
      <c r="I8526">
        <v>1599997.2834999999</v>
      </c>
      <c r="J8526" t="s">
        <v>193</v>
      </c>
      <c r="K8526">
        <v>1279.9978268</v>
      </c>
    </row>
    <row r="8527" spans="1:11" x14ac:dyDescent="0.2">
      <c r="A8527" t="s">
        <v>262</v>
      </c>
      <c r="B8527" t="s">
        <v>185</v>
      </c>
      <c r="C8527" t="s">
        <v>225</v>
      </c>
      <c r="D8527" t="s">
        <v>190</v>
      </c>
      <c r="E8527">
        <v>81831</v>
      </c>
      <c r="F8527">
        <v>92.874300000000005</v>
      </c>
      <c r="G8527">
        <v>44752</v>
      </c>
      <c r="H8527">
        <v>44743</v>
      </c>
      <c r="I8527">
        <v>7599996.8433000008</v>
      </c>
      <c r="J8527" t="s">
        <v>188</v>
      </c>
      <c r="K8527">
        <v>5319.9977903100007</v>
      </c>
    </row>
    <row r="8528" spans="1:11" x14ac:dyDescent="0.2">
      <c r="A8528" t="s">
        <v>262</v>
      </c>
      <c r="B8528" t="s">
        <v>185</v>
      </c>
      <c r="C8528" t="s">
        <v>231</v>
      </c>
      <c r="D8528" t="s">
        <v>200</v>
      </c>
      <c r="E8528">
        <v>384182</v>
      </c>
      <c r="F8528">
        <v>23.686699999999998</v>
      </c>
      <c r="G8528">
        <v>44752</v>
      </c>
      <c r="H8528">
        <v>44743</v>
      </c>
      <c r="I8528">
        <v>9100003.7793999985</v>
      </c>
      <c r="J8528" t="s">
        <v>188</v>
      </c>
      <c r="K8528">
        <v>6370.0026455799989</v>
      </c>
    </row>
    <row r="8529" spans="1:11" x14ac:dyDescent="0.2">
      <c r="A8529" t="s">
        <v>262</v>
      </c>
      <c r="B8529" t="s">
        <v>198</v>
      </c>
      <c r="C8529" t="s">
        <v>216</v>
      </c>
      <c r="D8529" t="s">
        <v>200</v>
      </c>
      <c r="E8529">
        <v>232306</v>
      </c>
      <c r="F8529">
        <v>16.357700000000001</v>
      </c>
      <c r="G8529">
        <v>44756</v>
      </c>
      <c r="H8529">
        <v>44743</v>
      </c>
      <c r="I8529">
        <v>3799991.8562000003</v>
      </c>
      <c r="J8529" t="s">
        <v>215</v>
      </c>
      <c r="K8529">
        <v>3419.9926705800008</v>
      </c>
    </row>
    <row r="8530" spans="1:11" x14ac:dyDescent="0.2">
      <c r="A8530" t="s">
        <v>262</v>
      </c>
      <c r="B8530" t="s">
        <v>198</v>
      </c>
      <c r="C8530" t="s">
        <v>219</v>
      </c>
      <c r="D8530" t="s">
        <v>187</v>
      </c>
      <c r="E8530">
        <v>139426</v>
      </c>
      <c r="F8530">
        <v>57.3782</v>
      </c>
      <c r="G8530">
        <v>44756</v>
      </c>
      <c r="H8530">
        <v>44743</v>
      </c>
      <c r="I8530">
        <v>8000012.9132000003</v>
      </c>
      <c r="J8530" t="s">
        <v>188</v>
      </c>
      <c r="K8530">
        <v>5600.0090392400007</v>
      </c>
    </row>
    <row r="8531" spans="1:11" x14ac:dyDescent="0.2">
      <c r="A8531" t="s">
        <v>262</v>
      </c>
      <c r="B8531" t="s">
        <v>185</v>
      </c>
      <c r="C8531" t="s">
        <v>227</v>
      </c>
      <c r="D8531" t="s">
        <v>190</v>
      </c>
      <c r="E8531">
        <v>45332</v>
      </c>
      <c r="F8531">
        <v>154.4171</v>
      </c>
      <c r="G8531">
        <v>44756</v>
      </c>
      <c r="H8531">
        <v>44743</v>
      </c>
      <c r="I8531">
        <v>7000035.9772000005</v>
      </c>
      <c r="J8531" t="s">
        <v>204</v>
      </c>
      <c r="K8531">
        <v>4900.0251840400006</v>
      </c>
    </row>
    <row r="8532" spans="1:11" x14ac:dyDescent="0.2">
      <c r="A8532" t="s">
        <v>262</v>
      </c>
      <c r="B8532" t="s">
        <v>198</v>
      </c>
      <c r="C8532" t="s">
        <v>112</v>
      </c>
      <c r="D8532" t="s">
        <v>192</v>
      </c>
      <c r="E8532">
        <v>204778</v>
      </c>
      <c r="F8532">
        <v>39.555</v>
      </c>
      <c r="G8532">
        <v>44756</v>
      </c>
      <c r="H8532">
        <v>44743</v>
      </c>
      <c r="I8532">
        <v>8099993.79</v>
      </c>
      <c r="J8532" t="s">
        <v>188</v>
      </c>
      <c r="K8532">
        <v>5669.9956529999999</v>
      </c>
    </row>
    <row r="8533" spans="1:11" x14ac:dyDescent="0.2">
      <c r="A8533" t="s">
        <v>262</v>
      </c>
      <c r="B8533" t="s">
        <v>198</v>
      </c>
      <c r="C8533" t="s">
        <v>195</v>
      </c>
      <c r="D8533" t="s">
        <v>192</v>
      </c>
      <c r="E8533">
        <v>8288</v>
      </c>
      <c r="F8533">
        <v>108.5949</v>
      </c>
      <c r="G8533">
        <v>44757</v>
      </c>
      <c r="H8533">
        <v>44743</v>
      </c>
      <c r="I8533">
        <v>900034.53119999997</v>
      </c>
      <c r="J8533" t="s">
        <v>196</v>
      </c>
      <c r="K8533">
        <v>810.03107808000004</v>
      </c>
    </row>
    <row r="8534" spans="1:11" x14ac:dyDescent="0.2">
      <c r="A8534" t="s">
        <v>262</v>
      </c>
      <c r="B8534" t="s">
        <v>198</v>
      </c>
      <c r="C8534" t="s">
        <v>240</v>
      </c>
      <c r="D8534" t="s">
        <v>192</v>
      </c>
      <c r="E8534">
        <v>828999</v>
      </c>
      <c r="F8534">
        <v>7.4789000000000003</v>
      </c>
      <c r="G8534">
        <v>44757</v>
      </c>
      <c r="H8534">
        <v>44743</v>
      </c>
      <c r="I8534">
        <v>6200000.6211000001</v>
      </c>
      <c r="J8534" t="s">
        <v>241</v>
      </c>
      <c r="K8534">
        <v>5580.0005589900002</v>
      </c>
    </row>
    <row r="8535" spans="1:11" x14ac:dyDescent="0.2">
      <c r="A8535" t="s">
        <v>262</v>
      </c>
      <c r="B8535" t="s">
        <v>185</v>
      </c>
      <c r="C8535" t="s">
        <v>243</v>
      </c>
      <c r="D8535" t="s">
        <v>190</v>
      </c>
      <c r="E8535">
        <v>729251</v>
      </c>
      <c r="F8535">
        <v>6.5820999999999996</v>
      </c>
      <c r="G8535">
        <v>44757</v>
      </c>
      <c r="H8535">
        <v>44743</v>
      </c>
      <c r="I8535">
        <v>4800003.0071</v>
      </c>
      <c r="J8535" t="s">
        <v>215</v>
      </c>
      <c r="K8535">
        <v>4320.0027063900006</v>
      </c>
    </row>
    <row r="8536" spans="1:11" x14ac:dyDescent="0.2">
      <c r="A8536" t="s">
        <v>262</v>
      </c>
      <c r="B8536" t="s">
        <v>185</v>
      </c>
      <c r="C8536" t="s">
        <v>195</v>
      </c>
      <c r="D8536" t="s">
        <v>190</v>
      </c>
      <c r="E8536">
        <v>6267</v>
      </c>
      <c r="F8536">
        <v>111.69889999999999</v>
      </c>
      <c r="G8536">
        <v>44757</v>
      </c>
      <c r="H8536">
        <v>44743</v>
      </c>
      <c r="I8536">
        <v>700017.00630000001</v>
      </c>
      <c r="J8536" t="s">
        <v>196</v>
      </c>
      <c r="K8536">
        <v>630.01530567000009</v>
      </c>
    </row>
    <row r="8537" spans="1:11" x14ac:dyDescent="0.2">
      <c r="A8537" t="s">
        <v>262</v>
      </c>
      <c r="B8537" t="s">
        <v>185</v>
      </c>
      <c r="C8537" t="s">
        <v>206</v>
      </c>
      <c r="D8537" t="s">
        <v>187</v>
      </c>
      <c r="E8537">
        <v>71685</v>
      </c>
      <c r="F8537">
        <v>99.044600000000003</v>
      </c>
      <c r="G8537">
        <v>44758</v>
      </c>
      <c r="H8537">
        <v>44743</v>
      </c>
      <c r="I8537">
        <v>7100012.1510000005</v>
      </c>
      <c r="J8537" t="s">
        <v>207</v>
      </c>
      <c r="K8537">
        <v>4970.0085057000006</v>
      </c>
    </row>
    <row r="8538" spans="1:11" x14ac:dyDescent="0.2">
      <c r="A8538" t="s">
        <v>262</v>
      </c>
      <c r="B8538" t="s">
        <v>198</v>
      </c>
      <c r="C8538" t="s">
        <v>195</v>
      </c>
      <c r="D8538" t="s">
        <v>200</v>
      </c>
      <c r="E8538">
        <v>81280</v>
      </c>
      <c r="F8538">
        <v>107.0372</v>
      </c>
      <c r="G8538">
        <v>44759</v>
      </c>
      <c r="H8538">
        <v>44743</v>
      </c>
      <c r="I8538">
        <v>8699983.6160000004</v>
      </c>
      <c r="J8538" t="s">
        <v>196</v>
      </c>
      <c r="K8538">
        <v>7829.9852544000005</v>
      </c>
    </row>
    <row r="8539" spans="1:11" x14ac:dyDescent="0.2">
      <c r="A8539" t="s">
        <v>262</v>
      </c>
      <c r="B8539" t="s">
        <v>185</v>
      </c>
      <c r="C8539" t="s">
        <v>211</v>
      </c>
      <c r="D8539" t="s">
        <v>192</v>
      </c>
      <c r="E8539">
        <v>278980</v>
      </c>
      <c r="F8539">
        <v>12.5457</v>
      </c>
      <c r="G8539">
        <v>44760</v>
      </c>
      <c r="H8539">
        <v>44743</v>
      </c>
      <c r="I8539">
        <v>3499999.3859999999</v>
      </c>
      <c r="J8539" t="s">
        <v>207</v>
      </c>
      <c r="K8539">
        <v>2449.9995702000001</v>
      </c>
    </row>
    <row r="8540" spans="1:11" x14ac:dyDescent="0.2">
      <c r="A8540" t="s">
        <v>262</v>
      </c>
      <c r="B8540" t="s">
        <v>185</v>
      </c>
      <c r="C8540" t="s">
        <v>222</v>
      </c>
      <c r="D8540" t="s">
        <v>190</v>
      </c>
      <c r="E8540">
        <v>263079</v>
      </c>
      <c r="F8540">
        <v>16.725000000000001</v>
      </c>
      <c r="G8540">
        <v>44760</v>
      </c>
      <c r="H8540">
        <v>44743</v>
      </c>
      <c r="I8540">
        <v>4399996.2750000004</v>
      </c>
      <c r="J8540" t="s">
        <v>193</v>
      </c>
      <c r="K8540">
        <v>3519.9970200000002</v>
      </c>
    </row>
    <row r="8541" spans="1:11" x14ac:dyDescent="0.2">
      <c r="A8541" t="s">
        <v>262</v>
      </c>
      <c r="B8541" t="s">
        <v>185</v>
      </c>
      <c r="C8541" t="s">
        <v>236</v>
      </c>
      <c r="D8541" t="s">
        <v>187</v>
      </c>
      <c r="E8541">
        <v>668290</v>
      </c>
      <c r="F8541">
        <v>6.2847</v>
      </c>
      <c r="G8541">
        <v>44763</v>
      </c>
      <c r="H8541">
        <v>44743</v>
      </c>
      <c r="I8541">
        <v>4200002.1629999997</v>
      </c>
      <c r="J8541" t="s">
        <v>215</v>
      </c>
      <c r="K8541">
        <v>3780.0019467000002</v>
      </c>
    </row>
    <row r="8542" spans="1:11" x14ac:dyDescent="0.2">
      <c r="A8542" t="s">
        <v>262</v>
      </c>
      <c r="B8542" t="s">
        <v>185</v>
      </c>
      <c r="C8542" t="s">
        <v>205</v>
      </c>
      <c r="D8542" t="s">
        <v>200</v>
      </c>
      <c r="E8542">
        <v>511257</v>
      </c>
      <c r="F8542">
        <v>16.821300000000001</v>
      </c>
      <c r="G8542">
        <v>44763</v>
      </c>
      <c r="H8542">
        <v>44743</v>
      </c>
      <c r="I8542">
        <v>8600007.3740999997</v>
      </c>
      <c r="J8542" t="s">
        <v>193</v>
      </c>
      <c r="K8542">
        <v>6880.0058992800004</v>
      </c>
    </row>
    <row r="8543" spans="1:11" x14ac:dyDescent="0.2">
      <c r="A8543" t="s">
        <v>262</v>
      </c>
      <c r="B8543" t="s">
        <v>185</v>
      </c>
      <c r="C8543" t="s">
        <v>114</v>
      </c>
      <c r="D8543" t="s">
        <v>192</v>
      </c>
      <c r="E8543">
        <v>399148</v>
      </c>
      <c r="F8543">
        <v>14.781499999999999</v>
      </c>
      <c r="G8543">
        <v>44763</v>
      </c>
      <c r="H8543">
        <v>44743</v>
      </c>
      <c r="I8543">
        <v>5900006.1619999995</v>
      </c>
      <c r="J8543" t="s">
        <v>215</v>
      </c>
      <c r="K8543">
        <v>5310.0055457999997</v>
      </c>
    </row>
    <row r="8544" spans="1:11" x14ac:dyDescent="0.2">
      <c r="A8544" t="s">
        <v>262</v>
      </c>
      <c r="B8544" t="s">
        <v>185</v>
      </c>
      <c r="C8544" t="s">
        <v>201</v>
      </c>
      <c r="D8544" t="s">
        <v>200</v>
      </c>
      <c r="E8544">
        <v>114805</v>
      </c>
      <c r="F8544">
        <v>37.454799999999999</v>
      </c>
      <c r="G8544">
        <v>44763</v>
      </c>
      <c r="H8544">
        <v>44743</v>
      </c>
      <c r="I8544">
        <v>4299998.3140000002</v>
      </c>
      <c r="J8544" t="s">
        <v>188</v>
      </c>
      <c r="K8544">
        <v>3009.9988198000005</v>
      </c>
    </row>
    <row r="8545" spans="1:11" x14ac:dyDescent="0.2">
      <c r="A8545" t="s">
        <v>262</v>
      </c>
      <c r="B8545" t="s">
        <v>198</v>
      </c>
      <c r="C8545" t="s">
        <v>240</v>
      </c>
      <c r="D8545" t="s">
        <v>192</v>
      </c>
      <c r="E8545">
        <v>580918</v>
      </c>
      <c r="F8545">
        <v>7.0578000000000003</v>
      </c>
      <c r="G8545">
        <v>44763</v>
      </c>
      <c r="H8545">
        <v>44743</v>
      </c>
      <c r="I8545">
        <v>4100003.0604000003</v>
      </c>
      <c r="J8545" t="s">
        <v>241</v>
      </c>
      <c r="K8545">
        <v>3690.0027543600004</v>
      </c>
    </row>
    <row r="8546" spans="1:11" x14ac:dyDescent="0.2">
      <c r="A8546" t="s">
        <v>262</v>
      </c>
      <c r="B8546" t="s">
        <v>198</v>
      </c>
      <c r="C8546" t="s">
        <v>205</v>
      </c>
      <c r="D8546" t="s">
        <v>200</v>
      </c>
      <c r="E8546">
        <v>219192</v>
      </c>
      <c r="F8546">
        <v>16.880199999999999</v>
      </c>
      <c r="G8546">
        <v>44765</v>
      </c>
      <c r="H8546">
        <v>44743</v>
      </c>
      <c r="I8546">
        <v>3700004.7983999997</v>
      </c>
      <c r="J8546" t="s">
        <v>193</v>
      </c>
      <c r="K8546">
        <v>2960.0038387199997</v>
      </c>
    </row>
    <row r="8547" spans="1:11" x14ac:dyDescent="0.2">
      <c r="A8547" t="s">
        <v>262</v>
      </c>
      <c r="B8547" t="s">
        <v>185</v>
      </c>
      <c r="C8547" t="s">
        <v>199</v>
      </c>
      <c r="D8547" t="s">
        <v>192</v>
      </c>
      <c r="E8547">
        <v>1021027</v>
      </c>
      <c r="F8547">
        <v>3.1341000000000001</v>
      </c>
      <c r="G8547">
        <v>44765</v>
      </c>
      <c r="H8547">
        <v>44743</v>
      </c>
      <c r="I8547">
        <v>3200000.7206999999</v>
      </c>
      <c r="J8547" t="s">
        <v>193</v>
      </c>
      <c r="K8547">
        <v>2560.0005765599999</v>
      </c>
    </row>
    <row r="8548" spans="1:11" x14ac:dyDescent="0.2">
      <c r="A8548" t="s">
        <v>262</v>
      </c>
      <c r="B8548" t="s">
        <v>185</v>
      </c>
      <c r="C8548" t="s">
        <v>243</v>
      </c>
      <c r="D8548" t="s">
        <v>192</v>
      </c>
      <c r="E8548">
        <v>599124</v>
      </c>
      <c r="F8548">
        <v>6.5095000000000001</v>
      </c>
      <c r="G8548">
        <v>44766</v>
      </c>
      <c r="H8548">
        <v>44743</v>
      </c>
      <c r="I8548">
        <v>3899997.6779999998</v>
      </c>
      <c r="J8548" t="s">
        <v>215</v>
      </c>
      <c r="K8548">
        <v>3509.9979101999998</v>
      </c>
    </row>
    <row r="8549" spans="1:11" x14ac:dyDescent="0.2">
      <c r="A8549" t="s">
        <v>262</v>
      </c>
      <c r="B8549" t="s">
        <v>198</v>
      </c>
      <c r="C8549" t="s">
        <v>218</v>
      </c>
      <c r="D8549" t="s">
        <v>192</v>
      </c>
      <c r="E8549">
        <v>51951</v>
      </c>
      <c r="F8549">
        <v>67.370800000000003</v>
      </c>
      <c r="G8549">
        <v>44770</v>
      </c>
      <c r="H8549">
        <v>44743</v>
      </c>
      <c r="I8549">
        <v>3499980.4308000002</v>
      </c>
      <c r="J8549" t="s">
        <v>204</v>
      </c>
      <c r="K8549">
        <v>2449.9863015600004</v>
      </c>
    </row>
    <row r="8550" spans="1:11" x14ac:dyDescent="0.2">
      <c r="A8550" t="s">
        <v>262</v>
      </c>
      <c r="B8550" t="s">
        <v>198</v>
      </c>
      <c r="C8550" t="s">
        <v>189</v>
      </c>
      <c r="D8550" t="s">
        <v>192</v>
      </c>
      <c r="E8550">
        <v>48404</v>
      </c>
      <c r="F8550">
        <v>28.923400000000001</v>
      </c>
      <c r="G8550">
        <v>44770</v>
      </c>
      <c r="H8550">
        <v>44743</v>
      </c>
      <c r="I8550">
        <v>1400008.2535999999</v>
      </c>
      <c r="J8550" t="s">
        <v>188</v>
      </c>
      <c r="K8550">
        <v>980.00577752000004</v>
      </c>
    </row>
    <row r="8551" spans="1:11" x14ac:dyDescent="0.2">
      <c r="A8551" t="s">
        <v>262</v>
      </c>
      <c r="B8551" t="s">
        <v>185</v>
      </c>
      <c r="C8551" t="s">
        <v>234</v>
      </c>
      <c r="D8551" t="s">
        <v>190</v>
      </c>
      <c r="E8551">
        <v>48337</v>
      </c>
      <c r="F8551">
        <v>105.5097</v>
      </c>
      <c r="G8551">
        <v>44770</v>
      </c>
      <c r="H8551">
        <v>44743</v>
      </c>
      <c r="I8551">
        <v>5100022.3689000001</v>
      </c>
      <c r="J8551" t="s">
        <v>204</v>
      </c>
      <c r="K8551">
        <v>3570.0156582300001</v>
      </c>
    </row>
    <row r="8552" spans="1:11" x14ac:dyDescent="0.2">
      <c r="A8552" t="s">
        <v>262</v>
      </c>
      <c r="B8552" t="s">
        <v>198</v>
      </c>
      <c r="C8552" t="s">
        <v>186</v>
      </c>
      <c r="D8552" t="s">
        <v>192</v>
      </c>
      <c r="E8552">
        <v>175484</v>
      </c>
      <c r="F8552">
        <v>23.363900000000001</v>
      </c>
      <c r="G8552">
        <v>44770</v>
      </c>
      <c r="H8552">
        <v>44743</v>
      </c>
      <c r="I8552">
        <v>4099990.6276000002</v>
      </c>
      <c r="J8552" t="s">
        <v>188</v>
      </c>
      <c r="K8552">
        <v>2869.9934393200006</v>
      </c>
    </row>
    <row r="8553" spans="1:11" x14ac:dyDescent="0.2">
      <c r="A8553" t="s">
        <v>262</v>
      </c>
      <c r="B8553" t="s">
        <v>198</v>
      </c>
      <c r="C8553" t="s">
        <v>224</v>
      </c>
      <c r="D8553" t="s">
        <v>190</v>
      </c>
      <c r="E8553">
        <v>49915</v>
      </c>
      <c r="F8553">
        <v>180.30600000000001</v>
      </c>
      <c r="G8553">
        <v>44770</v>
      </c>
      <c r="H8553">
        <v>44743</v>
      </c>
      <c r="I8553">
        <v>8999973.9900000002</v>
      </c>
      <c r="J8553" t="s">
        <v>204</v>
      </c>
      <c r="K8553">
        <v>6299.9817929999999</v>
      </c>
    </row>
    <row r="8554" spans="1:11" x14ac:dyDescent="0.2">
      <c r="A8554" t="s">
        <v>262</v>
      </c>
      <c r="B8554" t="s">
        <v>185</v>
      </c>
      <c r="C8554" t="s">
        <v>226</v>
      </c>
      <c r="D8554" t="s">
        <v>200</v>
      </c>
      <c r="E8554">
        <v>111737</v>
      </c>
      <c r="F8554">
        <v>51.907699999999998</v>
      </c>
      <c r="G8554">
        <v>44770</v>
      </c>
      <c r="H8554">
        <v>44743</v>
      </c>
      <c r="I8554">
        <v>5800010.6749</v>
      </c>
      <c r="J8554" t="s">
        <v>188</v>
      </c>
      <c r="K8554">
        <v>4060.0074724299998</v>
      </c>
    </row>
    <row r="8555" spans="1:11" x14ac:dyDescent="0.2">
      <c r="A8555" t="s">
        <v>262</v>
      </c>
      <c r="B8555" t="s">
        <v>185</v>
      </c>
      <c r="C8555" t="s">
        <v>229</v>
      </c>
      <c r="D8555" t="s">
        <v>192</v>
      </c>
      <c r="E8555">
        <v>8792</v>
      </c>
      <c r="F8555">
        <v>102.361</v>
      </c>
      <c r="G8555">
        <v>44771</v>
      </c>
      <c r="H8555">
        <v>44743</v>
      </c>
      <c r="I8555">
        <v>899957.91200000001</v>
      </c>
      <c r="J8555" t="s">
        <v>188</v>
      </c>
      <c r="K8555">
        <v>629.97053840000001</v>
      </c>
    </row>
    <row r="8556" spans="1:11" x14ac:dyDescent="0.2">
      <c r="A8556" t="s">
        <v>262</v>
      </c>
      <c r="B8556" t="s">
        <v>198</v>
      </c>
      <c r="C8556" t="s">
        <v>209</v>
      </c>
      <c r="D8556" t="s">
        <v>190</v>
      </c>
      <c r="E8556">
        <v>305328</v>
      </c>
      <c r="F8556">
        <v>21.616099999999999</v>
      </c>
      <c r="G8556">
        <v>44771</v>
      </c>
      <c r="H8556">
        <v>44743</v>
      </c>
      <c r="I8556">
        <v>6600000.5807999996</v>
      </c>
      <c r="J8556" t="s">
        <v>188</v>
      </c>
      <c r="K8556">
        <v>4620.0004065600006</v>
      </c>
    </row>
    <row r="8557" spans="1:11" x14ac:dyDescent="0.2">
      <c r="A8557" t="s">
        <v>262</v>
      </c>
      <c r="B8557" t="s">
        <v>198</v>
      </c>
      <c r="C8557" t="s">
        <v>186</v>
      </c>
      <c r="D8557" t="s">
        <v>200</v>
      </c>
      <c r="E8557">
        <v>255664</v>
      </c>
      <c r="F8557">
        <v>23.468299999999999</v>
      </c>
      <c r="G8557">
        <v>44772</v>
      </c>
      <c r="H8557">
        <v>44743</v>
      </c>
      <c r="I8557">
        <v>5999999.4512</v>
      </c>
      <c r="J8557" t="s">
        <v>188</v>
      </c>
      <c r="K8557">
        <v>4199.9996158399999</v>
      </c>
    </row>
    <row r="8558" spans="1:11" x14ac:dyDescent="0.2">
      <c r="A8558" t="s">
        <v>262</v>
      </c>
      <c r="B8558" t="s">
        <v>198</v>
      </c>
      <c r="C8558" t="s">
        <v>234</v>
      </c>
      <c r="D8558" t="s">
        <v>192</v>
      </c>
      <c r="E8558">
        <v>75858</v>
      </c>
      <c r="F8558">
        <v>105.4598</v>
      </c>
      <c r="G8558">
        <v>44772</v>
      </c>
      <c r="H8558">
        <v>44743</v>
      </c>
      <c r="I8558">
        <v>7999969.5083999997</v>
      </c>
      <c r="J8558" t="s">
        <v>204</v>
      </c>
      <c r="K8558">
        <v>5599.9786558799997</v>
      </c>
    </row>
    <row r="8559" spans="1:11" x14ac:dyDescent="0.2">
      <c r="A8559" t="s">
        <v>262</v>
      </c>
      <c r="B8559" t="s">
        <v>198</v>
      </c>
      <c r="C8559" t="s">
        <v>235</v>
      </c>
      <c r="D8559" t="s">
        <v>200</v>
      </c>
      <c r="E8559">
        <v>93328</v>
      </c>
      <c r="F8559">
        <v>13.9293</v>
      </c>
      <c r="G8559">
        <v>44773</v>
      </c>
      <c r="H8559">
        <v>44743</v>
      </c>
      <c r="I8559">
        <v>1299993.7104</v>
      </c>
      <c r="J8559" t="s">
        <v>204</v>
      </c>
      <c r="K8559">
        <v>909.99559727999997</v>
      </c>
    </row>
    <row r="8560" spans="1:11" x14ac:dyDescent="0.2">
      <c r="A8560" t="s">
        <v>262</v>
      </c>
      <c r="B8560" t="s">
        <v>185</v>
      </c>
      <c r="C8560" t="s">
        <v>239</v>
      </c>
      <c r="D8560" t="s">
        <v>200</v>
      </c>
      <c r="E8560">
        <v>495654</v>
      </c>
      <c r="F8560">
        <v>16.1403</v>
      </c>
      <c r="G8560">
        <v>44773</v>
      </c>
      <c r="H8560">
        <v>44743</v>
      </c>
      <c r="I8560">
        <v>8000004.2561999997</v>
      </c>
      <c r="J8560" t="s">
        <v>188</v>
      </c>
      <c r="K8560">
        <v>5600.0029793399999</v>
      </c>
    </row>
    <row r="8561" spans="1:11" x14ac:dyDescent="0.2">
      <c r="A8561" t="s">
        <v>262</v>
      </c>
      <c r="B8561" t="s">
        <v>185</v>
      </c>
      <c r="C8561" t="s">
        <v>191</v>
      </c>
      <c r="D8561" t="s">
        <v>190</v>
      </c>
      <c r="E8561">
        <v>715649</v>
      </c>
      <c r="F8561">
        <v>6.2880000000000003</v>
      </c>
      <c r="G8561">
        <v>44777</v>
      </c>
      <c r="H8561">
        <v>44774</v>
      </c>
      <c r="I8561">
        <v>4500000.9120000005</v>
      </c>
      <c r="J8561" t="s">
        <v>193</v>
      </c>
      <c r="K8561">
        <v>3600.0007296000003</v>
      </c>
    </row>
    <row r="8562" spans="1:11" x14ac:dyDescent="0.2">
      <c r="A8562" t="s">
        <v>262</v>
      </c>
      <c r="B8562" t="s">
        <v>185</v>
      </c>
      <c r="C8562" t="s">
        <v>209</v>
      </c>
      <c r="D8562" t="s">
        <v>192</v>
      </c>
      <c r="E8562">
        <v>202312</v>
      </c>
      <c r="F8562">
        <v>21.254300000000001</v>
      </c>
      <c r="G8562">
        <v>44777</v>
      </c>
      <c r="H8562">
        <v>44774</v>
      </c>
      <c r="I8562">
        <v>4299999.9416000005</v>
      </c>
      <c r="J8562" t="s">
        <v>188</v>
      </c>
      <c r="K8562">
        <v>3009.9999591200003</v>
      </c>
    </row>
    <row r="8563" spans="1:11" x14ac:dyDescent="0.2">
      <c r="A8563" t="s">
        <v>262</v>
      </c>
      <c r="B8563" t="s">
        <v>185</v>
      </c>
      <c r="C8563" t="s">
        <v>201</v>
      </c>
      <c r="D8563" t="s">
        <v>200</v>
      </c>
      <c r="E8563">
        <v>18136</v>
      </c>
      <c r="F8563">
        <v>38.5974</v>
      </c>
      <c r="G8563">
        <v>44777</v>
      </c>
      <c r="H8563">
        <v>44774</v>
      </c>
      <c r="I8563">
        <v>700002.44640000002</v>
      </c>
      <c r="J8563" t="s">
        <v>188</v>
      </c>
      <c r="K8563">
        <v>490.00171248000004</v>
      </c>
    </row>
    <row r="8564" spans="1:11" x14ac:dyDescent="0.2">
      <c r="A8564" t="s">
        <v>262</v>
      </c>
      <c r="B8564" t="s">
        <v>198</v>
      </c>
      <c r="C8564" t="s">
        <v>199</v>
      </c>
      <c r="D8564" t="s">
        <v>190</v>
      </c>
      <c r="E8564">
        <v>1375471</v>
      </c>
      <c r="F8564">
        <v>3.0535000000000001</v>
      </c>
      <c r="G8564">
        <v>44778</v>
      </c>
      <c r="H8564">
        <v>44774</v>
      </c>
      <c r="I8564">
        <v>4200000.6984999999</v>
      </c>
      <c r="J8564" t="s">
        <v>193</v>
      </c>
      <c r="K8564">
        <v>3360.0005587999999</v>
      </c>
    </row>
    <row r="8565" spans="1:11" x14ac:dyDescent="0.2">
      <c r="A8565" t="s">
        <v>262</v>
      </c>
      <c r="B8565" t="s">
        <v>198</v>
      </c>
      <c r="C8565" t="s">
        <v>114</v>
      </c>
      <c r="D8565" t="s">
        <v>187</v>
      </c>
      <c r="E8565">
        <v>672531</v>
      </c>
      <c r="F8565">
        <v>13.084899999999999</v>
      </c>
      <c r="G8565">
        <v>44778</v>
      </c>
      <c r="H8565">
        <v>44774</v>
      </c>
      <c r="I8565">
        <v>8800000.8818999995</v>
      </c>
      <c r="J8565" t="s">
        <v>215</v>
      </c>
      <c r="K8565">
        <v>7920.0007937099999</v>
      </c>
    </row>
    <row r="8566" spans="1:11" x14ac:dyDescent="0.2">
      <c r="A8566" t="s">
        <v>262</v>
      </c>
      <c r="B8566" t="s">
        <v>198</v>
      </c>
      <c r="C8566" t="s">
        <v>225</v>
      </c>
      <c r="D8566" t="s">
        <v>200</v>
      </c>
      <c r="E8566">
        <v>92496</v>
      </c>
      <c r="F8566">
        <v>94.058300000000003</v>
      </c>
      <c r="G8566">
        <v>44778</v>
      </c>
      <c r="H8566">
        <v>44774</v>
      </c>
      <c r="I8566">
        <v>8700016.5167999994</v>
      </c>
      <c r="J8566" t="s">
        <v>188</v>
      </c>
      <c r="K8566">
        <v>6090.0115617599995</v>
      </c>
    </row>
    <row r="8567" spans="1:11" x14ac:dyDescent="0.2">
      <c r="A8567" t="s">
        <v>262</v>
      </c>
      <c r="B8567" t="s">
        <v>185</v>
      </c>
      <c r="C8567" t="s">
        <v>246</v>
      </c>
      <c r="D8567" t="s">
        <v>190</v>
      </c>
      <c r="E8567">
        <v>55517</v>
      </c>
      <c r="F8567">
        <v>136.89619999999999</v>
      </c>
      <c r="G8567">
        <v>44779</v>
      </c>
      <c r="H8567">
        <v>44774</v>
      </c>
      <c r="I8567">
        <v>7600066.3353999993</v>
      </c>
      <c r="J8567" t="s">
        <v>204</v>
      </c>
      <c r="K8567">
        <v>5320.0464347799998</v>
      </c>
    </row>
    <row r="8568" spans="1:11" x14ac:dyDescent="0.2">
      <c r="A8568" t="s">
        <v>262</v>
      </c>
      <c r="B8568" t="s">
        <v>198</v>
      </c>
      <c r="C8568" t="s">
        <v>206</v>
      </c>
      <c r="D8568" t="s">
        <v>187</v>
      </c>
      <c r="E8568">
        <v>19592</v>
      </c>
      <c r="F8568">
        <v>91.876099999999994</v>
      </c>
      <c r="G8568">
        <v>44780</v>
      </c>
      <c r="H8568">
        <v>44774</v>
      </c>
      <c r="I8568">
        <v>1800036.5511999999</v>
      </c>
      <c r="J8568" t="s">
        <v>207</v>
      </c>
      <c r="K8568">
        <v>1260.0255858399998</v>
      </c>
    </row>
    <row r="8569" spans="1:11" x14ac:dyDescent="0.2">
      <c r="A8569" t="s">
        <v>262</v>
      </c>
      <c r="B8569" t="s">
        <v>198</v>
      </c>
      <c r="C8569" t="s">
        <v>245</v>
      </c>
      <c r="D8569" t="s">
        <v>200</v>
      </c>
      <c r="E8569">
        <v>22883</v>
      </c>
      <c r="F8569">
        <v>52.441800000000001</v>
      </c>
      <c r="G8569">
        <v>44780</v>
      </c>
      <c r="H8569">
        <v>44774</v>
      </c>
      <c r="I8569">
        <v>1200025.7094000001</v>
      </c>
      <c r="J8569" t="s">
        <v>188</v>
      </c>
      <c r="K8569">
        <v>840.01799658000004</v>
      </c>
    </row>
    <row r="8570" spans="1:11" x14ac:dyDescent="0.2">
      <c r="A8570" t="s">
        <v>262</v>
      </c>
      <c r="B8570" t="s">
        <v>185</v>
      </c>
      <c r="C8570" t="s">
        <v>206</v>
      </c>
      <c r="D8570" t="s">
        <v>187</v>
      </c>
      <c r="E8570">
        <v>34639</v>
      </c>
      <c r="F8570">
        <v>95.267099999999999</v>
      </c>
      <c r="G8570">
        <v>44781</v>
      </c>
      <c r="H8570">
        <v>44774</v>
      </c>
      <c r="I8570">
        <v>3299957.0768999998</v>
      </c>
      <c r="J8570" t="s">
        <v>207</v>
      </c>
      <c r="K8570">
        <v>2309.9699538300001</v>
      </c>
    </row>
    <row r="8571" spans="1:11" x14ac:dyDescent="0.2">
      <c r="A8571" t="s">
        <v>262</v>
      </c>
      <c r="B8571" t="s">
        <v>185</v>
      </c>
      <c r="C8571" t="s">
        <v>214</v>
      </c>
      <c r="D8571" t="s">
        <v>190</v>
      </c>
      <c r="E8571">
        <v>243138</v>
      </c>
      <c r="F8571">
        <v>29.6128</v>
      </c>
      <c r="G8571">
        <v>44781</v>
      </c>
      <c r="H8571">
        <v>44774</v>
      </c>
      <c r="I8571">
        <v>7199996.9664000003</v>
      </c>
      <c r="J8571" t="s">
        <v>215</v>
      </c>
      <c r="K8571">
        <v>6479.9972697600006</v>
      </c>
    </row>
    <row r="8572" spans="1:11" x14ac:dyDescent="0.2">
      <c r="A8572" t="s">
        <v>262</v>
      </c>
      <c r="B8572" t="s">
        <v>185</v>
      </c>
      <c r="C8572" t="s">
        <v>216</v>
      </c>
      <c r="D8572" t="s">
        <v>190</v>
      </c>
      <c r="E8572">
        <v>410741</v>
      </c>
      <c r="F8572">
        <v>18.259699999999999</v>
      </c>
      <c r="G8572">
        <v>44784</v>
      </c>
      <c r="H8572">
        <v>44774</v>
      </c>
      <c r="I8572">
        <v>7500007.4376999997</v>
      </c>
      <c r="J8572" t="s">
        <v>215</v>
      </c>
      <c r="K8572">
        <v>6750.0066939300004</v>
      </c>
    </row>
    <row r="8573" spans="1:11" x14ac:dyDescent="0.2">
      <c r="A8573" t="s">
        <v>262</v>
      </c>
      <c r="B8573" t="s">
        <v>185</v>
      </c>
      <c r="C8573" t="s">
        <v>240</v>
      </c>
      <c r="D8573" t="s">
        <v>192</v>
      </c>
      <c r="E8573">
        <v>658771</v>
      </c>
      <c r="F8573">
        <v>7.2862999999999998</v>
      </c>
      <c r="G8573">
        <v>44784</v>
      </c>
      <c r="H8573">
        <v>44774</v>
      </c>
      <c r="I8573">
        <v>4800003.1372999996</v>
      </c>
      <c r="J8573" t="s">
        <v>241</v>
      </c>
      <c r="K8573">
        <v>4320.0028235700001</v>
      </c>
    </row>
    <row r="8574" spans="1:11" x14ac:dyDescent="0.2">
      <c r="A8574" t="s">
        <v>262</v>
      </c>
      <c r="B8574" t="s">
        <v>198</v>
      </c>
      <c r="C8574" t="s">
        <v>202</v>
      </c>
      <c r="D8574" t="s">
        <v>190</v>
      </c>
      <c r="E8574">
        <v>2293052</v>
      </c>
      <c r="F8574">
        <v>4.3609999999999998</v>
      </c>
      <c r="G8574">
        <v>44784</v>
      </c>
      <c r="H8574">
        <v>44774</v>
      </c>
      <c r="I8574">
        <v>9999999.7719999999</v>
      </c>
      <c r="J8574" t="s">
        <v>193</v>
      </c>
      <c r="K8574">
        <v>7999.9998175999999</v>
      </c>
    </row>
    <row r="8575" spans="1:11" x14ac:dyDescent="0.2">
      <c r="A8575" t="s">
        <v>262</v>
      </c>
      <c r="B8575" t="s">
        <v>185</v>
      </c>
      <c r="C8575" t="s">
        <v>232</v>
      </c>
      <c r="D8575" t="s">
        <v>187</v>
      </c>
      <c r="E8575">
        <v>47981</v>
      </c>
      <c r="F8575">
        <v>25.01</v>
      </c>
      <c r="G8575">
        <v>44784</v>
      </c>
      <c r="H8575">
        <v>44774</v>
      </c>
      <c r="I8575">
        <v>1200004.81</v>
      </c>
      <c r="J8575" t="s">
        <v>204</v>
      </c>
      <c r="K8575">
        <v>840.00336700000003</v>
      </c>
    </row>
    <row r="8576" spans="1:11" x14ac:dyDescent="0.2">
      <c r="A8576" t="s">
        <v>262</v>
      </c>
      <c r="B8576" t="s">
        <v>185</v>
      </c>
      <c r="C8576" t="s">
        <v>195</v>
      </c>
      <c r="D8576" t="s">
        <v>190</v>
      </c>
      <c r="E8576">
        <v>32331</v>
      </c>
      <c r="F8576">
        <v>108.2538</v>
      </c>
      <c r="G8576">
        <v>44784</v>
      </c>
      <c r="H8576">
        <v>44774</v>
      </c>
      <c r="I8576">
        <v>3499953.6077999999</v>
      </c>
      <c r="J8576" t="s">
        <v>196</v>
      </c>
      <c r="K8576">
        <v>3149.9582470199998</v>
      </c>
    </row>
    <row r="8577" spans="1:11" x14ac:dyDescent="0.2">
      <c r="A8577" t="s">
        <v>262</v>
      </c>
      <c r="B8577" t="s">
        <v>198</v>
      </c>
      <c r="C8577" t="s">
        <v>230</v>
      </c>
      <c r="D8577" t="s">
        <v>192</v>
      </c>
      <c r="E8577">
        <v>40002</v>
      </c>
      <c r="F8577">
        <v>122.4933</v>
      </c>
      <c r="G8577">
        <v>44784</v>
      </c>
      <c r="H8577">
        <v>44774</v>
      </c>
      <c r="I8577">
        <v>4899976.9866000004</v>
      </c>
      <c r="J8577" t="s">
        <v>188</v>
      </c>
      <c r="K8577">
        <v>3429.9838906200007</v>
      </c>
    </row>
    <row r="8578" spans="1:11" x14ac:dyDescent="0.2">
      <c r="A8578" t="s">
        <v>262</v>
      </c>
      <c r="B8578" t="s">
        <v>185</v>
      </c>
      <c r="C8578" t="s">
        <v>208</v>
      </c>
      <c r="D8578" t="s">
        <v>190</v>
      </c>
      <c r="E8578">
        <v>44986</v>
      </c>
      <c r="F8578">
        <v>66.686899999999994</v>
      </c>
      <c r="G8578">
        <v>44784</v>
      </c>
      <c r="H8578">
        <v>44774</v>
      </c>
      <c r="I8578">
        <v>2999976.8833999997</v>
      </c>
      <c r="J8578" t="s">
        <v>188</v>
      </c>
      <c r="K8578">
        <v>2099.9838183799998</v>
      </c>
    </row>
    <row r="8579" spans="1:11" x14ac:dyDescent="0.2">
      <c r="A8579" t="s">
        <v>262</v>
      </c>
      <c r="B8579" t="s">
        <v>185</v>
      </c>
      <c r="C8579" t="s">
        <v>214</v>
      </c>
      <c r="D8579" t="s">
        <v>192</v>
      </c>
      <c r="E8579">
        <v>238181</v>
      </c>
      <c r="F8579">
        <v>27.290199999999999</v>
      </c>
      <c r="G8579">
        <v>44784</v>
      </c>
      <c r="H8579">
        <v>44774</v>
      </c>
      <c r="I8579">
        <v>6500007.1261999998</v>
      </c>
      <c r="J8579" t="s">
        <v>215</v>
      </c>
      <c r="K8579">
        <v>5850.0064135800003</v>
      </c>
    </row>
    <row r="8580" spans="1:11" x14ac:dyDescent="0.2">
      <c r="A8580" t="s">
        <v>262</v>
      </c>
      <c r="B8580" t="s">
        <v>198</v>
      </c>
      <c r="C8580" t="s">
        <v>217</v>
      </c>
      <c r="D8580" t="s">
        <v>192</v>
      </c>
      <c r="E8580">
        <v>781576</v>
      </c>
      <c r="F8580">
        <v>9.5960000000000001</v>
      </c>
      <c r="G8580">
        <v>44785</v>
      </c>
      <c r="H8580">
        <v>44774</v>
      </c>
      <c r="I8580">
        <v>7500003.2960000001</v>
      </c>
      <c r="J8580" t="s">
        <v>215</v>
      </c>
      <c r="K8580">
        <v>6750.0029664000003</v>
      </c>
    </row>
    <row r="8581" spans="1:11" x14ac:dyDescent="0.2">
      <c r="A8581" t="s">
        <v>262</v>
      </c>
      <c r="B8581" t="s">
        <v>185</v>
      </c>
      <c r="C8581" t="s">
        <v>189</v>
      </c>
      <c r="D8581" t="s">
        <v>187</v>
      </c>
      <c r="E8581">
        <v>165752</v>
      </c>
      <c r="F8581">
        <v>28.9589</v>
      </c>
      <c r="G8581">
        <v>44785</v>
      </c>
      <c r="H8581">
        <v>44774</v>
      </c>
      <c r="I8581">
        <v>4799995.5927999998</v>
      </c>
      <c r="J8581" t="s">
        <v>188</v>
      </c>
      <c r="K8581">
        <v>3359.9969149600001</v>
      </c>
    </row>
    <row r="8582" spans="1:11" x14ac:dyDescent="0.2">
      <c r="A8582" t="s">
        <v>262</v>
      </c>
      <c r="B8582" t="s">
        <v>185</v>
      </c>
      <c r="C8582" t="s">
        <v>216</v>
      </c>
      <c r="D8582" t="s">
        <v>192</v>
      </c>
      <c r="E8582">
        <v>120965</v>
      </c>
      <c r="F8582">
        <v>18.187100000000001</v>
      </c>
      <c r="G8582">
        <v>44785</v>
      </c>
      <c r="H8582">
        <v>44774</v>
      </c>
      <c r="I8582">
        <v>2200002.5515000001</v>
      </c>
      <c r="J8582" t="s">
        <v>215</v>
      </c>
      <c r="K8582">
        <v>1980.0022963500001</v>
      </c>
    </row>
    <row r="8583" spans="1:11" x14ac:dyDescent="0.2">
      <c r="A8583" t="s">
        <v>262</v>
      </c>
      <c r="B8583" t="s">
        <v>185</v>
      </c>
      <c r="C8583" t="s">
        <v>222</v>
      </c>
      <c r="D8583" t="s">
        <v>187</v>
      </c>
      <c r="E8583">
        <v>536325</v>
      </c>
      <c r="F8583">
        <v>15.4757</v>
      </c>
      <c r="G8583">
        <v>44785</v>
      </c>
      <c r="H8583">
        <v>44774</v>
      </c>
      <c r="I8583">
        <v>8300004.8025000002</v>
      </c>
      <c r="J8583" t="s">
        <v>193</v>
      </c>
      <c r="K8583">
        <v>6640.0038420000001</v>
      </c>
    </row>
    <row r="8584" spans="1:11" x14ac:dyDescent="0.2">
      <c r="A8584" t="s">
        <v>262</v>
      </c>
      <c r="B8584" t="s">
        <v>198</v>
      </c>
      <c r="C8584" t="s">
        <v>219</v>
      </c>
      <c r="D8584" t="s">
        <v>212</v>
      </c>
      <c r="E8584">
        <v>41829</v>
      </c>
      <c r="F8584">
        <v>50.204599999999999</v>
      </c>
      <c r="G8584">
        <v>44786</v>
      </c>
      <c r="H8584">
        <v>44774</v>
      </c>
      <c r="I8584">
        <v>2100008.2133999998</v>
      </c>
      <c r="J8584" t="s">
        <v>188</v>
      </c>
      <c r="K8584">
        <v>1470.00574938</v>
      </c>
    </row>
    <row r="8585" spans="1:11" x14ac:dyDescent="0.2">
      <c r="A8585" t="s">
        <v>262</v>
      </c>
      <c r="B8585" t="s">
        <v>185</v>
      </c>
      <c r="C8585" t="s">
        <v>234</v>
      </c>
      <c r="D8585" t="s">
        <v>187</v>
      </c>
      <c r="E8585">
        <v>75450</v>
      </c>
      <c r="F8585">
        <v>95.427899999999994</v>
      </c>
      <c r="G8585">
        <v>44786</v>
      </c>
      <c r="H8585">
        <v>44774</v>
      </c>
      <c r="I8585">
        <v>7200035.0549999997</v>
      </c>
      <c r="J8585" t="s">
        <v>204</v>
      </c>
      <c r="K8585">
        <v>5040.0245384999998</v>
      </c>
    </row>
    <row r="8586" spans="1:11" x14ac:dyDescent="0.2">
      <c r="A8586" t="s">
        <v>262</v>
      </c>
      <c r="B8586" t="s">
        <v>185</v>
      </c>
      <c r="C8586" t="s">
        <v>214</v>
      </c>
      <c r="D8586" t="s">
        <v>192</v>
      </c>
      <c r="E8586">
        <v>312149</v>
      </c>
      <c r="F8586">
        <v>28.191700000000001</v>
      </c>
      <c r="G8586">
        <v>44787</v>
      </c>
      <c r="H8586">
        <v>44774</v>
      </c>
      <c r="I8586">
        <v>8800010.9633000009</v>
      </c>
      <c r="J8586" t="s">
        <v>215</v>
      </c>
      <c r="K8586">
        <v>7920.0098669700019</v>
      </c>
    </row>
    <row r="8587" spans="1:11" x14ac:dyDescent="0.2">
      <c r="A8587" t="s">
        <v>262</v>
      </c>
      <c r="B8587" t="s">
        <v>198</v>
      </c>
      <c r="C8587" t="s">
        <v>221</v>
      </c>
      <c r="D8587" t="s">
        <v>187</v>
      </c>
      <c r="E8587">
        <v>136561</v>
      </c>
      <c r="F8587">
        <v>35.881399999999999</v>
      </c>
      <c r="G8587">
        <v>44788</v>
      </c>
      <c r="H8587">
        <v>44774</v>
      </c>
      <c r="I8587">
        <v>4899999.8653999995</v>
      </c>
      <c r="J8587" t="s">
        <v>207</v>
      </c>
      <c r="K8587">
        <v>3429.9999057799996</v>
      </c>
    </row>
    <row r="8588" spans="1:11" x14ac:dyDescent="0.2">
      <c r="A8588" t="s">
        <v>262</v>
      </c>
      <c r="B8588" t="s">
        <v>198</v>
      </c>
      <c r="C8588" t="s">
        <v>237</v>
      </c>
      <c r="D8588" t="s">
        <v>190</v>
      </c>
      <c r="E8588">
        <v>477805</v>
      </c>
      <c r="F8588">
        <v>17.161799999999999</v>
      </c>
      <c r="G8588">
        <v>44791</v>
      </c>
      <c r="H8588">
        <v>44774</v>
      </c>
      <c r="I8588">
        <v>8199993.8489999995</v>
      </c>
      <c r="J8588" t="s">
        <v>204</v>
      </c>
      <c r="K8588">
        <v>5739.9956942999997</v>
      </c>
    </row>
    <row r="8589" spans="1:11" x14ac:dyDescent="0.2">
      <c r="A8589" t="s">
        <v>262</v>
      </c>
      <c r="B8589" t="s">
        <v>185</v>
      </c>
      <c r="C8589" t="s">
        <v>224</v>
      </c>
      <c r="D8589" t="s">
        <v>190</v>
      </c>
      <c r="E8589">
        <v>5881</v>
      </c>
      <c r="F8589">
        <v>187.03970000000001</v>
      </c>
      <c r="G8589">
        <v>44791</v>
      </c>
      <c r="H8589">
        <v>44774</v>
      </c>
      <c r="I8589">
        <v>1099980.4757000001</v>
      </c>
      <c r="J8589" t="s">
        <v>204</v>
      </c>
      <c r="K8589">
        <v>769.98633299000005</v>
      </c>
    </row>
    <row r="8590" spans="1:11" x14ac:dyDescent="0.2">
      <c r="A8590" t="s">
        <v>262</v>
      </c>
      <c r="B8590" t="s">
        <v>185</v>
      </c>
      <c r="C8590" t="s">
        <v>217</v>
      </c>
      <c r="D8590" t="s">
        <v>200</v>
      </c>
      <c r="E8590">
        <v>1024226</v>
      </c>
      <c r="F8590">
        <v>9.5681999999999992</v>
      </c>
      <c r="G8590">
        <v>44791</v>
      </c>
      <c r="H8590">
        <v>44774</v>
      </c>
      <c r="I8590">
        <v>9799999.2131999992</v>
      </c>
      <c r="J8590" t="s">
        <v>215</v>
      </c>
      <c r="K8590">
        <v>8819.9992918799999</v>
      </c>
    </row>
    <row r="8591" spans="1:11" x14ac:dyDescent="0.2">
      <c r="A8591" t="s">
        <v>262</v>
      </c>
      <c r="B8591" t="s">
        <v>185</v>
      </c>
      <c r="C8591" t="s">
        <v>219</v>
      </c>
      <c r="D8591" t="s">
        <v>190</v>
      </c>
      <c r="E8591">
        <v>117362</v>
      </c>
      <c r="F8591">
        <v>49.419899999999998</v>
      </c>
      <c r="G8591">
        <v>44791</v>
      </c>
      <c r="H8591">
        <v>44774</v>
      </c>
      <c r="I8591">
        <v>5800018.3037999999</v>
      </c>
      <c r="J8591" t="s">
        <v>188</v>
      </c>
      <c r="K8591">
        <v>4060.0128126599998</v>
      </c>
    </row>
    <row r="8592" spans="1:11" x14ac:dyDescent="0.2">
      <c r="A8592" t="s">
        <v>262</v>
      </c>
      <c r="B8592" t="s">
        <v>198</v>
      </c>
      <c r="C8592" t="s">
        <v>206</v>
      </c>
      <c r="D8592" t="s">
        <v>200</v>
      </c>
      <c r="E8592">
        <v>6726</v>
      </c>
      <c r="F8592">
        <v>89.2</v>
      </c>
      <c r="G8592">
        <v>44792</v>
      </c>
      <c r="H8592">
        <v>44774</v>
      </c>
      <c r="I8592">
        <v>599959.20000000007</v>
      </c>
      <c r="J8592" t="s">
        <v>207</v>
      </c>
      <c r="K8592">
        <v>419.97144000000003</v>
      </c>
    </row>
    <row r="8593" spans="1:11" x14ac:dyDescent="0.2">
      <c r="A8593" t="s">
        <v>262</v>
      </c>
      <c r="B8593" t="s">
        <v>198</v>
      </c>
      <c r="C8593" t="s">
        <v>114</v>
      </c>
      <c r="D8593" t="s">
        <v>212</v>
      </c>
      <c r="E8593">
        <v>159390</v>
      </c>
      <c r="F8593">
        <v>14.43</v>
      </c>
      <c r="G8593">
        <v>44793</v>
      </c>
      <c r="H8593">
        <v>44774</v>
      </c>
      <c r="I8593">
        <v>2299997.7000000002</v>
      </c>
      <c r="J8593" t="s">
        <v>215</v>
      </c>
      <c r="K8593">
        <v>2069.99793</v>
      </c>
    </row>
    <row r="8594" spans="1:11" x14ac:dyDescent="0.2">
      <c r="A8594" t="s">
        <v>262</v>
      </c>
      <c r="B8594" t="s">
        <v>198</v>
      </c>
      <c r="C8594" t="s">
        <v>233</v>
      </c>
      <c r="D8594" t="s">
        <v>190</v>
      </c>
      <c r="E8594">
        <v>106014</v>
      </c>
      <c r="F8594">
        <v>79.234499999999997</v>
      </c>
      <c r="G8594">
        <v>44794</v>
      </c>
      <c r="H8594">
        <v>44774</v>
      </c>
      <c r="I8594">
        <v>8399966.2829999998</v>
      </c>
      <c r="J8594" t="s">
        <v>204</v>
      </c>
      <c r="K8594">
        <v>5879.9763981000006</v>
      </c>
    </row>
    <row r="8595" spans="1:11" x14ac:dyDescent="0.2">
      <c r="A8595" t="s">
        <v>262</v>
      </c>
      <c r="B8595" t="s">
        <v>185</v>
      </c>
      <c r="C8595" t="s">
        <v>231</v>
      </c>
      <c r="D8595" t="s">
        <v>187</v>
      </c>
      <c r="E8595">
        <v>114956</v>
      </c>
      <c r="F8595">
        <v>21.747399999999999</v>
      </c>
      <c r="G8595">
        <v>44794</v>
      </c>
      <c r="H8595">
        <v>44774</v>
      </c>
      <c r="I8595">
        <v>2499994.1143999998</v>
      </c>
      <c r="J8595" t="s">
        <v>188</v>
      </c>
      <c r="K8595">
        <v>1749.99588008</v>
      </c>
    </row>
    <row r="8596" spans="1:11" x14ac:dyDescent="0.2">
      <c r="A8596" t="s">
        <v>262</v>
      </c>
      <c r="B8596" t="s">
        <v>198</v>
      </c>
      <c r="C8596" t="s">
        <v>235</v>
      </c>
      <c r="D8596" t="s">
        <v>192</v>
      </c>
      <c r="E8596">
        <v>648967</v>
      </c>
      <c r="F8596">
        <v>13.7141</v>
      </c>
      <c r="G8596">
        <v>44795</v>
      </c>
      <c r="H8596">
        <v>44774</v>
      </c>
      <c r="I8596">
        <v>8899998.3346999995</v>
      </c>
      <c r="J8596" t="s">
        <v>204</v>
      </c>
      <c r="K8596">
        <v>6229.9988342899996</v>
      </c>
    </row>
    <row r="8597" spans="1:11" x14ac:dyDescent="0.2">
      <c r="A8597" t="s">
        <v>262</v>
      </c>
      <c r="B8597" t="s">
        <v>185</v>
      </c>
      <c r="C8597" t="s">
        <v>186</v>
      </c>
      <c r="D8597" t="s">
        <v>192</v>
      </c>
      <c r="E8597">
        <v>304658</v>
      </c>
      <c r="F8597">
        <v>21.3354</v>
      </c>
      <c r="G8597">
        <v>44798</v>
      </c>
      <c r="H8597">
        <v>44774</v>
      </c>
      <c r="I8597">
        <v>6500000.2932000002</v>
      </c>
      <c r="J8597" t="s">
        <v>188</v>
      </c>
      <c r="K8597">
        <v>4550.0002052400005</v>
      </c>
    </row>
    <row r="8598" spans="1:11" x14ac:dyDescent="0.2">
      <c r="A8598" t="s">
        <v>262</v>
      </c>
      <c r="B8598" t="s">
        <v>198</v>
      </c>
      <c r="C8598" t="s">
        <v>195</v>
      </c>
      <c r="D8598" t="s">
        <v>190</v>
      </c>
      <c r="E8598">
        <v>65490</v>
      </c>
      <c r="F8598">
        <v>108.413</v>
      </c>
      <c r="G8598">
        <v>44798</v>
      </c>
      <c r="H8598">
        <v>44774</v>
      </c>
      <c r="I8598">
        <v>7099967.3700000001</v>
      </c>
      <c r="J8598" t="s">
        <v>196</v>
      </c>
      <c r="K8598">
        <v>6389.9706329999999</v>
      </c>
    </row>
    <row r="8599" spans="1:11" x14ac:dyDescent="0.2">
      <c r="A8599" t="s">
        <v>262</v>
      </c>
      <c r="B8599" t="s">
        <v>185</v>
      </c>
      <c r="C8599" t="s">
        <v>238</v>
      </c>
      <c r="D8599" t="s">
        <v>190</v>
      </c>
      <c r="E8599">
        <v>37068</v>
      </c>
      <c r="F8599">
        <v>229.31100000000001</v>
      </c>
      <c r="G8599">
        <v>44799</v>
      </c>
      <c r="H8599">
        <v>44774</v>
      </c>
      <c r="I8599">
        <v>8500100.148</v>
      </c>
      <c r="J8599" t="s">
        <v>204</v>
      </c>
      <c r="K8599">
        <v>5950.0701036</v>
      </c>
    </row>
    <row r="8600" spans="1:11" x14ac:dyDescent="0.2">
      <c r="A8600" t="s">
        <v>262</v>
      </c>
      <c r="B8600" t="s">
        <v>185</v>
      </c>
      <c r="C8600" t="s">
        <v>194</v>
      </c>
      <c r="D8600" t="s">
        <v>192</v>
      </c>
      <c r="E8600">
        <v>27935</v>
      </c>
      <c r="F8600">
        <v>50.116199999999999</v>
      </c>
      <c r="G8600">
        <v>44799</v>
      </c>
      <c r="H8600">
        <v>44774</v>
      </c>
      <c r="I8600">
        <v>1399996.047</v>
      </c>
      <c r="J8600" t="s">
        <v>188</v>
      </c>
      <c r="K8600">
        <v>979.99723290000009</v>
      </c>
    </row>
    <row r="8601" spans="1:11" x14ac:dyDescent="0.2">
      <c r="A8601" t="s">
        <v>262</v>
      </c>
      <c r="B8601" t="s">
        <v>198</v>
      </c>
      <c r="C8601" t="s">
        <v>218</v>
      </c>
      <c r="D8601" t="s">
        <v>212</v>
      </c>
      <c r="E8601">
        <v>28204</v>
      </c>
      <c r="F8601">
        <v>60.2761</v>
      </c>
      <c r="G8601">
        <v>44800</v>
      </c>
      <c r="H8601">
        <v>44774</v>
      </c>
      <c r="I8601">
        <v>1700027.1244000001</v>
      </c>
      <c r="J8601" t="s">
        <v>204</v>
      </c>
      <c r="K8601">
        <v>1190.01898708</v>
      </c>
    </row>
    <row r="8602" spans="1:11" x14ac:dyDescent="0.2">
      <c r="A8602" t="s">
        <v>262</v>
      </c>
      <c r="B8602" t="s">
        <v>185</v>
      </c>
      <c r="C8602" t="s">
        <v>201</v>
      </c>
      <c r="D8602" t="s">
        <v>192</v>
      </c>
      <c r="E8602">
        <v>40178</v>
      </c>
      <c r="F8602">
        <v>37.334099999999999</v>
      </c>
      <c r="G8602">
        <v>44802</v>
      </c>
      <c r="H8602">
        <v>44774</v>
      </c>
      <c r="I8602">
        <v>1500009.4698000001</v>
      </c>
      <c r="J8602" t="s">
        <v>188</v>
      </c>
      <c r="K8602">
        <v>1050.0066288600001</v>
      </c>
    </row>
    <row r="8603" spans="1:11" x14ac:dyDescent="0.2">
      <c r="A8603" t="s">
        <v>262</v>
      </c>
      <c r="B8603" t="s">
        <v>185</v>
      </c>
      <c r="C8603" t="s">
        <v>240</v>
      </c>
      <c r="D8603" t="s">
        <v>190</v>
      </c>
      <c r="E8603">
        <v>167902</v>
      </c>
      <c r="F8603">
        <v>7.7426000000000004</v>
      </c>
      <c r="G8603">
        <v>44802</v>
      </c>
      <c r="H8603">
        <v>44774</v>
      </c>
      <c r="I8603">
        <v>1299998.0252</v>
      </c>
      <c r="J8603" t="s">
        <v>241</v>
      </c>
      <c r="K8603">
        <v>1169.99822268</v>
      </c>
    </row>
    <row r="8604" spans="1:11" x14ac:dyDescent="0.2">
      <c r="A8604" t="s">
        <v>262</v>
      </c>
      <c r="B8604" t="s">
        <v>185</v>
      </c>
      <c r="C8604" t="s">
        <v>230</v>
      </c>
      <c r="D8604" t="s">
        <v>200</v>
      </c>
      <c r="E8604">
        <v>51679</v>
      </c>
      <c r="F8604">
        <v>112.2304</v>
      </c>
      <c r="G8604">
        <v>44805</v>
      </c>
      <c r="H8604">
        <v>44805</v>
      </c>
      <c r="I8604">
        <v>5799954.8415999999</v>
      </c>
      <c r="J8604" t="s">
        <v>188</v>
      </c>
      <c r="K8604">
        <v>4059.9683891200002</v>
      </c>
    </row>
    <row r="8605" spans="1:11" x14ac:dyDescent="0.2">
      <c r="A8605" t="s">
        <v>262</v>
      </c>
      <c r="B8605" t="s">
        <v>185</v>
      </c>
      <c r="C8605" t="s">
        <v>235</v>
      </c>
      <c r="D8605" t="s">
        <v>187</v>
      </c>
      <c r="E8605">
        <v>233497</v>
      </c>
      <c r="F8605">
        <v>13.276400000000001</v>
      </c>
      <c r="G8605">
        <v>44805</v>
      </c>
      <c r="H8605">
        <v>44805</v>
      </c>
      <c r="I8605">
        <v>3099999.5708000003</v>
      </c>
      <c r="J8605" t="s">
        <v>204</v>
      </c>
      <c r="K8605">
        <v>2169.9996995600004</v>
      </c>
    </row>
    <row r="8606" spans="1:11" x14ac:dyDescent="0.2">
      <c r="A8606" t="s">
        <v>262</v>
      </c>
      <c r="B8606" t="s">
        <v>185</v>
      </c>
      <c r="C8606" t="s">
        <v>237</v>
      </c>
      <c r="D8606" t="s">
        <v>200</v>
      </c>
      <c r="E8606">
        <v>197826</v>
      </c>
      <c r="F8606">
        <v>17.186800000000002</v>
      </c>
      <c r="G8606">
        <v>44805</v>
      </c>
      <c r="H8606">
        <v>44805</v>
      </c>
      <c r="I8606">
        <v>3399995.8968000002</v>
      </c>
      <c r="J8606" t="s">
        <v>204</v>
      </c>
      <c r="K8606">
        <v>2379.9971277600002</v>
      </c>
    </row>
    <row r="8607" spans="1:11" x14ac:dyDescent="0.2">
      <c r="A8607" t="s">
        <v>262</v>
      </c>
      <c r="B8607" t="s">
        <v>198</v>
      </c>
      <c r="C8607" t="s">
        <v>214</v>
      </c>
      <c r="D8607" t="s">
        <v>190</v>
      </c>
      <c r="E8607">
        <v>131517</v>
      </c>
      <c r="F8607">
        <v>25.8522</v>
      </c>
      <c r="G8607">
        <v>44805</v>
      </c>
      <c r="H8607">
        <v>44805</v>
      </c>
      <c r="I8607">
        <v>3400003.7873999998</v>
      </c>
      <c r="J8607" t="s">
        <v>215</v>
      </c>
      <c r="K8607">
        <v>3060.0034086599999</v>
      </c>
    </row>
    <row r="8608" spans="1:11" x14ac:dyDescent="0.2">
      <c r="A8608" t="s">
        <v>262</v>
      </c>
      <c r="B8608" t="s">
        <v>185</v>
      </c>
      <c r="C8608" t="s">
        <v>112</v>
      </c>
      <c r="D8608" t="s">
        <v>200</v>
      </c>
      <c r="E8608">
        <v>130105</v>
      </c>
      <c r="F8608">
        <v>43.042000000000002</v>
      </c>
      <c r="G8608">
        <v>44805</v>
      </c>
      <c r="H8608">
        <v>44805</v>
      </c>
      <c r="I8608">
        <v>5599979.4100000001</v>
      </c>
      <c r="J8608" t="s">
        <v>188</v>
      </c>
      <c r="K8608">
        <v>3919.9855870000006</v>
      </c>
    </row>
    <row r="8609" spans="1:11" x14ac:dyDescent="0.2">
      <c r="A8609" t="s">
        <v>262</v>
      </c>
      <c r="B8609" t="s">
        <v>198</v>
      </c>
      <c r="C8609" t="s">
        <v>214</v>
      </c>
      <c r="D8609" t="s">
        <v>187</v>
      </c>
      <c r="E8609">
        <v>290924</v>
      </c>
      <c r="F8609">
        <v>28.1861</v>
      </c>
      <c r="G8609">
        <v>44806</v>
      </c>
      <c r="H8609">
        <v>44805</v>
      </c>
      <c r="I8609">
        <v>8200012.9563999996</v>
      </c>
      <c r="J8609" t="s">
        <v>215</v>
      </c>
      <c r="K8609">
        <v>7380.0116607600003</v>
      </c>
    </row>
    <row r="8610" spans="1:11" x14ac:dyDescent="0.2">
      <c r="A8610" t="s">
        <v>262</v>
      </c>
      <c r="B8610" t="s">
        <v>198</v>
      </c>
      <c r="C8610" t="s">
        <v>216</v>
      </c>
      <c r="D8610" t="s">
        <v>200</v>
      </c>
      <c r="E8610">
        <v>350018</v>
      </c>
      <c r="F8610">
        <v>17.141999999999999</v>
      </c>
      <c r="G8610">
        <v>44807</v>
      </c>
      <c r="H8610">
        <v>44805</v>
      </c>
      <c r="I8610">
        <v>6000008.5559999999</v>
      </c>
      <c r="J8610" t="s">
        <v>215</v>
      </c>
      <c r="K8610">
        <v>5400.0077004000004</v>
      </c>
    </row>
    <row r="8611" spans="1:11" x14ac:dyDescent="0.2">
      <c r="A8611" t="s">
        <v>262</v>
      </c>
      <c r="B8611" t="s">
        <v>198</v>
      </c>
      <c r="C8611" t="s">
        <v>232</v>
      </c>
      <c r="D8611" t="s">
        <v>190</v>
      </c>
      <c r="E8611">
        <v>285426</v>
      </c>
      <c r="F8611">
        <v>24.8751</v>
      </c>
      <c r="G8611">
        <v>44807</v>
      </c>
      <c r="H8611">
        <v>44805</v>
      </c>
      <c r="I8611">
        <v>7100000.2926000003</v>
      </c>
      <c r="J8611" t="s">
        <v>204</v>
      </c>
      <c r="K8611">
        <v>4970.0002048200004</v>
      </c>
    </row>
    <row r="8612" spans="1:11" x14ac:dyDescent="0.2">
      <c r="A8612" t="s">
        <v>262</v>
      </c>
      <c r="B8612" t="s">
        <v>198</v>
      </c>
      <c r="C8612" t="s">
        <v>246</v>
      </c>
      <c r="D8612" t="s">
        <v>190</v>
      </c>
      <c r="E8612">
        <v>44150</v>
      </c>
      <c r="F8612">
        <v>138.16390000000001</v>
      </c>
      <c r="G8612">
        <v>44808</v>
      </c>
      <c r="H8612">
        <v>44805</v>
      </c>
      <c r="I8612">
        <v>6099936.1850000005</v>
      </c>
      <c r="J8612" t="s">
        <v>204</v>
      </c>
      <c r="K8612">
        <v>4269.9553295000005</v>
      </c>
    </row>
    <row r="8613" spans="1:11" x14ac:dyDescent="0.2">
      <c r="A8613" t="s">
        <v>262</v>
      </c>
      <c r="B8613" t="s">
        <v>185</v>
      </c>
      <c r="C8613" t="s">
        <v>239</v>
      </c>
      <c r="D8613" t="s">
        <v>187</v>
      </c>
      <c r="E8613">
        <v>101797</v>
      </c>
      <c r="F8613">
        <v>17.682200000000002</v>
      </c>
      <c r="G8613">
        <v>44808</v>
      </c>
      <c r="H8613">
        <v>44805</v>
      </c>
      <c r="I8613">
        <v>1799994.9134000002</v>
      </c>
      <c r="J8613" t="s">
        <v>188</v>
      </c>
      <c r="K8613">
        <v>1259.9964393800003</v>
      </c>
    </row>
    <row r="8614" spans="1:11" x14ac:dyDescent="0.2">
      <c r="A8614" t="s">
        <v>262</v>
      </c>
      <c r="B8614" t="s">
        <v>198</v>
      </c>
      <c r="C8614" t="s">
        <v>112</v>
      </c>
      <c r="D8614" t="s">
        <v>192</v>
      </c>
      <c r="E8614">
        <v>218714</v>
      </c>
      <c r="F8614">
        <v>41.149700000000003</v>
      </c>
      <c r="G8614">
        <v>44809</v>
      </c>
      <c r="H8614">
        <v>44805</v>
      </c>
      <c r="I8614">
        <v>9000015.4857999999</v>
      </c>
      <c r="J8614" t="s">
        <v>188</v>
      </c>
      <c r="K8614">
        <v>6300.0108400600002</v>
      </c>
    </row>
    <row r="8615" spans="1:11" x14ac:dyDescent="0.2">
      <c r="A8615" t="s">
        <v>262</v>
      </c>
      <c r="B8615" t="s">
        <v>185</v>
      </c>
      <c r="C8615" t="s">
        <v>219</v>
      </c>
      <c r="D8615" t="s">
        <v>187</v>
      </c>
      <c r="E8615">
        <v>69214</v>
      </c>
      <c r="F8615">
        <v>49.122999999999998</v>
      </c>
      <c r="G8615">
        <v>44812</v>
      </c>
      <c r="H8615">
        <v>44805</v>
      </c>
      <c r="I8615">
        <v>3399999.3219999997</v>
      </c>
      <c r="J8615" t="s">
        <v>188</v>
      </c>
      <c r="K8615">
        <v>2379.9995253999996</v>
      </c>
    </row>
    <row r="8616" spans="1:11" x14ac:dyDescent="0.2">
      <c r="A8616" t="s">
        <v>262</v>
      </c>
      <c r="B8616" t="s">
        <v>185</v>
      </c>
      <c r="C8616" t="s">
        <v>244</v>
      </c>
      <c r="D8616" t="s">
        <v>200</v>
      </c>
      <c r="E8616">
        <v>278558</v>
      </c>
      <c r="F8616">
        <v>28.0014</v>
      </c>
      <c r="G8616">
        <v>44812</v>
      </c>
      <c r="H8616">
        <v>44805</v>
      </c>
      <c r="I8616">
        <v>7800013.9812000003</v>
      </c>
      <c r="J8616" t="s">
        <v>207</v>
      </c>
      <c r="K8616">
        <v>5460.0097868399998</v>
      </c>
    </row>
    <row r="8617" spans="1:11" x14ac:dyDescent="0.2">
      <c r="A8617" t="s">
        <v>262</v>
      </c>
      <c r="B8617" t="s">
        <v>198</v>
      </c>
      <c r="C8617" t="s">
        <v>186</v>
      </c>
      <c r="D8617" t="s">
        <v>200</v>
      </c>
      <c r="E8617">
        <v>275271</v>
      </c>
      <c r="F8617">
        <v>20.706900000000001</v>
      </c>
      <c r="G8617">
        <v>44813</v>
      </c>
      <c r="H8617">
        <v>44805</v>
      </c>
      <c r="I8617">
        <v>5700009.0699000005</v>
      </c>
      <c r="J8617" t="s">
        <v>188</v>
      </c>
      <c r="K8617">
        <v>3990.0063489300005</v>
      </c>
    </row>
    <row r="8618" spans="1:11" x14ac:dyDescent="0.2">
      <c r="A8618" t="s">
        <v>262</v>
      </c>
      <c r="B8618" t="s">
        <v>185</v>
      </c>
      <c r="C8618" t="s">
        <v>208</v>
      </c>
      <c r="D8618" t="s">
        <v>190</v>
      </c>
      <c r="E8618">
        <v>70836</v>
      </c>
      <c r="F8618">
        <v>63.526699999999998</v>
      </c>
      <c r="G8618">
        <v>44814</v>
      </c>
      <c r="H8618">
        <v>44805</v>
      </c>
      <c r="I8618">
        <v>4499977.3212000001</v>
      </c>
      <c r="J8618" t="s">
        <v>188</v>
      </c>
      <c r="K8618">
        <v>3149.9841248400003</v>
      </c>
    </row>
    <row r="8619" spans="1:11" x14ac:dyDescent="0.2">
      <c r="A8619" t="s">
        <v>262</v>
      </c>
      <c r="B8619" t="s">
        <v>185</v>
      </c>
      <c r="C8619" t="s">
        <v>243</v>
      </c>
      <c r="D8619" t="s">
        <v>192</v>
      </c>
      <c r="E8619">
        <v>1129295</v>
      </c>
      <c r="F8619">
        <v>5.5787000000000004</v>
      </c>
      <c r="G8619">
        <v>44815</v>
      </c>
      <c r="H8619">
        <v>44805</v>
      </c>
      <c r="I8619">
        <v>6299998.0165000008</v>
      </c>
      <c r="J8619" t="s">
        <v>215</v>
      </c>
      <c r="K8619">
        <v>5669.9982148500012</v>
      </c>
    </row>
    <row r="8620" spans="1:11" x14ac:dyDescent="0.2">
      <c r="A8620" t="s">
        <v>262</v>
      </c>
      <c r="B8620" t="s">
        <v>185</v>
      </c>
      <c r="C8620" t="s">
        <v>112</v>
      </c>
      <c r="D8620" t="s">
        <v>192</v>
      </c>
      <c r="E8620">
        <v>236776</v>
      </c>
      <c r="F8620">
        <v>41.389400000000002</v>
      </c>
      <c r="G8620">
        <v>44815</v>
      </c>
      <c r="H8620">
        <v>44805</v>
      </c>
      <c r="I8620">
        <v>9800016.5744000003</v>
      </c>
      <c r="J8620" t="s">
        <v>188</v>
      </c>
      <c r="K8620">
        <v>6860.0116020799996</v>
      </c>
    </row>
    <row r="8621" spans="1:11" x14ac:dyDescent="0.2">
      <c r="A8621" t="s">
        <v>262</v>
      </c>
      <c r="B8621" t="s">
        <v>185</v>
      </c>
      <c r="C8621" t="s">
        <v>231</v>
      </c>
      <c r="D8621" t="s">
        <v>190</v>
      </c>
      <c r="E8621">
        <v>286382</v>
      </c>
      <c r="F8621">
        <v>21.3002</v>
      </c>
      <c r="G8621">
        <v>44816</v>
      </c>
      <c r="H8621">
        <v>44805</v>
      </c>
      <c r="I8621">
        <v>6099993.8764000004</v>
      </c>
      <c r="J8621" t="s">
        <v>188</v>
      </c>
      <c r="K8621">
        <v>4269.9957134800006</v>
      </c>
    </row>
    <row r="8622" spans="1:11" x14ac:dyDescent="0.2">
      <c r="A8622" t="s">
        <v>262</v>
      </c>
      <c r="B8622" t="s">
        <v>185</v>
      </c>
      <c r="C8622" t="s">
        <v>227</v>
      </c>
      <c r="D8622" t="s">
        <v>192</v>
      </c>
      <c r="E8622">
        <v>41869</v>
      </c>
      <c r="F8622">
        <v>150.46770000000001</v>
      </c>
      <c r="G8622">
        <v>44819</v>
      </c>
      <c r="H8622">
        <v>44805</v>
      </c>
      <c r="I8622">
        <v>6299932.1313000005</v>
      </c>
      <c r="J8622" t="s">
        <v>204</v>
      </c>
      <c r="K8622">
        <v>4409.9524919100004</v>
      </c>
    </row>
    <row r="8623" spans="1:11" x14ac:dyDescent="0.2">
      <c r="A8623" t="s">
        <v>262</v>
      </c>
      <c r="B8623" t="s">
        <v>198</v>
      </c>
      <c r="C8623" t="s">
        <v>201</v>
      </c>
      <c r="D8623" t="s">
        <v>190</v>
      </c>
      <c r="E8623">
        <v>107220</v>
      </c>
      <c r="F8623">
        <v>38.2393</v>
      </c>
      <c r="G8623">
        <v>44820</v>
      </c>
      <c r="H8623">
        <v>44805</v>
      </c>
      <c r="I8623">
        <v>4100017.7459999998</v>
      </c>
      <c r="J8623" t="s">
        <v>188</v>
      </c>
      <c r="K8623">
        <v>2870.0124221999999</v>
      </c>
    </row>
    <row r="8624" spans="1:11" x14ac:dyDescent="0.2">
      <c r="A8624" t="s">
        <v>262</v>
      </c>
      <c r="B8624" t="s">
        <v>185</v>
      </c>
      <c r="C8624" t="s">
        <v>242</v>
      </c>
      <c r="D8624" t="s">
        <v>190</v>
      </c>
      <c r="E8624">
        <v>24060</v>
      </c>
      <c r="F8624">
        <v>241.06209999999999</v>
      </c>
      <c r="G8624">
        <v>44820</v>
      </c>
      <c r="H8624">
        <v>44805</v>
      </c>
      <c r="I8624">
        <v>5799954.1259999992</v>
      </c>
      <c r="J8624" t="s">
        <v>207</v>
      </c>
      <c r="K8624">
        <v>4059.9678881999994</v>
      </c>
    </row>
    <row r="8625" spans="1:11" x14ac:dyDescent="0.2">
      <c r="A8625" t="s">
        <v>262</v>
      </c>
      <c r="B8625" t="s">
        <v>198</v>
      </c>
      <c r="C8625" t="s">
        <v>191</v>
      </c>
      <c r="D8625" t="s">
        <v>200</v>
      </c>
      <c r="E8625">
        <v>1577453</v>
      </c>
      <c r="F8625">
        <v>5.7054</v>
      </c>
      <c r="G8625">
        <v>44821</v>
      </c>
      <c r="H8625">
        <v>44805</v>
      </c>
      <c r="I8625">
        <v>9000000.3462000005</v>
      </c>
      <c r="J8625" t="s">
        <v>193</v>
      </c>
      <c r="K8625">
        <v>7200.0002769600005</v>
      </c>
    </row>
    <row r="8626" spans="1:11" x14ac:dyDescent="0.2">
      <c r="A8626" t="s">
        <v>262</v>
      </c>
      <c r="B8626" t="s">
        <v>198</v>
      </c>
      <c r="C8626" t="s">
        <v>217</v>
      </c>
      <c r="D8626" t="s">
        <v>190</v>
      </c>
      <c r="E8626">
        <v>64951</v>
      </c>
      <c r="F8626">
        <v>9.2377000000000002</v>
      </c>
      <c r="G8626">
        <v>44821</v>
      </c>
      <c r="H8626">
        <v>44805</v>
      </c>
      <c r="I8626">
        <v>599997.85270000005</v>
      </c>
      <c r="J8626" t="s">
        <v>215</v>
      </c>
      <c r="K8626">
        <v>539.99806742999999</v>
      </c>
    </row>
    <row r="8627" spans="1:11" x14ac:dyDescent="0.2">
      <c r="A8627" t="s">
        <v>262</v>
      </c>
      <c r="B8627" t="s">
        <v>198</v>
      </c>
      <c r="C8627" t="s">
        <v>211</v>
      </c>
      <c r="D8627" t="s">
        <v>190</v>
      </c>
      <c r="E8627">
        <v>789889</v>
      </c>
      <c r="F8627">
        <v>12.4068</v>
      </c>
      <c r="G8627">
        <v>44822</v>
      </c>
      <c r="H8627">
        <v>44805</v>
      </c>
      <c r="I8627">
        <v>9799994.8452000003</v>
      </c>
      <c r="J8627" t="s">
        <v>207</v>
      </c>
      <c r="K8627">
        <v>6859.9963916400002</v>
      </c>
    </row>
    <row r="8628" spans="1:11" x14ac:dyDescent="0.2">
      <c r="A8628" t="s">
        <v>262</v>
      </c>
      <c r="B8628" t="s">
        <v>185</v>
      </c>
      <c r="C8628" t="s">
        <v>244</v>
      </c>
      <c r="D8628" t="s">
        <v>187</v>
      </c>
      <c r="E8628">
        <v>289666</v>
      </c>
      <c r="F8628">
        <v>25.8919</v>
      </c>
      <c r="G8628">
        <v>44822</v>
      </c>
      <c r="H8628">
        <v>44805</v>
      </c>
      <c r="I8628">
        <v>7500003.1053999998</v>
      </c>
      <c r="J8628" t="s">
        <v>207</v>
      </c>
      <c r="K8628">
        <v>5250.0021737800007</v>
      </c>
    </row>
    <row r="8629" spans="1:11" x14ac:dyDescent="0.2">
      <c r="A8629" t="s">
        <v>262</v>
      </c>
      <c r="B8629" t="s">
        <v>185</v>
      </c>
      <c r="C8629" t="s">
        <v>224</v>
      </c>
      <c r="D8629" t="s">
        <v>200</v>
      </c>
      <c r="E8629">
        <v>43057</v>
      </c>
      <c r="F8629">
        <v>195.09039999999999</v>
      </c>
      <c r="G8629">
        <v>44823</v>
      </c>
      <c r="H8629">
        <v>44805</v>
      </c>
      <c r="I8629">
        <v>8400007.3527999986</v>
      </c>
      <c r="J8629" t="s">
        <v>204</v>
      </c>
      <c r="K8629">
        <v>5880.0051469599994</v>
      </c>
    </row>
    <row r="8630" spans="1:11" x14ac:dyDescent="0.2">
      <c r="A8630" t="s">
        <v>262</v>
      </c>
      <c r="B8630" t="s">
        <v>185</v>
      </c>
      <c r="C8630" t="s">
        <v>226</v>
      </c>
      <c r="D8630" t="s">
        <v>192</v>
      </c>
      <c r="E8630">
        <v>194778</v>
      </c>
      <c r="F8630">
        <v>50.313699999999997</v>
      </c>
      <c r="G8630">
        <v>44826</v>
      </c>
      <c r="H8630">
        <v>44805</v>
      </c>
      <c r="I8630">
        <v>9800001.8585999999</v>
      </c>
      <c r="J8630" t="s">
        <v>188</v>
      </c>
      <c r="K8630">
        <v>6860.00130102</v>
      </c>
    </row>
    <row r="8631" spans="1:11" x14ac:dyDescent="0.2">
      <c r="A8631" t="s">
        <v>262</v>
      </c>
      <c r="B8631" t="s">
        <v>185</v>
      </c>
      <c r="C8631" t="s">
        <v>232</v>
      </c>
      <c r="D8631" t="s">
        <v>190</v>
      </c>
      <c r="E8631">
        <v>246212</v>
      </c>
      <c r="F8631">
        <v>23.963100000000001</v>
      </c>
      <c r="G8631">
        <v>44826</v>
      </c>
      <c r="H8631">
        <v>44805</v>
      </c>
      <c r="I8631">
        <v>5900002.7772000004</v>
      </c>
      <c r="J8631" t="s">
        <v>204</v>
      </c>
      <c r="K8631">
        <v>4130.001944040001</v>
      </c>
    </row>
    <row r="8632" spans="1:11" x14ac:dyDescent="0.2">
      <c r="A8632" t="s">
        <v>262</v>
      </c>
      <c r="B8632" t="s">
        <v>185</v>
      </c>
      <c r="C8632" t="s">
        <v>238</v>
      </c>
      <c r="D8632" t="s">
        <v>190</v>
      </c>
      <c r="E8632">
        <v>27309</v>
      </c>
      <c r="F8632">
        <v>245.34399999999999</v>
      </c>
      <c r="G8632">
        <v>44826</v>
      </c>
      <c r="H8632">
        <v>44805</v>
      </c>
      <c r="I8632">
        <v>6700099.2960000001</v>
      </c>
      <c r="J8632" t="s">
        <v>204</v>
      </c>
      <c r="K8632">
        <v>4690.0695071999999</v>
      </c>
    </row>
    <row r="8633" spans="1:11" x14ac:dyDescent="0.2">
      <c r="A8633" t="s">
        <v>262</v>
      </c>
      <c r="B8633" t="s">
        <v>198</v>
      </c>
      <c r="C8633" t="s">
        <v>214</v>
      </c>
      <c r="D8633" t="s">
        <v>190</v>
      </c>
      <c r="E8633">
        <v>168496</v>
      </c>
      <c r="F8633">
        <v>26.113399999999999</v>
      </c>
      <c r="G8633">
        <v>44826</v>
      </c>
      <c r="H8633">
        <v>44805</v>
      </c>
      <c r="I8633">
        <v>4400003.4463999998</v>
      </c>
      <c r="J8633" t="s">
        <v>215</v>
      </c>
      <c r="K8633">
        <v>3960.0031017600004</v>
      </c>
    </row>
    <row r="8634" spans="1:11" x14ac:dyDescent="0.2">
      <c r="A8634" t="s">
        <v>262</v>
      </c>
      <c r="B8634" t="s">
        <v>185</v>
      </c>
      <c r="C8634" t="s">
        <v>223</v>
      </c>
      <c r="D8634" t="s">
        <v>190</v>
      </c>
      <c r="E8634">
        <v>67894</v>
      </c>
      <c r="F8634">
        <v>88.373699999999999</v>
      </c>
      <c r="G8634">
        <v>44826</v>
      </c>
      <c r="H8634">
        <v>44805</v>
      </c>
      <c r="I8634">
        <v>6000043.9878000002</v>
      </c>
      <c r="J8634" t="s">
        <v>204</v>
      </c>
      <c r="K8634">
        <v>4200.0307914599998</v>
      </c>
    </row>
    <row r="8635" spans="1:11" x14ac:dyDescent="0.2">
      <c r="A8635" t="s">
        <v>262</v>
      </c>
      <c r="B8635" t="s">
        <v>198</v>
      </c>
      <c r="C8635" t="s">
        <v>243</v>
      </c>
      <c r="D8635" t="s">
        <v>192</v>
      </c>
      <c r="E8635">
        <v>1672506</v>
      </c>
      <c r="F8635">
        <v>5.6801000000000004</v>
      </c>
      <c r="G8635">
        <v>44827</v>
      </c>
      <c r="H8635">
        <v>44805</v>
      </c>
      <c r="I8635">
        <v>9500001.3306000009</v>
      </c>
      <c r="J8635" t="s">
        <v>215</v>
      </c>
      <c r="K8635">
        <v>8550.0011975400012</v>
      </c>
    </row>
    <row r="8636" spans="1:11" x14ac:dyDescent="0.2">
      <c r="A8636" t="s">
        <v>262</v>
      </c>
      <c r="B8636" t="s">
        <v>185</v>
      </c>
      <c r="C8636" t="s">
        <v>229</v>
      </c>
      <c r="D8636" t="s">
        <v>192</v>
      </c>
      <c r="E8636">
        <v>47072</v>
      </c>
      <c r="F8636">
        <v>97.723399999999998</v>
      </c>
      <c r="G8636">
        <v>44827</v>
      </c>
      <c r="H8636">
        <v>44805</v>
      </c>
      <c r="I8636">
        <v>4600035.8848000001</v>
      </c>
      <c r="J8636" t="s">
        <v>188</v>
      </c>
      <c r="K8636">
        <v>3220.0251193600002</v>
      </c>
    </row>
    <row r="8637" spans="1:11" x14ac:dyDescent="0.2">
      <c r="A8637" t="s">
        <v>262</v>
      </c>
      <c r="B8637" t="s">
        <v>185</v>
      </c>
      <c r="C8637" t="s">
        <v>243</v>
      </c>
      <c r="D8637" t="s">
        <v>190</v>
      </c>
      <c r="E8637">
        <v>1205670</v>
      </c>
      <c r="F8637">
        <v>5.8059000000000003</v>
      </c>
      <c r="G8637">
        <v>44829</v>
      </c>
      <c r="H8637">
        <v>44805</v>
      </c>
      <c r="I8637">
        <v>6999999.4530000007</v>
      </c>
      <c r="J8637" t="s">
        <v>215</v>
      </c>
      <c r="K8637">
        <v>6299.9995077000012</v>
      </c>
    </row>
    <row r="8638" spans="1:11" x14ac:dyDescent="0.2">
      <c r="A8638" t="s">
        <v>262</v>
      </c>
      <c r="B8638" t="s">
        <v>185</v>
      </c>
      <c r="C8638" t="s">
        <v>238</v>
      </c>
      <c r="D8638" t="s">
        <v>190</v>
      </c>
      <c r="E8638">
        <v>18339</v>
      </c>
      <c r="F8638">
        <v>239.93199999999999</v>
      </c>
      <c r="G8638">
        <v>44830</v>
      </c>
      <c r="H8638">
        <v>44805</v>
      </c>
      <c r="I8638">
        <v>4400112.9479999999</v>
      </c>
      <c r="J8638" t="s">
        <v>204</v>
      </c>
      <c r="K8638">
        <v>3080.0790636000002</v>
      </c>
    </row>
    <row r="8639" spans="1:11" x14ac:dyDescent="0.2">
      <c r="A8639" t="s">
        <v>262</v>
      </c>
      <c r="B8639" t="s">
        <v>198</v>
      </c>
      <c r="C8639" t="s">
        <v>244</v>
      </c>
      <c r="D8639" t="s">
        <v>190</v>
      </c>
      <c r="E8639">
        <v>330577</v>
      </c>
      <c r="F8639">
        <v>29.040099999999999</v>
      </c>
      <c r="G8639">
        <v>44835</v>
      </c>
      <c r="H8639">
        <v>44835</v>
      </c>
      <c r="I8639">
        <v>9599989.1376999989</v>
      </c>
      <c r="J8639" t="s">
        <v>207</v>
      </c>
      <c r="K8639">
        <v>6719.9923963900001</v>
      </c>
    </row>
    <row r="8640" spans="1:11" x14ac:dyDescent="0.2">
      <c r="A8640" t="s">
        <v>262</v>
      </c>
      <c r="B8640" t="s">
        <v>185</v>
      </c>
      <c r="C8640" t="s">
        <v>201</v>
      </c>
      <c r="D8640" t="s">
        <v>187</v>
      </c>
      <c r="E8640">
        <v>124800</v>
      </c>
      <c r="F8640">
        <v>42.468000000000004</v>
      </c>
      <c r="G8640">
        <v>44835</v>
      </c>
      <c r="H8640">
        <v>44835</v>
      </c>
      <c r="I8640">
        <v>5300006.4000000004</v>
      </c>
      <c r="J8640" t="s">
        <v>188</v>
      </c>
      <c r="K8640">
        <v>3710.0044800000005</v>
      </c>
    </row>
    <row r="8641" spans="1:11" x14ac:dyDescent="0.2">
      <c r="A8641" t="s">
        <v>262</v>
      </c>
      <c r="B8641" t="s">
        <v>198</v>
      </c>
      <c r="C8641" t="s">
        <v>205</v>
      </c>
      <c r="D8641" t="s">
        <v>187</v>
      </c>
      <c r="E8641">
        <v>427524</v>
      </c>
      <c r="F8641">
        <v>19.180199999999999</v>
      </c>
      <c r="G8641">
        <v>44835</v>
      </c>
      <c r="H8641">
        <v>44835</v>
      </c>
      <c r="I8641">
        <v>8199995.8247999996</v>
      </c>
      <c r="J8641" t="s">
        <v>193</v>
      </c>
      <c r="K8641">
        <v>6559.9966598399997</v>
      </c>
    </row>
    <row r="8642" spans="1:11" x14ac:dyDescent="0.2">
      <c r="A8642" t="s">
        <v>262</v>
      </c>
      <c r="B8642" t="s">
        <v>198</v>
      </c>
      <c r="C8642" t="s">
        <v>210</v>
      </c>
      <c r="D8642" t="s">
        <v>192</v>
      </c>
      <c r="E8642">
        <v>268748</v>
      </c>
      <c r="F8642">
        <v>30.511800000000001</v>
      </c>
      <c r="G8642">
        <v>44836</v>
      </c>
      <c r="H8642">
        <v>44835</v>
      </c>
      <c r="I8642">
        <v>8199985.2264</v>
      </c>
      <c r="J8642" t="s">
        <v>204</v>
      </c>
      <c r="K8642">
        <v>5739.9896584799999</v>
      </c>
    </row>
    <row r="8643" spans="1:11" x14ac:dyDescent="0.2">
      <c r="A8643" t="s">
        <v>262</v>
      </c>
      <c r="B8643" t="s">
        <v>185</v>
      </c>
      <c r="C8643" t="s">
        <v>236</v>
      </c>
      <c r="D8643" t="s">
        <v>192</v>
      </c>
      <c r="E8643">
        <v>705906</v>
      </c>
      <c r="F8643">
        <v>7.0831</v>
      </c>
      <c r="G8643">
        <v>44836</v>
      </c>
      <c r="H8643">
        <v>44835</v>
      </c>
      <c r="I8643">
        <v>5000002.7885999996</v>
      </c>
      <c r="J8643" t="s">
        <v>215</v>
      </c>
      <c r="K8643">
        <v>4500.0025097399994</v>
      </c>
    </row>
    <row r="8644" spans="1:11" x14ac:dyDescent="0.2">
      <c r="A8644" t="s">
        <v>262</v>
      </c>
      <c r="B8644" t="s">
        <v>198</v>
      </c>
      <c r="C8644" t="s">
        <v>225</v>
      </c>
      <c r="D8644" t="s">
        <v>190</v>
      </c>
      <c r="E8644">
        <v>14982</v>
      </c>
      <c r="F8644">
        <v>86.770399999999995</v>
      </c>
      <c r="G8644">
        <v>44836</v>
      </c>
      <c r="H8644">
        <v>44835</v>
      </c>
      <c r="I8644">
        <v>1299994.1328</v>
      </c>
      <c r="J8644" t="s">
        <v>188</v>
      </c>
      <c r="K8644">
        <v>909.99589296000011</v>
      </c>
    </row>
    <row r="8645" spans="1:11" x14ac:dyDescent="0.2">
      <c r="A8645" t="s">
        <v>262</v>
      </c>
      <c r="B8645" t="s">
        <v>185</v>
      </c>
      <c r="C8645" t="s">
        <v>211</v>
      </c>
      <c r="D8645" t="s">
        <v>192</v>
      </c>
      <c r="E8645">
        <v>331104</v>
      </c>
      <c r="F8645">
        <v>12.3828</v>
      </c>
      <c r="G8645">
        <v>44836</v>
      </c>
      <c r="H8645">
        <v>44835</v>
      </c>
      <c r="I8645">
        <v>4099994.6111999997</v>
      </c>
      <c r="J8645" t="s">
        <v>207</v>
      </c>
      <c r="K8645">
        <v>2869.9962278399998</v>
      </c>
    </row>
    <row r="8646" spans="1:11" x14ac:dyDescent="0.2">
      <c r="A8646" t="s">
        <v>262</v>
      </c>
      <c r="B8646" t="s">
        <v>198</v>
      </c>
      <c r="C8646" t="s">
        <v>191</v>
      </c>
      <c r="D8646" t="s">
        <v>190</v>
      </c>
      <c r="E8646">
        <v>1409987</v>
      </c>
      <c r="F8646">
        <v>5.9574999999999996</v>
      </c>
      <c r="G8646">
        <v>44840</v>
      </c>
      <c r="H8646">
        <v>44835</v>
      </c>
      <c r="I8646">
        <v>8399997.5525000002</v>
      </c>
      <c r="J8646" t="s">
        <v>193</v>
      </c>
      <c r="K8646">
        <v>6719.9980420000002</v>
      </c>
    </row>
    <row r="8647" spans="1:11" x14ac:dyDescent="0.2">
      <c r="A8647" t="s">
        <v>262</v>
      </c>
      <c r="B8647" t="s">
        <v>198</v>
      </c>
      <c r="C8647" t="s">
        <v>218</v>
      </c>
      <c r="D8647" t="s">
        <v>190</v>
      </c>
      <c r="E8647">
        <v>79163</v>
      </c>
      <c r="F8647">
        <v>59.371200000000002</v>
      </c>
      <c r="G8647">
        <v>44840</v>
      </c>
      <c r="H8647">
        <v>44835</v>
      </c>
      <c r="I8647">
        <v>4700002.3056000005</v>
      </c>
      <c r="J8647" t="s">
        <v>204</v>
      </c>
      <c r="K8647">
        <v>3290.0016139200002</v>
      </c>
    </row>
    <row r="8648" spans="1:11" x14ac:dyDescent="0.2">
      <c r="A8648" t="s">
        <v>262</v>
      </c>
      <c r="B8648" t="s">
        <v>198</v>
      </c>
      <c r="C8648" t="s">
        <v>209</v>
      </c>
      <c r="D8648" t="s">
        <v>200</v>
      </c>
      <c r="E8648">
        <v>433479</v>
      </c>
      <c r="F8648">
        <v>19.3781</v>
      </c>
      <c r="G8648">
        <v>44840</v>
      </c>
      <c r="H8648">
        <v>44835</v>
      </c>
      <c r="I8648">
        <v>8399999.4099000003</v>
      </c>
      <c r="J8648" t="s">
        <v>188</v>
      </c>
      <c r="K8648">
        <v>5879.9995869300001</v>
      </c>
    </row>
    <row r="8649" spans="1:11" x14ac:dyDescent="0.2">
      <c r="A8649" t="s">
        <v>262</v>
      </c>
      <c r="B8649" t="s">
        <v>185</v>
      </c>
      <c r="C8649" t="s">
        <v>235</v>
      </c>
      <c r="D8649" t="s">
        <v>190</v>
      </c>
      <c r="E8649">
        <v>59418</v>
      </c>
      <c r="F8649">
        <v>15.147</v>
      </c>
      <c r="G8649">
        <v>44840</v>
      </c>
      <c r="H8649">
        <v>44835</v>
      </c>
      <c r="I8649">
        <v>900004.446</v>
      </c>
      <c r="J8649" t="s">
        <v>204</v>
      </c>
      <c r="K8649">
        <v>630.00311220000003</v>
      </c>
    </row>
    <row r="8650" spans="1:11" x14ac:dyDescent="0.2">
      <c r="A8650" t="s">
        <v>262</v>
      </c>
      <c r="B8650" t="s">
        <v>185</v>
      </c>
      <c r="C8650" t="s">
        <v>195</v>
      </c>
      <c r="D8650" t="s">
        <v>200</v>
      </c>
      <c r="E8650">
        <v>74963</v>
      </c>
      <c r="F8650">
        <v>110.72110000000001</v>
      </c>
      <c r="G8650">
        <v>44841</v>
      </c>
      <c r="H8650">
        <v>44835</v>
      </c>
      <c r="I8650">
        <v>8299985.8193000006</v>
      </c>
      <c r="J8650" t="s">
        <v>196</v>
      </c>
      <c r="K8650">
        <v>7469.9872373700009</v>
      </c>
    </row>
    <row r="8651" spans="1:11" x14ac:dyDescent="0.2">
      <c r="A8651" t="s">
        <v>262</v>
      </c>
      <c r="B8651" t="s">
        <v>185</v>
      </c>
      <c r="C8651" t="s">
        <v>233</v>
      </c>
      <c r="D8651" t="s">
        <v>190</v>
      </c>
      <c r="E8651">
        <v>82854</v>
      </c>
      <c r="F8651">
        <v>79.6584</v>
      </c>
      <c r="G8651">
        <v>44841</v>
      </c>
      <c r="H8651">
        <v>44835</v>
      </c>
      <c r="I8651">
        <v>6600017.0735999998</v>
      </c>
      <c r="J8651" t="s">
        <v>204</v>
      </c>
      <c r="K8651">
        <v>4620.0119515199995</v>
      </c>
    </row>
    <row r="8652" spans="1:11" x14ac:dyDescent="0.2">
      <c r="A8652" t="s">
        <v>262</v>
      </c>
      <c r="B8652" t="s">
        <v>185</v>
      </c>
      <c r="C8652" t="s">
        <v>210</v>
      </c>
      <c r="D8652" t="s">
        <v>192</v>
      </c>
      <c r="E8652">
        <v>98516</v>
      </c>
      <c r="F8652">
        <v>29.436699999999998</v>
      </c>
      <c r="G8652">
        <v>44843</v>
      </c>
      <c r="H8652">
        <v>44835</v>
      </c>
      <c r="I8652">
        <v>2899985.9372</v>
      </c>
      <c r="J8652" t="s">
        <v>204</v>
      </c>
      <c r="K8652">
        <v>2029.9901560400003</v>
      </c>
    </row>
    <row r="8653" spans="1:11" x14ac:dyDescent="0.2">
      <c r="A8653" t="s">
        <v>262</v>
      </c>
      <c r="B8653" t="s">
        <v>198</v>
      </c>
      <c r="C8653" t="s">
        <v>220</v>
      </c>
      <c r="D8653" t="s">
        <v>187</v>
      </c>
      <c r="E8653">
        <v>3970</v>
      </c>
      <c r="F8653">
        <v>176.30719999999999</v>
      </c>
      <c r="G8653">
        <v>44847</v>
      </c>
      <c r="H8653">
        <v>44835</v>
      </c>
      <c r="I8653">
        <v>699939.58400000003</v>
      </c>
      <c r="J8653" t="s">
        <v>188</v>
      </c>
      <c r="K8653">
        <v>489.95770880000009</v>
      </c>
    </row>
    <row r="8654" spans="1:11" x14ac:dyDescent="0.2">
      <c r="A8654" t="s">
        <v>262</v>
      </c>
      <c r="B8654" t="s">
        <v>185</v>
      </c>
      <c r="C8654" t="s">
        <v>239</v>
      </c>
      <c r="D8654" t="s">
        <v>200</v>
      </c>
      <c r="E8654">
        <v>526814</v>
      </c>
      <c r="F8654">
        <v>16.7042</v>
      </c>
      <c r="G8654">
        <v>44847</v>
      </c>
      <c r="H8654">
        <v>44835</v>
      </c>
      <c r="I8654">
        <v>8800006.4188000001</v>
      </c>
      <c r="J8654" t="s">
        <v>188</v>
      </c>
      <c r="K8654">
        <v>6160.0044931600005</v>
      </c>
    </row>
    <row r="8655" spans="1:11" x14ac:dyDescent="0.2">
      <c r="A8655" t="s">
        <v>262</v>
      </c>
      <c r="B8655" t="s">
        <v>185</v>
      </c>
      <c r="C8655" t="s">
        <v>235</v>
      </c>
      <c r="D8655" t="s">
        <v>200</v>
      </c>
      <c r="E8655">
        <v>453767</v>
      </c>
      <c r="F8655">
        <v>15.646800000000001</v>
      </c>
      <c r="G8655">
        <v>44847</v>
      </c>
      <c r="H8655">
        <v>44835</v>
      </c>
      <c r="I8655">
        <v>7100001.4956</v>
      </c>
      <c r="J8655" t="s">
        <v>204</v>
      </c>
      <c r="K8655">
        <v>4970.0010469200006</v>
      </c>
    </row>
    <row r="8656" spans="1:11" x14ac:dyDescent="0.2">
      <c r="A8656" t="s">
        <v>262</v>
      </c>
      <c r="B8656" t="s">
        <v>198</v>
      </c>
      <c r="C8656" t="s">
        <v>230</v>
      </c>
      <c r="D8656" t="s">
        <v>192</v>
      </c>
      <c r="E8656">
        <v>25445</v>
      </c>
      <c r="F8656">
        <v>121.83199999999999</v>
      </c>
      <c r="G8656">
        <v>44848</v>
      </c>
      <c r="H8656">
        <v>44835</v>
      </c>
      <c r="I8656">
        <v>3100015.2399999998</v>
      </c>
      <c r="J8656" t="s">
        <v>188</v>
      </c>
      <c r="K8656">
        <v>2170.0106679999999</v>
      </c>
    </row>
    <row r="8657" spans="1:11" x14ac:dyDescent="0.2">
      <c r="A8657" t="s">
        <v>262</v>
      </c>
      <c r="B8657" t="s">
        <v>198</v>
      </c>
      <c r="C8657" t="s">
        <v>243</v>
      </c>
      <c r="D8657" t="s">
        <v>187</v>
      </c>
      <c r="E8657">
        <v>144312</v>
      </c>
      <c r="F8657">
        <v>6.2365000000000004</v>
      </c>
      <c r="G8657">
        <v>44850</v>
      </c>
      <c r="H8657">
        <v>44835</v>
      </c>
      <c r="I8657">
        <v>900001.78800000006</v>
      </c>
      <c r="J8657" t="s">
        <v>215</v>
      </c>
      <c r="K8657">
        <v>810.00160920000008</v>
      </c>
    </row>
    <row r="8658" spans="1:11" x14ac:dyDescent="0.2">
      <c r="A8658" t="s">
        <v>262</v>
      </c>
      <c r="B8658" t="s">
        <v>185</v>
      </c>
      <c r="C8658" t="s">
        <v>228</v>
      </c>
      <c r="D8658" t="s">
        <v>190</v>
      </c>
      <c r="E8658">
        <v>157252</v>
      </c>
      <c r="F8658">
        <v>29.888300000000001</v>
      </c>
      <c r="G8658">
        <v>44851</v>
      </c>
      <c r="H8658">
        <v>44835</v>
      </c>
      <c r="I8658">
        <v>4699994.9516000003</v>
      </c>
      <c r="J8658" t="s">
        <v>204</v>
      </c>
      <c r="K8658">
        <v>3289.9964661200002</v>
      </c>
    </row>
    <row r="8659" spans="1:11" x14ac:dyDescent="0.2">
      <c r="A8659" t="s">
        <v>262</v>
      </c>
      <c r="B8659" t="s">
        <v>185</v>
      </c>
      <c r="C8659" t="s">
        <v>245</v>
      </c>
      <c r="D8659" t="s">
        <v>190</v>
      </c>
      <c r="E8659">
        <v>82010</v>
      </c>
      <c r="F8659">
        <v>51.2134</v>
      </c>
      <c r="G8659">
        <v>44851</v>
      </c>
      <c r="H8659">
        <v>44835</v>
      </c>
      <c r="I8659">
        <v>4200010.9340000004</v>
      </c>
      <c r="J8659" t="s">
        <v>188</v>
      </c>
      <c r="K8659">
        <v>2940.0076538000003</v>
      </c>
    </row>
    <row r="8660" spans="1:11" x14ac:dyDescent="0.2">
      <c r="A8660" t="s">
        <v>262</v>
      </c>
      <c r="B8660" t="s">
        <v>185</v>
      </c>
      <c r="C8660" t="s">
        <v>112</v>
      </c>
      <c r="D8660" t="s">
        <v>190</v>
      </c>
      <c r="E8660">
        <v>172997</v>
      </c>
      <c r="F8660">
        <v>39.307099999999998</v>
      </c>
      <c r="G8660">
        <v>44854</v>
      </c>
      <c r="H8660">
        <v>44835</v>
      </c>
      <c r="I8660">
        <v>6800010.3786999993</v>
      </c>
      <c r="J8660" t="s">
        <v>188</v>
      </c>
      <c r="K8660">
        <v>4760.0072650899992</v>
      </c>
    </row>
    <row r="8661" spans="1:11" x14ac:dyDescent="0.2">
      <c r="A8661" t="s">
        <v>262</v>
      </c>
      <c r="B8661" t="s">
        <v>198</v>
      </c>
      <c r="C8661" t="s">
        <v>222</v>
      </c>
      <c r="D8661" t="s">
        <v>190</v>
      </c>
      <c r="E8661">
        <v>68247</v>
      </c>
      <c r="F8661">
        <v>16.117899999999999</v>
      </c>
      <c r="G8661">
        <v>44855</v>
      </c>
      <c r="H8661">
        <v>44835</v>
      </c>
      <c r="I8661">
        <v>1099998.3213</v>
      </c>
      <c r="J8661" t="s">
        <v>193</v>
      </c>
      <c r="K8661">
        <v>879.99865704000001</v>
      </c>
    </row>
    <row r="8662" spans="1:11" x14ac:dyDescent="0.2">
      <c r="A8662" t="s">
        <v>262</v>
      </c>
      <c r="B8662" t="s">
        <v>198</v>
      </c>
      <c r="C8662" t="s">
        <v>209</v>
      </c>
      <c r="D8662" t="s">
        <v>187</v>
      </c>
      <c r="E8662">
        <v>480174</v>
      </c>
      <c r="F8662">
        <v>18.326699999999999</v>
      </c>
      <c r="G8662">
        <v>44856</v>
      </c>
      <c r="H8662">
        <v>44835</v>
      </c>
      <c r="I8662">
        <v>8800004.8457999993</v>
      </c>
      <c r="J8662" t="s">
        <v>188</v>
      </c>
      <c r="K8662">
        <v>6160.0033920599999</v>
      </c>
    </row>
    <row r="8663" spans="1:11" x14ac:dyDescent="0.2">
      <c r="A8663" t="s">
        <v>262</v>
      </c>
      <c r="B8663" t="s">
        <v>198</v>
      </c>
      <c r="C8663" t="s">
        <v>237</v>
      </c>
      <c r="D8663" t="s">
        <v>190</v>
      </c>
      <c r="E8663">
        <v>590887</v>
      </c>
      <c r="F8663">
        <v>15.569800000000001</v>
      </c>
      <c r="G8663">
        <v>44857</v>
      </c>
      <c r="H8663">
        <v>44835</v>
      </c>
      <c r="I8663">
        <v>9199992.4126000013</v>
      </c>
      <c r="J8663" t="s">
        <v>204</v>
      </c>
      <c r="K8663">
        <v>6439.9946888200011</v>
      </c>
    </row>
    <row r="8664" spans="1:11" x14ac:dyDescent="0.2">
      <c r="A8664" t="s">
        <v>262</v>
      </c>
      <c r="B8664" t="s">
        <v>198</v>
      </c>
      <c r="C8664" t="s">
        <v>223</v>
      </c>
      <c r="D8664" t="s">
        <v>190</v>
      </c>
      <c r="E8664">
        <v>42870</v>
      </c>
      <c r="F8664">
        <v>88.639200000000002</v>
      </c>
      <c r="G8664">
        <v>44857</v>
      </c>
      <c r="H8664">
        <v>44835</v>
      </c>
      <c r="I8664">
        <v>3799962.5040000002</v>
      </c>
      <c r="J8664" t="s">
        <v>204</v>
      </c>
      <c r="K8664">
        <v>2659.9737528000001</v>
      </c>
    </row>
    <row r="8665" spans="1:11" x14ac:dyDescent="0.2">
      <c r="A8665" t="s">
        <v>262</v>
      </c>
      <c r="B8665" t="s">
        <v>185</v>
      </c>
      <c r="C8665" t="s">
        <v>235</v>
      </c>
      <c r="D8665" t="s">
        <v>200</v>
      </c>
      <c r="E8665">
        <v>590432</v>
      </c>
      <c r="F8665">
        <v>15.581799999999999</v>
      </c>
      <c r="G8665">
        <v>44858</v>
      </c>
      <c r="H8665">
        <v>44835</v>
      </c>
      <c r="I8665">
        <v>9199993.3376000002</v>
      </c>
      <c r="J8665" t="s">
        <v>204</v>
      </c>
      <c r="K8665">
        <v>6439.9953363200002</v>
      </c>
    </row>
    <row r="8666" spans="1:11" x14ac:dyDescent="0.2">
      <c r="A8666" t="s">
        <v>262</v>
      </c>
      <c r="B8666" t="s">
        <v>185</v>
      </c>
      <c r="C8666" t="s">
        <v>237</v>
      </c>
      <c r="D8666" t="s">
        <v>190</v>
      </c>
      <c r="E8666">
        <v>384005</v>
      </c>
      <c r="F8666">
        <v>15.6248</v>
      </c>
      <c r="G8666">
        <v>44861</v>
      </c>
      <c r="H8666">
        <v>44835</v>
      </c>
      <c r="I8666">
        <v>6000001.324</v>
      </c>
      <c r="J8666" t="s">
        <v>204</v>
      </c>
      <c r="K8666">
        <v>4200.0009268000003</v>
      </c>
    </row>
    <row r="8667" spans="1:11" x14ac:dyDescent="0.2">
      <c r="A8667" t="s">
        <v>262</v>
      </c>
      <c r="B8667" t="s">
        <v>185</v>
      </c>
      <c r="C8667" t="s">
        <v>189</v>
      </c>
      <c r="D8667" t="s">
        <v>200</v>
      </c>
      <c r="E8667">
        <v>151934</v>
      </c>
      <c r="F8667">
        <v>29.618200000000002</v>
      </c>
      <c r="G8667">
        <v>44861</v>
      </c>
      <c r="H8667">
        <v>44835</v>
      </c>
      <c r="I8667">
        <v>4500011.5987999998</v>
      </c>
      <c r="J8667" t="s">
        <v>188</v>
      </c>
      <c r="K8667">
        <v>3150.0081191600002</v>
      </c>
    </row>
    <row r="8668" spans="1:11" x14ac:dyDescent="0.2">
      <c r="A8668" t="s">
        <v>262</v>
      </c>
      <c r="B8668" t="s">
        <v>198</v>
      </c>
      <c r="C8668" t="s">
        <v>245</v>
      </c>
      <c r="D8668" t="s">
        <v>190</v>
      </c>
      <c r="E8668">
        <v>82482</v>
      </c>
      <c r="F8668">
        <v>50.920200000000001</v>
      </c>
      <c r="G8668">
        <v>44863</v>
      </c>
      <c r="H8668">
        <v>44835</v>
      </c>
      <c r="I8668">
        <v>4199999.9364</v>
      </c>
      <c r="J8668" t="s">
        <v>188</v>
      </c>
      <c r="K8668">
        <v>2939.9999554800002</v>
      </c>
    </row>
    <row r="8669" spans="1:11" x14ac:dyDescent="0.2">
      <c r="A8669" t="s">
        <v>262</v>
      </c>
      <c r="B8669" t="s">
        <v>185</v>
      </c>
      <c r="C8669" t="s">
        <v>194</v>
      </c>
      <c r="D8669" t="s">
        <v>200</v>
      </c>
      <c r="E8669">
        <v>164462</v>
      </c>
      <c r="F8669">
        <v>51.683799999999998</v>
      </c>
      <c r="G8669">
        <v>44863</v>
      </c>
      <c r="H8669">
        <v>44835</v>
      </c>
      <c r="I8669">
        <v>8500021.1155999992</v>
      </c>
      <c r="J8669" t="s">
        <v>188</v>
      </c>
      <c r="K8669">
        <v>5950.0147809199998</v>
      </c>
    </row>
    <row r="8670" spans="1:11" x14ac:dyDescent="0.2">
      <c r="A8670" t="s">
        <v>262</v>
      </c>
      <c r="B8670" t="s">
        <v>198</v>
      </c>
      <c r="C8670" t="s">
        <v>112</v>
      </c>
      <c r="D8670" t="s">
        <v>200</v>
      </c>
      <c r="E8670">
        <v>38723</v>
      </c>
      <c r="F8670">
        <v>38.736899999999999</v>
      </c>
      <c r="G8670">
        <v>44863</v>
      </c>
      <c r="H8670">
        <v>44835</v>
      </c>
      <c r="I8670">
        <v>1500008.9786999999</v>
      </c>
      <c r="J8670" t="s">
        <v>188</v>
      </c>
      <c r="K8670">
        <v>1050.0062850899999</v>
      </c>
    </row>
    <row r="8671" spans="1:11" x14ac:dyDescent="0.2">
      <c r="A8671" t="s">
        <v>262</v>
      </c>
      <c r="B8671" t="s">
        <v>198</v>
      </c>
      <c r="C8671" t="s">
        <v>194</v>
      </c>
      <c r="D8671" t="s">
        <v>190</v>
      </c>
      <c r="E8671">
        <v>151385</v>
      </c>
      <c r="F8671">
        <v>50.203000000000003</v>
      </c>
      <c r="G8671">
        <v>44864</v>
      </c>
      <c r="H8671">
        <v>44835</v>
      </c>
      <c r="I8671">
        <v>7599981.1550000003</v>
      </c>
      <c r="J8671" t="s">
        <v>188</v>
      </c>
      <c r="K8671">
        <v>5319.9868085000007</v>
      </c>
    </row>
    <row r="8672" spans="1:11" x14ac:dyDescent="0.2">
      <c r="A8672" t="s">
        <v>262</v>
      </c>
      <c r="B8672" t="s">
        <v>185</v>
      </c>
      <c r="C8672" t="s">
        <v>114</v>
      </c>
      <c r="D8672" t="s">
        <v>200</v>
      </c>
      <c r="E8672">
        <v>498227</v>
      </c>
      <c r="F8672">
        <v>13.8491</v>
      </c>
      <c r="G8672">
        <v>44865</v>
      </c>
      <c r="H8672">
        <v>44835</v>
      </c>
      <c r="I8672">
        <v>6899995.5456999997</v>
      </c>
      <c r="J8672" t="s">
        <v>215</v>
      </c>
      <c r="K8672">
        <v>6209.9959911300002</v>
      </c>
    </row>
    <row r="8673" spans="1:11" x14ac:dyDescent="0.2">
      <c r="A8673" t="s">
        <v>262</v>
      </c>
      <c r="B8673" t="s">
        <v>185</v>
      </c>
      <c r="C8673" t="s">
        <v>227</v>
      </c>
      <c r="D8673" t="s">
        <v>192</v>
      </c>
      <c r="E8673">
        <v>63437</v>
      </c>
      <c r="F8673">
        <v>148.1788</v>
      </c>
      <c r="G8673">
        <v>44865</v>
      </c>
      <c r="H8673">
        <v>44835</v>
      </c>
      <c r="I8673">
        <v>9400018.5355999991</v>
      </c>
      <c r="J8673" t="s">
        <v>204</v>
      </c>
      <c r="K8673">
        <v>6580.0129749199996</v>
      </c>
    </row>
    <row r="8674" spans="1:11" x14ac:dyDescent="0.2">
      <c r="A8674" t="s">
        <v>262</v>
      </c>
      <c r="B8674" t="s">
        <v>185</v>
      </c>
      <c r="C8674" t="s">
        <v>216</v>
      </c>
      <c r="D8674" t="s">
        <v>192</v>
      </c>
      <c r="E8674">
        <v>430407</v>
      </c>
      <c r="F8674">
        <v>18.354700000000001</v>
      </c>
      <c r="G8674">
        <v>44868</v>
      </c>
      <c r="H8674">
        <v>44866</v>
      </c>
      <c r="I8674">
        <v>7899991.3629000001</v>
      </c>
      <c r="J8674" t="s">
        <v>215</v>
      </c>
      <c r="K8674">
        <v>7109.9922266100011</v>
      </c>
    </row>
    <row r="8675" spans="1:11" x14ac:dyDescent="0.2">
      <c r="A8675" t="s">
        <v>262</v>
      </c>
      <c r="B8675" t="s">
        <v>198</v>
      </c>
      <c r="C8675" t="s">
        <v>209</v>
      </c>
      <c r="D8675" t="s">
        <v>192</v>
      </c>
      <c r="E8675">
        <v>345586</v>
      </c>
      <c r="F8675">
        <v>20.544799999999999</v>
      </c>
      <c r="G8675">
        <v>44868</v>
      </c>
      <c r="H8675">
        <v>44866</v>
      </c>
      <c r="I8675">
        <v>7099995.2527999999</v>
      </c>
      <c r="J8675" t="s">
        <v>188</v>
      </c>
      <c r="K8675">
        <v>4969.9966769599996</v>
      </c>
    </row>
    <row r="8676" spans="1:11" x14ac:dyDescent="0.2">
      <c r="A8676" t="s">
        <v>262</v>
      </c>
      <c r="B8676" t="s">
        <v>185</v>
      </c>
      <c r="C8676" t="s">
        <v>232</v>
      </c>
      <c r="D8676" t="s">
        <v>187</v>
      </c>
      <c r="E8676">
        <v>97501</v>
      </c>
      <c r="F8676">
        <v>24.615200000000002</v>
      </c>
      <c r="G8676">
        <v>44868</v>
      </c>
      <c r="H8676">
        <v>44866</v>
      </c>
      <c r="I8676">
        <v>2400006.6152000003</v>
      </c>
      <c r="J8676" t="s">
        <v>204</v>
      </c>
      <c r="K8676">
        <v>1680.0046306400002</v>
      </c>
    </row>
    <row r="8677" spans="1:11" x14ac:dyDescent="0.2">
      <c r="A8677" t="s">
        <v>262</v>
      </c>
      <c r="B8677" t="s">
        <v>198</v>
      </c>
      <c r="C8677" t="s">
        <v>227</v>
      </c>
      <c r="D8677" t="s">
        <v>200</v>
      </c>
      <c r="E8677">
        <v>69387</v>
      </c>
      <c r="F8677">
        <v>136.91390000000001</v>
      </c>
      <c r="G8677">
        <v>44868</v>
      </c>
      <c r="H8677">
        <v>44866</v>
      </c>
      <c r="I8677">
        <v>9500044.7793000005</v>
      </c>
      <c r="J8677" t="s">
        <v>204</v>
      </c>
      <c r="K8677">
        <v>6650.0313455100004</v>
      </c>
    </row>
    <row r="8678" spans="1:11" x14ac:dyDescent="0.2">
      <c r="A8678" t="s">
        <v>262</v>
      </c>
      <c r="B8678" t="s">
        <v>185</v>
      </c>
      <c r="C8678" t="s">
        <v>199</v>
      </c>
      <c r="D8678" t="s">
        <v>200</v>
      </c>
      <c r="E8678">
        <v>346416</v>
      </c>
      <c r="F8678">
        <v>2.8866999999999998</v>
      </c>
      <c r="G8678">
        <v>44868</v>
      </c>
      <c r="H8678">
        <v>44866</v>
      </c>
      <c r="I8678">
        <v>999999.06719999993</v>
      </c>
      <c r="J8678" t="s">
        <v>193</v>
      </c>
      <c r="K8678">
        <v>799.99925375999999</v>
      </c>
    </row>
    <row r="8679" spans="1:11" x14ac:dyDescent="0.2">
      <c r="A8679" t="s">
        <v>262</v>
      </c>
      <c r="B8679" t="s">
        <v>185</v>
      </c>
      <c r="C8679" t="s">
        <v>218</v>
      </c>
      <c r="D8679" t="s">
        <v>190</v>
      </c>
      <c r="E8679">
        <v>30231</v>
      </c>
      <c r="F8679">
        <v>66.158000000000001</v>
      </c>
      <c r="G8679">
        <v>44869</v>
      </c>
      <c r="H8679">
        <v>44866</v>
      </c>
      <c r="I8679">
        <v>2000022.4980000001</v>
      </c>
      <c r="J8679" t="s">
        <v>204</v>
      </c>
      <c r="K8679">
        <v>1400.0157486000003</v>
      </c>
    </row>
    <row r="8680" spans="1:11" x14ac:dyDescent="0.2">
      <c r="A8680" t="s">
        <v>262</v>
      </c>
      <c r="B8680" t="s">
        <v>198</v>
      </c>
      <c r="C8680" t="s">
        <v>213</v>
      </c>
      <c r="D8680" t="s">
        <v>190</v>
      </c>
      <c r="E8680">
        <v>133322</v>
      </c>
      <c r="F8680">
        <v>69.755799999999994</v>
      </c>
      <c r="G8680">
        <v>44870</v>
      </c>
      <c r="H8680">
        <v>44866</v>
      </c>
      <c r="I8680">
        <v>9299982.7675999999</v>
      </c>
      <c r="J8680" t="s">
        <v>188</v>
      </c>
      <c r="K8680">
        <v>6509.9879373200001</v>
      </c>
    </row>
    <row r="8681" spans="1:11" x14ac:dyDescent="0.2">
      <c r="A8681" t="s">
        <v>262</v>
      </c>
      <c r="B8681" t="s">
        <v>185</v>
      </c>
      <c r="C8681" t="s">
        <v>201</v>
      </c>
      <c r="D8681" t="s">
        <v>200</v>
      </c>
      <c r="E8681">
        <v>106115</v>
      </c>
      <c r="F8681">
        <v>43.349200000000003</v>
      </c>
      <c r="G8681">
        <v>44870</v>
      </c>
      <c r="H8681">
        <v>44866</v>
      </c>
      <c r="I8681">
        <v>4600000.358</v>
      </c>
      <c r="J8681" t="s">
        <v>188</v>
      </c>
      <c r="K8681">
        <v>3220.0002506000001</v>
      </c>
    </row>
    <row r="8682" spans="1:11" x14ac:dyDescent="0.2">
      <c r="A8682" t="s">
        <v>262</v>
      </c>
      <c r="B8682" t="s">
        <v>198</v>
      </c>
      <c r="C8682" t="s">
        <v>230</v>
      </c>
      <c r="D8682" t="s">
        <v>192</v>
      </c>
      <c r="E8682">
        <v>71890</v>
      </c>
      <c r="F8682">
        <v>127.97320000000001</v>
      </c>
      <c r="G8682">
        <v>44871</v>
      </c>
      <c r="H8682">
        <v>44866</v>
      </c>
      <c r="I8682">
        <v>9199993.3480000012</v>
      </c>
      <c r="J8682" t="s">
        <v>188</v>
      </c>
      <c r="K8682">
        <v>6439.9953436000005</v>
      </c>
    </row>
    <row r="8683" spans="1:11" x14ac:dyDescent="0.2">
      <c r="A8683" t="s">
        <v>262</v>
      </c>
      <c r="B8683" t="s">
        <v>185</v>
      </c>
      <c r="C8683" t="s">
        <v>224</v>
      </c>
      <c r="D8683" t="s">
        <v>200</v>
      </c>
      <c r="E8683">
        <v>46341</v>
      </c>
      <c r="F8683">
        <v>176.9485</v>
      </c>
      <c r="G8683">
        <v>44872</v>
      </c>
      <c r="H8683">
        <v>44866</v>
      </c>
      <c r="I8683">
        <v>8199970.4385000002</v>
      </c>
      <c r="J8683" t="s">
        <v>204</v>
      </c>
      <c r="K8683">
        <v>5739.9793069500001</v>
      </c>
    </row>
    <row r="8684" spans="1:11" x14ac:dyDescent="0.2">
      <c r="A8684" t="s">
        <v>262</v>
      </c>
      <c r="B8684" t="s">
        <v>185</v>
      </c>
      <c r="C8684" t="s">
        <v>229</v>
      </c>
      <c r="D8684" t="s">
        <v>187</v>
      </c>
      <c r="E8684">
        <v>57099</v>
      </c>
      <c r="F8684">
        <v>112.0853</v>
      </c>
      <c r="G8684">
        <v>44875</v>
      </c>
      <c r="H8684">
        <v>44866</v>
      </c>
      <c r="I8684">
        <v>6399958.5447000004</v>
      </c>
      <c r="J8684" t="s">
        <v>188</v>
      </c>
      <c r="K8684">
        <v>4479.970981290001</v>
      </c>
    </row>
    <row r="8685" spans="1:11" x14ac:dyDescent="0.2">
      <c r="A8685" t="s">
        <v>262</v>
      </c>
      <c r="B8685" t="s">
        <v>198</v>
      </c>
      <c r="C8685" t="s">
        <v>206</v>
      </c>
      <c r="D8685" t="s">
        <v>190</v>
      </c>
      <c r="E8685">
        <v>37210</v>
      </c>
      <c r="F8685">
        <v>91.373699999999999</v>
      </c>
      <c r="G8685">
        <v>44875</v>
      </c>
      <c r="H8685">
        <v>44866</v>
      </c>
      <c r="I8685">
        <v>3400015.3769999999</v>
      </c>
      <c r="J8685" t="s">
        <v>207</v>
      </c>
      <c r="K8685">
        <v>2380.0107638999998</v>
      </c>
    </row>
    <row r="8686" spans="1:11" x14ac:dyDescent="0.2">
      <c r="A8686" t="s">
        <v>262</v>
      </c>
      <c r="B8686" t="s">
        <v>185</v>
      </c>
      <c r="C8686" t="s">
        <v>202</v>
      </c>
      <c r="D8686" t="s">
        <v>187</v>
      </c>
      <c r="E8686">
        <v>530952</v>
      </c>
      <c r="F8686">
        <v>4.1435000000000004</v>
      </c>
      <c r="G8686">
        <v>44875</v>
      </c>
      <c r="H8686">
        <v>44866</v>
      </c>
      <c r="I8686">
        <v>2199999.6120000002</v>
      </c>
      <c r="J8686" t="s">
        <v>193</v>
      </c>
      <c r="K8686">
        <v>1759.9996896000002</v>
      </c>
    </row>
    <row r="8687" spans="1:11" x14ac:dyDescent="0.2">
      <c r="A8687" t="s">
        <v>262</v>
      </c>
      <c r="B8687" t="s">
        <v>198</v>
      </c>
      <c r="C8687" t="s">
        <v>230</v>
      </c>
      <c r="D8687" t="s">
        <v>190</v>
      </c>
      <c r="E8687">
        <v>17889</v>
      </c>
      <c r="F8687">
        <v>117.3914</v>
      </c>
      <c r="G8687">
        <v>44875</v>
      </c>
      <c r="H8687">
        <v>44866</v>
      </c>
      <c r="I8687">
        <v>2100014.7546000001</v>
      </c>
      <c r="J8687" t="s">
        <v>188</v>
      </c>
      <c r="K8687">
        <v>1470.0103282200002</v>
      </c>
    </row>
    <row r="8688" spans="1:11" x14ac:dyDescent="0.2">
      <c r="A8688" t="s">
        <v>262</v>
      </c>
      <c r="B8688" t="s">
        <v>198</v>
      </c>
      <c r="C8688" t="s">
        <v>227</v>
      </c>
      <c r="D8688" t="s">
        <v>200</v>
      </c>
      <c r="E8688">
        <v>30381</v>
      </c>
      <c r="F8688">
        <v>161.28380000000001</v>
      </c>
      <c r="G8688">
        <v>44878</v>
      </c>
      <c r="H8688">
        <v>44866</v>
      </c>
      <c r="I8688">
        <v>4899963.1278000008</v>
      </c>
      <c r="J8688" t="s">
        <v>204</v>
      </c>
      <c r="K8688">
        <v>3429.9741894600006</v>
      </c>
    </row>
    <row r="8689" spans="1:11" x14ac:dyDescent="0.2">
      <c r="A8689" t="s">
        <v>262</v>
      </c>
      <c r="B8689" t="s">
        <v>198</v>
      </c>
      <c r="C8689" t="s">
        <v>191</v>
      </c>
      <c r="D8689" t="s">
        <v>187</v>
      </c>
      <c r="E8689">
        <v>711273</v>
      </c>
      <c r="F8689">
        <v>6.0454999999999997</v>
      </c>
      <c r="G8689">
        <v>44878</v>
      </c>
      <c r="H8689">
        <v>44866</v>
      </c>
      <c r="I8689">
        <v>4300000.9215000002</v>
      </c>
      <c r="J8689" t="s">
        <v>193</v>
      </c>
      <c r="K8689">
        <v>3440.0007372000005</v>
      </c>
    </row>
    <row r="8690" spans="1:11" x14ac:dyDescent="0.2">
      <c r="A8690" t="s">
        <v>262</v>
      </c>
      <c r="B8690" t="s">
        <v>198</v>
      </c>
      <c r="C8690" t="s">
        <v>223</v>
      </c>
      <c r="D8690" t="s">
        <v>190</v>
      </c>
      <c r="E8690">
        <v>63530</v>
      </c>
      <c r="F8690">
        <v>84.999099999999999</v>
      </c>
      <c r="G8690">
        <v>44882</v>
      </c>
      <c r="H8690">
        <v>44866</v>
      </c>
      <c r="I8690">
        <v>5399992.8229999999</v>
      </c>
      <c r="J8690" t="s">
        <v>204</v>
      </c>
      <c r="K8690">
        <v>3779.9949761000003</v>
      </c>
    </row>
    <row r="8691" spans="1:11" x14ac:dyDescent="0.2">
      <c r="A8691" t="s">
        <v>262</v>
      </c>
      <c r="B8691" t="s">
        <v>185</v>
      </c>
      <c r="C8691" t="s">
        <v>189</v>
      </c>
      <c r="D8691" t="s">
        <v>190</v>
      </c>
      <c r="E8691">
        <v>316110</v>
      </c>
      <c r="F8691">
        <v>27.522099999999998</v>
      </c>
      <c r="G8691">
        <v>44882</v>
      </c>
      <c r="H8691">
        <v>44866</v>
      </c>
      <c r="I8691">
        <v>8700011.0309999995</v>
      </c>
      <c r="J8691" t="s">
        <v>188</v>
      </c>
      <c r="K8691">
        <v>6090.0077216999998</v>
      </c>
    </row>
    <row r="8692" spans="1:11" x14ac:dyDescent="0.2">
      <c r="A8692" t="s">
        <v>262</v>
      </c>
      <c r="B8692" t="s">
        <v>198</v>
      </c>
      <c r="C8692" t="s">
        <v>216</v>
      </c>
      <c r="D8692" t="s">
        <v>190</v>
      </c>
      <c r="E8692">
        <v>280012</v>
      </c>
      <c r="F8692">
        <v>18.570599999999999</v>
      </c>
      <c r="G8692">
        <v>44882</v>
      </c>
      <c r="H8692">
        <v>44866</v>
      </c>
      <c r="I8692">
        <v>5199990.8471999997</v>
      </c>
      <c r="J8692" t="s">
        <v>215</v>
      </c>
      <c r="K8692">
        <v>4679.99176248</v>
      </c>
    </row>
    <row r="8693" spans="1:11" x14ac:dyDescent="0.2">
      <c r="A8693" t="s">
        <v>262</v>
      </c>
      <c r="B8693" t="s">
        <v>185</v>
      </c>
      <c r="C8693" t="s">
        <v>225</v>
      </c>
      <c r="D8693" t="s">
        <v>187</v>
      </c>
      <c r="E8693">
        <v>90328</v>
      </c>
      <c r="F8693">
        <v>89.673299999999998</v>
      </c>
      <c r="G8693">
        <v>44883</v>
      </c>
      <c r="H8693">
        <v>44866</v>
      </c>
      <c r="I8693">
        <v>8100009.8423999995</v>
      </c>
      <c r="J8693" t="s">
        <v>188</v>
      </c>
      <c r="K8693">
        <v>5670.0068896800003</v>
      </c>
    </row>
    <row r="8694" spans="1:11" x14ac:dyDescent="0.2">
      <c r="A8694" t="s">
        <v>262</v>
      </c>
      <c r="B8694" t="s">
        <v>185</v>
      </c>
      <c r="C8694" t="s">
        <v>224</v>
      </c>
      <c r="D8694" t="s">
        <v>190</v>
      </c>
      <c r="E8694">
        <v>46367</v>
      </c>
      <c r="F8694">
        <v>187.63329999999999</v>
      </c>
      <c r="G8694">
        <v>44884</v>
      </c>
      <c r="H8694">
        <v>44866</v>
      </c>
      <c r="I8694">
        <v>8699993.2210999988</v>
      </c>
      <c r="J8694" t="s">
        <v>204</v>
      </c>
      <c r="K8694">
        <v>6089.9952547699995</v>
      </c>
    </row>
    <row r="8695" spans="1:11" x14ac:dyDescent="0.2">
      <c r="A8695" t="s">
        <v>262</v>
      </c>
      <c r="B8695" t="s">
        <v>185</v>
      </c>
      <c r="C8695" t="s">
        <v>197</v>
      </c>
      <c r="D8695" t="s">
        <v>212</v>
      </c>
      <c r="E8695">
        <v>48742</v>
      </c>
      <c r="F8695">
        <v>160.02719999999999</v>
      </c>
      <c r="G8695">
        <v>44885</v>
      </c>
      <c r="H8695">
        <v>44866</v>
      </c>
      <c r="I8695">
        <v>7800045.7823999999</v>
      </c>
      <c r="J8695" t="s">
        <v>188</v>
      </c>
      <c r="K8695">
        <v>5460.0320476800007</v>
      </c>
    </row>
    <row r="8696" spans="1:11" x14ac:dyDescent="0.2">
      <c r="A8696" t="s">
        <v>262</v>
      </c>
      <c r="B8696" t="s">
        <v>185</v>
      </c>
      <c r="C8696" t="s">
        <v>228</v>
      </c>
      <c r="D8696" t="s">
        <v>200</v>
      </c>
      <c r="E8696">
        <v>162248</v>
      </c>
      <c r="F8696">
        <v>28.351600000000001</v>
      </c>
      <c r="G8696">
        <v>44886</v>
      </c>
      <c r="H8696">
        <v>44866</v>
      </c>
      <c r="I8696">
        <v>4599990.3968000002</v>
      </c>
      <c r="J8696" t="s">
        <v>204</v>
      </c>
      <c r="K8696">
        <v>3219.9932777600002</v>
      </c>
    </row>
    <row r="8697" spans="1:11" x14ac:dyDescent="0.2">
      <c r="A8697" t="s">
        <v>262</v>
      </c>
      <c r="B8697" t="s">
        <v>198</v>
      </c>
      <c r="C8697" t="s">
        <v>236</v>
      </c>
      <c r="D8697" t="s">
        <v>200</v>
      </c>
      <c r="E8697">
        <v>619921</v>
      </c>
      <c r="F8697">
        <v>5.9684999999999997</v>
      </c>
      <c r="G8697">
        <v>44886</v>
      </c>
      <c r="H8697">
        <v>44866</v>
      </c>
      <c r="I8697">
        <v>3699998.4885</v>
      </c>
      <c r="J8697" t="s">
        <v>215</v>
      </c>
      <c r="K8697">
        <v>3329.9986396499999</v>
      </c>
    </row>
    <row r="8698" spans="1:11" x14ac:dyDescent="0.2">
      <c r="A8698" t="s">
        <v>262</v>
      </c>
      <c r="B8698" t="s">
        <v>198</v>
      </c>
      <c r="C8698" t="s">
        <v>218</v>
      </c>
      <c r="D8698" t="s">
        <v>190</v>
      </c>
      <c r="E8698">
        <v>105335</v>
      </c>
      <c r="F8698">
        <v>63.6066</v>
      </c>
      <c r="G8698">
        <v>44886</v>
      </c>
      <c r="H8698">
        <v>44866</v>
      </c>
      <c r="I8698">
        <v>6700001.2110000001</v>
      </c>
      <c r="J8698" t="s">
        <v>204</v>
      </c>
      <c r="K8698">
        <v>4690.0008477000001</v>
      </c>
    </row>
    <row r="8699" spans="1:11" x14ac:dyDescent="0.2">
      <c r="A8699" t="s">
        <v>262</v>
      </c>
      <c r="B8699" t="s">
        <v>185</v>
      </c>
      <c r="C8699" t="s">
        <v>218</v>
      </c>
      <c r="D8699" t="s">
        <v>200</v>
      </c>
      <c r="E8699">
        <v>139234</v>
      </c>
      <c r="F8699">
        <v>58.893599999999999</v>
      </c>
      <c r="G8699">
        <v>44889</v>
      </c>
      <c r="H8699">
        <v>44866</v>
      </c>
      <c r="I8699">
        <v>8199991.5023999996</v>
      </c>
      <c r="J8699" t="s">
        <v>204</v>
      </c>
      <c r="K8699">
        <v>5739.9940516800007</v>
      </c>
    </row>
    <row r="8700" spans="1:11" x14ac:dyDescent="0.2">
      <c r="A8700" t="s">
        <v>262</v>
      </c>
      <c r="B8700" t="s">
        <v>198</v>
      </c>
      <c r="C8700" t="s">
        <v>213</v>
      </c>
      <c r="D8700" t="s">
        <v>190</v>
      </c>
      <c r="E8700">
        <v>53400</v>
      </c>
      <c r="F8700">
        <v>69.287899999999993</v>
      </c>
      <c r="G8700">
        <v>44889</v>
      </c>
      <c r="H8700">
        <v>44866</v>
      </c>
      <c r="I8700">
        <v>3699973.86</v>
      </c>
      <c r="J8700" t="s">
        <v>188</v>
      </c>
      <c r="K8700">
        <v>2589.981702</v>
      </c>
    </row>
    <row r="8701" spans="1:11" x14ac:dyDescent="0.2">
      <c r="A8701" t="s">
        <v>262</v>
      </c>
      <c r="B8701" t="s">
        <v>198</v>
      </c>
      <c r="C8701" t="s">
        <v>225</v>
      </c>
      <c r="D8701" t="s">
        <v>192</v>
      </c>
      <c r="E8701">
        <v>82742</v>
      </c>
      <c r="F8701">
        <v>88.226200000000006</v>
      </c>
      <c r="G8701">
        <v>44890</v>
      </c>
      <c r="H8701">
        <v>44866</v>
      </c>
      <c r="I8701">
        <v>7300012.2404000005</v>
      </c>
      <c r="J8701" t="s">
        <v>188</v>
      </c>
      <c r="K8701">
        <v>5110.0085682800009</v>
      </c>
    </row>
    <row r="8702" spans="1:11" x14ac:dyDescent="0.2">
      <c r="A8702" t="s">
        <v>262</v>
      </c>
      <c r="B8702" t="s">
        <v>185</v>
      </c>
      <c r="C8702" t="s">
        <v>244</v>
      </c>
      <c r="D8702" t="s">
        <v>192</v>
      </c>
      <c r="E8702">
        <v>184944</v>
      </c>
      <c r="F8702">
        <v>28.657299999999999</v>
      </c>
      <c r="G8702">
        <v>44892</v>
      </c>
      <c r="H8702">
        <v>44866</v>
      </c>
      <c r="I8702">
        <v>5299995.6912000002</v>
      </c>
      <c r="J8702" t="s">
        <v>207</v>
      </c>
      <c r="K8702">
        <v>3709.9969838400002</v>
      </c>
    </row>
    <row r="8703" spans="1:11" x14ac:dyDescent="0.2">
      <c r="A8703" t="s">
        <v>262</v>
      </c>
      <c r="B8703" t="s">
        <v>185</v>
      </c>
      <c r="C8703" t="s">
        <v>202</v>
      </c>
      <c r="D8703" t="s">
        <v>190</v>
      </c>
      <c r="E8703">
        <v>1955803</v>
      </c>
      <c r="F8703">
        <v>4.4482999999999997</v>
      </c>
      <c r="G8703">
        <v>44892</v>
      </c>
      <c r="H8703">
        <v>44866</v>
      </c>
      <c r="I8703">
        <v>8699998.4848999996</v>
      </c>
      <c r="J8703" t="s">
        <v>193</v>
      </c>
      <c r="K8703">
        <v>6959.9987879199998</v>
      </c>
    </row>
    <row r="8704" spans="1:11" x14ac:dyDescent="0.2">
      <c r="A8704" t="s">
        <v>262</v>
      </c>
      <c r="B8704" t="s">
        <v>198</v>
      </c>
      <c r="C8704" t="s">
        <v>240</v>
      </c>
      <c r="D8704" t="s">
        <v>187</v>
      </c>
      <c r="E8704">
        <v>332749</v>
      </c>
      <c r="F8704">
        <v>7.8136999999999999</v>
      </c>
      <c r="G8704">
        <v>44892</v>
      </c>
      <c r="H8704">
        <v>44866</v>
      </c>
      <c r="I8704">
        <v>2600000.8613</v>
      </c>
      <c r="J8704" t="s">
        <v>241</v>
      </c>
      <c r="K8704">
        <v>2340.00077517</v>
      </c>
    </row>
    <row r="8705" spans="1:11" x14ac:dyDescent="0.2">
      <c r="A8705" t="s">
        <v>262</v>
      </c>
      <c r="B8705" t="s">
        <v>185</v>
      </c>
      <c r="C8705" t="s">
        <v>224</v>
      </c>
      <c r="D8705" t="s">
        <v>187</v>
      </c>
      <c r="E8705">
        <v>4958</v>
      </c>
      <c r="F8705">
        <v>201.6942</v>
      </c>
      <c r="G8705">
        <v>44893</v>
      </c>
      <c r="H8705">
        <v>44866</v>
      </c>
      <c r="I8705">
        <v>999999.84360000002</v>
      </c>
      <c r="J8705" t="s">
        <v>204</v>
      </c>
      <c r="K8705">
        <v>699.99989052000001</v>
      </c>
    </row>
    <row r="8706" spans="1:11" x14ac:dyDescent="0.2">
      <c r="A8706" t="s">
        <v>262</v>
      </c>
      <c r="B8706" t="s">
        <v>185</v>
      </c>
      <c r="C8706" t="s">
        <v>189</v>
      </c>
      <c r="D8706" t="s">
        <v>190</v>
      </c>
      <c r="E8706">
        <v>181867</v>
      </c>
      <c r="F8706">
        <v>28.592300000000002</v>
      </c>
      <c r="G8706">
        <v>44893</v>
      </c>
      <c r="H8706">
        <v>44866</v>
      </c>
      <c r="I8706">
        <v>5199995.8240999999</v>
      </c>
      <c r="J8706" t="s">
        <v>188</v>
      </c>
      <c r="K8706">
        <v>3639.99707687</v>
      </c>
    </row>
    <row r="8707" spans="1:11" x14ac:dyDescent="0.2">
      <c r="A8707" t="s">
        <v>262</v>
      </c>
      <c r="B8707" t="s">
        <v>185</v>
      </c>
      <c r="C8707" t="s">
        <v>239</v>
      </c>
      <c r="D8707" t="s">
        <v>212</v>
      </c>
      <c r="E8707">
        <v>650960</v>
      </c>
      <c r="F8707">
        <v>15.0547</v>
      </c>
      <c r="G8707">
        <v>44896</v>
      </c>
      <c r="H8707">
        <v>44896</v>
      </c>
      <c r="I8707">
        <v>9800007.5120000001</v>
      </c>
      <c r="J8707" t="s">
        <v>188</v>
      </c>
      <c r="K8707">
        <v>6860.0052584000014</v>
      </c>
    </row>
    <row r="8708" spans="1:11" x14ac:dyDescent="0.2">
      <c r="A8708" t="s">
        <v>262</v>
      </c>
      <c r="B8708" t="s">
        <v>198</v>
      </c>
      <c r="C8708" t="s">
        <v>199</v>
      </c>
      <c r="D8708" t="s">
        <v>187</v>
      </c>
      <c r="E8708">
        <v>2041568</v>
      </c>
      <c r="F8708">
        <v>2.9878999999999998</v>
      </c>
      <c r="G8708">
        <v>44896</v>
      </c>
      <c r="H8708">
        <v>44896</v>
      </c>
      <c r="I8708">
        <v>6100001.0271999994</v>
      </c>
      <c r="J8708" t="s">
        <v>193</v>
      </c>
      <c r="K8708">
        <v>4880.0008217599998</v>
      </c>
    </row>
    <row r="8709" spans="1:11" x14ac:dyDescent="0.2">
      <c r="A8709" t="s">
        <v>262</v>
      </c>
      <c r="B8709" t="s">
        <v>185</v>
      </c>
      <c r="C8709" t="s">
        <v>194</v>
      </c>
      <c r="D8709" t="s">
        <v>200</v>
      </c>
      <c r="E8709">
        <v>157090</v>
      </c>
      <c r="F8709">
        <v>49.016399999999997</v>
      </c>
      <c r="G8709">
        <v>44896</v>
      </c>
      <c r="H8709">
        <v>44896</v>
      </c>
      <c r="I8709">
        <v>7699986.2759999996</v>
      </c>
      <c r="J8709" t="s">
        <v>188</v>
      </c>
      <c r="K8709">
        <v>5389.9903931999997</v>
      </c>
    </row>
    <row r="8710" spans="1:11" x14ac:dyDescent="0.2">
      <c r="A8710" t="s">
        <v>262</v>
      </c>
      <c r="B8710" t="s">
        <v>198</v>
      </c>
      <c r="C8710" t="s">
        <v>217</v>
      </c>
      <c r="D8710" t="s">
        <v>192</v>
      </c>
      <c r="E8710">
        <v>680257</v>
      </c>
      <c r="F8710">
        <v>8.8201999999999998</v>
      </c>
      <c r="G8710">
        <v>44896</v>
      </c>
      <c r="H8710">
        <v>44896</v>
      </c>
      <c r="I8710">
        <v>6000002.7913999995</v>
      </c>
      <c r="J8710" t="s">
        <v>215</v>
      </c>
      <c r="K8710">
        <v>5400.00251226</v>
      </c>
    </row>
    <row r="8711" spans="1:11" x14ac:dyDescent="0.2">
      <c r="A8711" t="s">
        <v>262</v>
      </c>
      <c r="B8711" t="s">
        <v>185</v>
      </c>
      <c r="C8711" t="s">
        <v>237</v>
      </c>
      <c r="D8711" t="s">
        <v>190</v>
      </c>
      <c r="E8711">
        <v>156279</v>
      </c>
      <c r="F8711">
        <v>17.276800000000001</v>
      </c>
      <c r="G8711">
        <v>44896</v>
      </c>
      <c r="H8711">
        <v>44896</v>
      </c>
      <c r="I8711">
        <v>2700001.0272000004</v>
      </c>
      <c r="J8711" t="s">
        <v>204</v>
      </c>
      <c r="K8711">
        <v>1890.0007190400006</v>
      </c>
    </row>
    <row r="8712" spans="1:11" x14ac:dyDescent="0.2">
      <c r="A8712" t="s">
        <v>262</v>
      </c>
      <c r="B8712" t="s">
        <v>198</v>
      </c>
      <c r="C8712" t="s">
        <v>239</v>
      </c>
      <c r="D8712" t="s">
        <v>192</v>
      </c>
      <c r="E8712">
        <v>131166</v>
      </c>
      <c r="F8712">
        <v>16.7727</v>
      </c>
      <c r="G8712">
        <v>44896</v>
      </c>
      <c r="H8712">
        <v>44896</v>
      </c>
      <c r="I8712">
        <v>2200007.9682</v>
      </c>
      <c r="J8712" t="s">
        <v>188</v>
      </c>
      <c r="K8712">
        <v>1540.00557774</v>
      </c>
    </row>
    <row r="8713" spans="1:11" x14ac:dyDescent="0.2">
      <c r="A8713" t="s">
        <v>262</v>
      </c>
      <c r="B8713" t="s">
        <v>185</v>
      </c>
      <c r="C8713" t="s">
        <v>246</v>
      </c>
      <c r="D8713" t="s">
        <v>192</v>
      </c>
      <c r="E8713">
        <v>47408</v>
      </c>
      <c r="F8713">
        <v>137.10749999999999</v>
      </c>
      <c r="G8713">
        <v>44896</v>
      </c>
      <c r="H8713">
        <v>44896</v>
      </c>
      <c r="I8713">
        <v>6499992.3599999994</v>
      </c>
      <c r="J8713" t="s">
        <v>204</v>
      </c>
      <c r="K8713">
        <v>4549.9946519999994</v>
      </c>
    </row>
    <row r="8714" spans="1:11" x14ac:dyDescent="0.2">
      <c r="A8714" t="s">
        <v>262</v>
      </c>
      <c r="B8714" t="s">
        <v>185</v>
      </c>
      <c r="C8714" t="s">
        <v>210</v>
      </c>
      <c r="D8714" t="s">
        <v>187</v>
      </c>
      <c r="E8714">
        <v>189335</v>
      </c>
      <c r="F8714">
        <v>31.689800000000002</v>
      </c>
      <c r="G8714">
        <v>44896</v>
      </c>
      <c r="H8714">
        <v>44896</v>
      </c>
      <c r="I8714">
        <v>5999988.2830000008</v>
      </c>
      <c r="J8714" t="s">
        <v>204</v>
      </c>
      <c r="K8714">
        <v>4199.9917981000008</v>
      </c>
    </row>
    <row r="8715" spans="1:11" x14ac:dyDescent="0.2">
      <c r="A8715" t="s">
        <v>262</v>
      </c>
      <c r="B8715" t="s">
        <v>198</v>
      </c>
      <c r="C8715" t="s">
        <v>217</v>
      </c>
      <c r="D8715" t="s">
        <v>190</v>
      </c>
      <c r="E8715">
        <v>321127</v>
      </c>
      <c r="F8715">
        <v>9.6534999999999993</v>
      </c>
      <c r="G8715">
        <v>44897</v>
      </c>
      <c r="H8715">
        <v>44896</v>
      </c>
      <c r="I8715">
        <v>3099999.4944999996</v>
      </c>
      <c r="J8715" t="s">
        <v>215</v>
      </c>
      <c r="K8715">
        <v>2789.9995450499996</v>
      </c>
    </row>
    <row r="8716" spans="1:11" x14ac:dyDescent="0.2">
      <c r="A8716" t="s">
        <v>262</v>
      </c>
      <c r="B8716" t="s">
        <v>185</v>
      </c>
      <c r="C8716" t="s">
        <v>238</v>
      </c>
      <c r="D8716" t="s">
        <v>190</v>
      </c>
      <c r="E8716">
        <v>26934</v>
      </c>
      <c r="F8716">
        <v>219.05070000000001</v>
      </c>
      <c r="G8716">
        <v>44897</v>
      </c>
      <c r="H8716">
        <v>44896</v>
      </c>
      <c r="I8716">
        <v>5899911.5537999999</v>
      </c>
      <c r="J8716" t="s">
        <v>204</v>
      </c>
      <c r="K8716">
        <v>4129.9380876599998</v>
      </c>
    </row>
    <row r="8717" spans="1:11" x14ac:dyDescent="0.2">
      <c r="A8717" t="s">
        <v>262</v>
      </c>
      <c r="B8717" t="s">
        <v>198</v>
      </c>
      <c r="C8717" t="s">
        <v>235</v>
      </c>
      <c r="D8717" t="s">
        <v>192</v>
      </c>
      <c r="E8717">
        <v>64518</v>
      </c>
      <c r="F8717">
        <v>13.9495</v>
      </c>
      <c r="G8717">
        <v>44897</v>
      </c>
      <c r="H8717">
        <v>44896</v>
      </c>
      <c r="I8717">
        <v>899993.84100000001</v>
      </c>
      <c r="J8717" t="s">
        <v>204</v>
      </c>
      <c r="K8717">
        <v>629.99568870000007</v>
      </c>
    </row>
    <row r="8718" spans="1:11" x14ac:dyDescent="0.2">
      <c r="A8718" t="s">
        <v>262</v>
      </c>
      <c r="B8718" t="s">
        <v>185</v>
      </c>
      <c r="C8718" t="s">
        <v>221</v>
      </c>
      <c r="D8718" t="s">
        <v>187</v>
      </c>
      <c r="E8718">
        <v>154876</v>
      </c>
      <c r="F8718">
        <v>39.386299999999999</v>
      </c>
      <c r="G8718">
        <v>44900</v>
      </c>
      <c r="H8718">
        <v>44896</v>
      </c>
      <c r="I8718">
        <v>6099992.5987999998</v>
      </c>
      <c r="J8718" t="s">
        <v>207</v>
      </c>
      <c r="K8718">
        <v>4269.9948191599997</v>
      </c>
    </row>
    <row r="8719" spans="1:11" x14ac:dyDescent="0.2">
      <c r="A8719" t="s">
        <v>262</v>
      </c>
      <c r="B8719" t="s">
        <v>185</v>
      </c>
      <c r="C8719" t="s">
        <v>225</v>
      </c>
      <c r="D8719" t="s">
        <v>187</v>
      </c>
      <c r="E8719">
        <v>81783</v>
      </c>
      <c r="F8719">
        <v>80.701499999999996</v>
      </c>
      <c r="G8719">
        <v>44903</v>
      </c>
      <c r="H8719">
        <v>44896</v>
      </c>
      <c r="I8719">
        <v>6600010.7744999994</v>
      </c>
      <c r="J8719" t="s">
        <v>188</v>
      </c>
      <c r="K8719">
        <v>4620.0075421499996</v>
      </c>
    </row>
    <row r="8720" spans="1:11" x14ac:dyDescent="0.2">
      <c r="A8720" t="s">
        <v>262</v>
      </c>
      <c r="B8720" t="s">
        <v>185</v>
      </c>
      <c r="C8720" t="s">
        <v>112</v>
      </c>
      <c r="D8720" t="s">
        <v>187</v>
      </c>
      <c r="E8720">
        <v>23059</v>
      </c>
      <c r="F8720">
        <v>39.030299999999997</v>
      </c>
      <c r="G8720">
        <v>44903</v>
      </c>
      <c r="H8720">
        <v>44896</v>
      </c>
      <c r="I8720">
        <v>899999.68769999989</v>
      </c>
      <c r="J8720" t="s">
        <v>188</v>
      </c>
      <c r="K8720">
        <v>629.99978138999995</v>
      </c>
    </row>
    <row r="8721" spans="1:11" x14ac:dyDescent="0.2">
      <c r="A8721" t="s">
        <v>262</v>
      </c>
      <c r="B8721" t="s">
        <v>198</v>
      </c>
      <c r="C8721" t="s">
        <v>217</v>
      </c>
      <c r="D8721" t="s">
        <v>200</v>
      </c>
      <c r="E8721">
        <v>921935</v>
      </c>
      <c r="F8721">
        <v>8.6774000000000004</v>
      </c>
      <c r="G8721">
        <v>44904</v>
      </c>
      <c r="H8721">
        <v>44896</v>
      </c>
      <c r="I8721">
        <v>7999998.7690000003</v>
      </c>
      <c r="J8721" t="s">
        <v>215</v>
      </c>
      <c r="K8721">
        <v>7199.9988921000004</v>
      </c>
    </row>
    <row r="8722" spans="1:11" x14ac:dyDescent="0.2">
      <c r="A8722" t="s">
        <v>262</v>
      </c>
      <c r="B8722" t="s">
        <v>185</v>
      </c>
      <c r="C8722" t="s">
        <v>230</v>
      </c>
      <c r="D8722" t="s">
        <v>200</v>
      </c>
      <c r="E8722">
        <v>17264</v>
      </c>
      <c r="F8722">
        <v>110.0574</v>
      </c>
      <c r="G8722">
        <v>44904</v>
      </c>
      <c r="H8722">
        <v>44896</v>
      </c>
      <c r="I8722">
        <v>1900030.9536000001</v>
      </c>
      <c r="J8722" t="s">
        <v>188</v>
      </c>
      <c r="K8722">
        <v>1330.0216675200002</v>
      </c>
    </row>
    <row r="8723" spans="1:11" x14ac:dyDescent="0.2">
      <c r="A8723" t="s">
        <v>262</v>
      </c>
      <c r="B8723" t="s">
        <v>198</v>
      </c>
      <c r="C8723" t="s">
        <v>240</v>
      </c>
      <c r="D8723" t="s">
        <v>190</v>
      </c>
      <c r="E8723">
        <v>181531</v>
      </c>
      <c r="F8723">
        <v>7.1612999999999998</v>
      </c>
      <c r="G8723">
        <v>44906</v>
      </c>
      <c r="H8723">
        <v>44896</v>
      </c>
      <c r="I8723">
        <v>1299997.9502999999</v>
      </c>
      <c r="J8723" t="s">
        <v>241</v>
      </c>
      <c r="K8723">
        <v>1169.9981552700001</v>
      </c>
    </row>
    <row r="8724" spans="1:11" x14ac:dyDescent="0.2">
      <c r="A8724" t="s">
        <v>262</v>
      </c>
      <c r="B8724" t="s">
        <v>185</v>
      </c>
      <c r="C8724" t="s">
        <v>199</v>
      </c>
      <c r="D8724" t="s">
        <v>190</v>
      </c>
      <c r="E8724">
        <v>2458964</v>
      </c>
      <c r="F8724">
        <v>3.1314000000000002</v>
      </c>
      <c r="G8724">
        <v>44907</v>
      </c>
      <c r="H8724">
        <v>44896</v>
      </c>
      <c r="I8724">
        <v>7699999.8696000008</v>
      </c>
      <c r="J8724" t="s">
        <v>193</v>
      </c>
      <c r="K8724">
        <v>6159.9998956800009</v>
      </c>
    </row>
    <row r="8725" spans="1:11" x14ac:dyDescent="0.2">
      <c r="A8725" t="s">
        <v>262</v>
      </c>
      <c r="B8725" t="s">
        <v>198</v>
      </c>
      <c r="C8725" t="s">
        <v>225</v>
      </c>
      <c r="D8725" t="s">
        <v>190</v>
      </c>
      <c r="E8725">
        <v>32217</v>
      </c>
      <c r="F8725">
        <v>83.806100000000001</v>
      </c>
      <c r="G8725">
        <v>44910</v>
      </c>
      <c r="H8725">
        <v>44896</v>
      </c>
      <c r="I8725">
        <v>2699981.1236999999</v>
      </c>
      <c r="J8725" t="s">
        <v>188</v>
      </c>
      <c r="K8725">
        <v>1889.9867865900001</v>
      </c>
    </row>
    <row r="8726" spans="1:11" x14ac:dyDescent="0.2">
      <c r="A8726" t="s">
        <v>262</v>
      </c>
      <c r="B8726" t="s">
        <v>198</v>
      </c>
      <c r="C8726" t="s">
        <v>227</v>
      </c>
      <c r="D8726" t="s">
        <v>190</v>
      </c>
      <c r="E8726">
        <v>4262</v>
      </c>
      <c r="F8726">
        <v>140.77359999999999</v>
      </c>
      <c r="G8726">
        <v>44912</v>
      </c>
      <c r="H8726">
        <v>44896</v>
      </c>
      <c r="I8726">
        <v>599977.08319999999</v>
      </c>
      <c r="J8726" t="s">
        <v>204</v>
      </c>
      <c r="K8726">
        <v>419.98395823999999</v>
      </c>
    </row>
    <row r="8727" spans="1:11" x14ac:dyDescent="0.2">
      <c r="A8727" t="s">
        <v>262</v>
      </c>
      <c r="B8727" t="s">
        <v>185</v>
      </c>
      <c r="C8727" t="s">
        <v>238</v>
      </c>
      <c r="D8727" t="s">
        <v>190</v>
      </c>
      <c r="E8727">
        <v>2897</v>
      </c>
      <c r="F8727">
        <v>241.66839999999999</v>
      </c>
      <c r="G8727">
        <v>44917</v>
      </c>
      <c r="H8727">
        <v>44896</v>
      </c>
      <c r="I8727">
        <v>700113.35479999997</v>
      </c>
      <c r="J8727" t="s">
        <v>204</v>
      </c>
      <c r="K8727">
        <v>490.07934836000004</v>
      </c>
    </row>
    <row r="8728" spans="1:11" x14ac:dyDescent="0.2">
      <c r="A8728" t="s">
        <v>262</v>
      </c>
      <c r="B8728" t="s">
        <v>198</v>
      </c>
      <c r="C8728" t="s">
        <v>228</v>
      </c>
      <c r="D8728" t="s">
        <v>190</v>
      </c>
      <c r="E8728">
        <v>16195</v>
      </c>
      <c r="F8728">
        <v>30.874300000000002</v>
      </c>
      <c r="G8728">
        <v>44917</v>
      </c>
      <c r="H8728">
        <v>44896</v>
      </c>
      <c r="I8728">
        <v>500009.28850000002</v>
      </c>
      <c r="J8728" t="s">
        <v>204</v>
      </c>
      <c r="K8728">
        <v>350.00650195000003</v>
      </c>
    </row>
    <row r="8729" spans="1:11" x14ac:dyDescent="0.2">
      <c r="A8729" t="s">
        <v>262</v>
      </c>
      <c r="B8729" t="s">
        <v>198</v>
      </c>
      <c r="C8729" t="s">
        <v>225</v>
      </c>
      <c r="D8729" t="s">
        <v>192</v>
      </c>
      <c r="E8729">
        <v>17785</v>
      </c>
      <c r="F8729">
        <v>95.584199999999996</v>
      </c>
      <c r="G8729">
        <v>44918</v>
      </c>
      <c r="H8729">
        <v>44896</v>
      </c>
      <c r="I8729">
        <v>1699964.997</v>
      </c>
      <c r="J8729" t="s">
        <v>188</v>
      </c>
      <c r="K8729">
        <v>1189.9754979000002</v>
      </c>
    </row>
    <row r="8730" spans="1:11" x14ac:dyDescent="0.2">
      <c r="A8730" t="s">
        <v>262</v>
      </c>
      <c r="B8730" t="s">
        <v>185</v>
      </c>
      <c r="C8730" t="s">
        <v>233</v>
      </c>
      <c r="D8730" t="s">
        <v>190</v>
      </c>
      <c r="E8730">
        <v>113005</v>
      </c>
      <c r="F8730">
        <v>82.296999999999997</v>
      </c>
      <c r="G8730">
        <v>44918</v>
      </c>
      <c r="H8730">
        <v>44896</v>
      </c>
      <c r="I8730">
        <v>9299972.4849999994</v>
      </c>
      <c r="J8730" t="s">
        <v>204</v>
      </c>
      <c r="K8730">
        <v>6509.9807394999998</v>
      </c>
    </row>
    <row r="8731" spans="1:11" x14ac:dyDescent="0.2">
      <c r="A8731" t="s">
        <v>262</v>
      </c>
      <c r="B8731" t="s">
        <v>198</v>
      </c>
      <c r="C8731" t="s">
        <v>217</v>
      </c>
      <c r="D8731" t="s">
        <v>190</v>
      </c>
      <c r="E8731">
        <v>824542</v>
      </c>
      <c r="F8731">
        <v>8.8534000000000006</v>
      </c>
      <c r="G8731">
        <v>44918</v>
      </c>
      <c r="H8731">
        <v>44896</v>
      </c>
      <c r="I8731">
        <v>7300000.1428000005</v>
      </c>
      <c r="J8731" t="s">
        <v>215</v>
      </c>
      <c r="K8731">
        <v>6570.0001285200015</v>
      </c>
    </row>
    <row r="8732" spans="1:11" x14ac:dyDescent="0.2">
      <c r="A8732" t="s">
        <v>262</v>
      </c>
      <c r="B8732" t="s">
        <v>198</v>
      </c>
      <c r="C8732" t="s">
        <v>199</v>
      </c>
      <c r="D8732" t="s">
        <v>190</v>
      </c>
      <c r="E8732">
        <v>1809955</v>
      </c>
      <c r="F8732">
        <v>3.2044999999999999</v>
      </c>
      <c r="G8732">
        <v>44919</v>
      </c>
      <c r="H8732">
        <v>44896</v>
      </c>
      <c r="I8732">
        <v>5800000.7974999994</v>
      </c>
      <c r="J8732" t="s">
        <v>193</v>
      </c>
      <c r="K8732">
        <v>4640.0006379999995</v>
      </c>
    </row>
    <row r="8733" spans="1:11" x14ac:dyDescent="0.2">
      <c r="A8733" t="s">
        <v>262</v>
      </c>
      <c r="B8733" t="s">
        <v>198</v>
      </c>
      <c r="C8733" t="s">
        <v>214</v>
      </c>
      <c r="D8733" t="s">
        <v>190</v>
      </c>
      <c r="E8733">
        <v>95480</v>
      </c>
      <c r="F8733">
        <v>26.183599999999998</v>
      </c>
      <c r="G8733">
        <v>44920</v>
      </c>
      <c r="H8733">
        <v>44896</v>
      </c>
      <c r="I8733">
        <v>2500010.128</v>
      </c>
      <c r="J8733" t="s">
        <v>215</v>
      </c>
      <c r="K8733">
        <v>2250.0091152</v>
      </c>
    </row>
    <row r="8734" spans="1:11" x14ac:dyDescent="0.2">
      <c r="A8734" t="s">
        <v>262</v>
      </c>
      <c r="B8734" t="s">
        <v>198</v>
      </c>
      <c r="C8734" t="s">
        <v>213</v>
      </c>
      <c r="D8734" t="s">
        <v>200</v>
      </c>
      <c r="E8734">
        <v>33378</v>
      </c>
      <c r="F8734">
        <v>65.912099999999995</v>
      </c>
      <c r="G8734">
        <v>44920</v>
      </c>
      <c r="H8734">
        <v>44896</v>
      </c>
      <c r="I8734">
        <v>2200014.0737999999</v>
      </c>
      <c r="J8734" t="s">
        <v>188</v>
      </c>
      <c r="K8734">
        <v>1540.0098516600001</v>
      </c>
    </row>
    <row r="8735" spans="1:11" x14ac:dyDescent="0.2">
      <c r="A8735" t="s">
        <v>262</v>
      </c>
      <c r="B8735" t="s">
        <v>198</v>
      </c>
      <c r="C8735" t="s">
        <v>205</v>
      </c>
      <c r="D8735" t="s">
        <v>192</v>
      </c>
      <c r="E8735">
        <v>252650</v>
      </c>
      <c r="F8735">
        <v>17.811199999999999</v>
      </c>
      <c r="G8735">
        <v>44924</v>
      </c>
      <c r="H8735">
        <v>44896</v>
      </c>
      <c r="I8735">
        <v>4499999.68</v>
      </c>
      <c r="J8735" t="s">
        <v>193</v>
      </c>
      <c r="K8735">
        <v>3599.9997439999997</v>
      </c>
    </row>
    <row r="8736" spans="1:11" x14ac:dyDescent="0.2">
      <c r="A8736" t="s">
        <v>262</v>
      </c>
      <c r="B8736" t="s">
        <v>198</v>
      </c>
      <c r="C8736" t="s">
        <v>213</v>
      </c>
      <c r="D8736" t="s">
        <v>190</v>
      </c>
      <c r="E8736">
        <v>49598</v>
      </c>
      <c r="F8736">
        <v>76.615499999999997</v>
      </c>
      <c r="G8736">
        <v>44924</v>
      </c>
      <c r="H8736">
        <v>44896</v>
      </c>
      <c r="I8736">
        <v>3799975.5689999997</v>
      </c>
      <c r="J8736" t="s">
        <v>188</v>
      </c>
      <c r="K8736">
        <v>2659.9828983000002</v>
      </c>
    </row>
    <row r="8737" spans="1:11" x14ac:dyDescent="0.2">
      <c r="A8737" t="s">
        <v>262</v>
      </c>
      <c r="B8737" t="s">
        <v>185</v>
      </c>
      <c r="C8737" t="s">
        <v>236</v>
      </c>
      <c r="D8737" t="s">
        <v>190</v>
      </c>
      <c r="E8737">
        <v>685762</v>
      </c>
      <c r="F8737">
        <v>6.2704000000000004</v>
      </c>
      <c r="G8737">
        <v>44924</v>
      </c>
      <c r="H8737">
        <v>44896</v>
      </c>
      <c r="I8737">
        <v>4300002.0448000003</v>
      </c>
      <c r="J8737" t="s">
        <v>215</v>
      </c>
      <c r="K8737">
        <v>3870.0018403200002</v>
      </c>
    </row>
    <row r="8738" spans="1:11" x14ac:dyDescent="0.2">
      <c r="A8738" t="s">
        <v>262</v>
      </c>
      <c r="B8738" t="s">
        <v>198</v>
      </c>
      <c r="C8738" t="s">
        <v>224</v>
      </c>
      <c r="D8738" t="s">
        <v>200</v>
      </c>
      <c r="E8738">
        <v>32249</v>
      </c>
      <c r="F8738">
        <v>189.15440000000001</v>
      </c>
      <c r="G8738">
        <v>44927</v>
      </c>
      <c r="H8738">
        <v>44927</v>
      </c>
      <c r="I8738">
        <v>6100040.2456</v>
      </c>
      <c r="J8738" t="s">
        <v>204</v>
      </c>
      <c r="K8738">
        <v>4270.0281719200002</v>
      </c>
    </row>
    <row r="8739" spans="1:11" x14ac:dyDescent="0.2">
      <c r="A8739" t="s">
        <v>262</v>
      </c>
      <c r="B8739" t="s">
        <v>198</v>
      </c>
      <c r="C8739" t="s">
        <v>201</v>
      </c>
      <c r="D8739" t="s">
        <v>190</v>
      </c>
      <c r="E8739">
        <v>24130</v>
      </c>
      <c r="F8739">
        <v>37.297800000000002</v>
      </c>
      <c r="G8739">
        <v>44928</v>
      </c>
      <c r="H8739">
        <v>44927</v>
      </c>
      <c r="I8739">
        <v>899995.91400000011</v>
      </c>
      <c r="J8739" t="s">
        <v>188</v>
      </c>
      <c r="K8739">
        <v>629.99713980000013</v>
      </c>
    </row>
    <row r="8740" spans="1:11" x14ac:dyDescent="0.2">
      <c r="A8740" t="s">
        <v>262</v>
      </c>
      <c r="B8740" t="s">
        <v>198</v>
      </c>
      <c r="C8740" t="s">
        <v>242</v>
      </c>
      <c r="D8740" t="s">
        <v>190</v>
      </c>
      <c r="E8740">
        <v>25051</v>
      </c>
      <c r="F8740">
        <v>235.52369999999999</v>
      </c>
      <c r="G8740">
        <v>44928</v>
      </c>
      <c r="H8740">
        <v>44927</v>
      </c>
      <c r="I8740">
        <v>5900104.2086999994</v>
      </c>
      <c r="J8740" t="s">
        <v>207</v>
      </c>
      <c r="K8740">
        <v>4130.0729460899993</v>
      </c>
    </row>
    <row r="8741" spans="1:11" x14ac:dyDescent="0.2">
      <c r="A8741" t="s">
        <v>262</v>
      </c>
      <c r="B8741" t="s">
        <v>185</v>
      </c>
      <c r="C8741" t="s">
        <v>224</v>
      </c>
      <c r="D8741" t="s">
        <v>187</v>
      </c>
      <c r="E8741">
        <v>11729</v>
      </c>
      <c r="F8741">
        <v>179.0446</v>
      </c>
      <c r="G8741">
        <v>44928</v>
      </c>
      <c r="H8741">
        <v>44927</v>
      </c>
      <c r="I8741">
        <v>2100014.1134000001</v>
      </c>
      <c r="J8741" t="s">
        <v>204</v>
      </c>
      <c r="K8741">
        <v>1470.00987938</v>
      </c>
    </row>
    <row r="8742" spans="1:11" x14ac:dyDescent="0.2">
      <c r="A8742" t="s">
        <v>262</v>
      </c>
      <c r="B8742" t="s">
        <v>185</v>
      </c>
      <c r="C8742" t="s">
        <v>223</v>
      </c>
      <c r="D8742" t="s">
        <v>190</v>
      </c>
      <c r="E8742">
        <v>90962</v>
      </c>
      <c r="F8742">
        <v>86.849100000000007</v>
      </c>
      <c r="G8742">
        <v>44931</v>
      </c>
      <c r="H8742">
        <v>44927</v>
      </c>
      <c r="I8742">
        <v>7899967.8342000004</v>
      </c>
      <c r="J8742" t="s">
        <v>204</v>
      </c>
      <c r="K8742">
        <v>5529.9774839400006</v>
      </c>
    </row>
    <row r="8743" spans="1:11" x14ac:dyDescent="0.2">
      <c r="A8743" t="s">
        <v>262</v>
      </c>
      <c r="B8743" t="s">
        <v>198</v>
      </c>
      <c r="C8743" t="s">
        <v>238</v>
      </c>
      <c r="D8743" t="s">
        <v>212</v>
      </c>
      <c r="E8743">
        <v>13553</v>
      </c>
      <c r="F8743">
        <v>221.35079999999999</v>
      </c>
      <c r="G8743">
        <v>44931</v>
      </c>
      <c r="H8743">
        <v>44927</v>
      </c>
      <c r="I8743">
        <v>2999967.3923999998</v>
      </c>
      <c r="J8743" t="s">
        <v>204</v>
      </c>
      <c r="K8743">
        <v>2099.9771746799997</v>
      </c>
    </row>
    <row r="8744" spans="1:11" x14ac:dyDescent="0.2">
      <c r="A8744" t="s">
        <v>262</v>
      </c>
      <c r="B8744" t="s">
        <v>198</v>
      </c>
      <c r="C8744" t="s">
        <v>237</v>
      </c>
      <c r="D8744" t="s">
        <v>190</v>
      </c>
      <c r="E8744">
        <v>599008</v>
      </c>
      <c r="F8744">
        <v>16.026499999999999</v>
      </c>
      <c r="G8744">
        <v>44931</v>
      </c>
      <c r="H8744">
        <v>44927</v>
      </c>
      <c r="I8744">
        <v>9600001.7119999994</v>
      </c>
      <c r="J8744" t="s">
        <v>204</v>
      </c>
      <c r="K8744">
        <v>6720.0011984000002</v>
      </c>
    </row>
    <row r="8745" spans="1:11" x14ac:dyDescent="0.2">
      <c r="A8745" t="s">
        <v>262</v>
      </c>
      <c r="B8745" t="s">
        <v>185</v>
      </c>
      <c r="C8745" t="s">
        <v>244</v>
      </c>
      <c r="D8745" t="s">
        <v>192</v>
      </c>
      <c r="E8745">
        <v>251423</v>
      </c>
      <c r="F8745">
        <v>29.034700000000001</v>
      </c>
      <c r="G8745">
        <v>44931</v>
      </c>
      <c r="H8745">
        <v>44927</v>
      </c>
      <c r="I8745">
        <v>7299991.3781000003</v>
      </c>
      <c r="J8745" t="s">
        <v>207</v>
      </c>
      <c r="K8745">
        <v>5109.9939646700004</v>
      </c>
    </row>
    <row r="8746" spans="1:11" x14ac:dyDescent="0.2">
      <c r="A8746" t="s">
        <v>262</v>
      </c>
      <c r="B8746" t="s">
        <v>185</v>
      </c>
      <c r="C8746" t="s">
        <v>220</v>
      </c>
      <c r="D8746" t="s">
        <v>190</v>
      </c>
      <c r="E8746">
        <v>14886</v>
      </c>
      <c r="F8746">
        <v>167.94829999999999</v>
      </c>
      <c r="G8746">
        <v>44933</v>
      </c>
      <c r="H8746">
        <v>44927</v>
      </c>
      <c r="I8746">
        <v>2500078.3937999997</v>
      </c>
      <c r="J8746" t="s">
        <v>188</v>
      </c>
      <c r="K8746">
        <v>1750.0548756600001</v>
      </c>
    </row>
    <row r="8747" spans="1:11" x14ac:dyDescent="0.2">
      <c r="A8747" t="s">
        <v>262</v>
      </c>
      <c r="B8747" t="s">
        <v>185</v>
      </c>
      <c r="C8747" t="s">
        <v>114</v>
      </c>
      <c r="D8747" t="s">
        <v>190</v>
      </c>
      <c r="E8747">
        <v>634463</v>
      </c>
      <c r="F8747">
        <v>13.87</v>
      </c>
      <c r="G8747">
        <v>44934</v>
      </c>
      <c r="H8747">
        <v>44927</v>
      </c>
      <c r="I8747">
        <v>8800001.8099999987</v>
      </c>
      <c r="J8747" t="s">
        <v>215</v>
      </c>
      <c r="K8747">
        <v>7920.0016289999994</v>
      </c>
    </row>
    <row r="8748" spans="1:11" x14ac:dyDescent="0.2">
      <c r="A8748" t="s">
        <v>262</v>
      </c>
      <c r="B8748" t="s">
        <v>198</v>
      </c>
      <c r="C8748" t="s">
        <v>202</v>
      </c>
      <c r="D8748" t="s">
        <v>190</v>
      </c>
      <c r="E8748">
        <v>559469</v>
      </c>
      <c r="F8748">
        <v>3.9323000000000001</v>
      </c>
      <c r="G8748">
        <v>44935</v>
      </c>
      <c r="H8748">
        <v>44927</v>
      </c>
      <c r="I8748">
        <v>2199999.9487000001</v>
      </c>
      <c r="J8748" t="s">
        <v>193</v>
      </c>
      <c r="K8748">
        <v>1759.9999589600002</v>
      </c>
    </row>
    <row r="8749" spans="1:11" x14ac:dyDescent="0.2">
      <c r="A8749" t="s">
        <v>262</v>
      </c>
      <c r="B8749" t="s">
        <v>185</v>
      </c>
      <c r="C8749" t="s">
        <v>219</v>
      </c>
      <c r="D8749" t="s">
        <v>190</v>
      </c>
      <c r="E8749">
        <v>185970</v>
      </c>
      <c r="F8749">
        <v>52.696599999999997</v>
      </c>
      <c r="G8749">
        <v>44935</v>
      </c>
      <c r="H8749">
        <v>44927</v>
      </c>
      <c r="I8749">
        <v>9799986.7019999996</v>
      </c>
      <c r="J8749" t="s">
        <v>188</v>
      </c>
      <c r="K8749">
        <v>6859.9906914000012</v>
      </c>
    </row>
    <row r="8750" spans="1:11" x14ac:dyDescent="0.2">
      <c r="A8750" t="s">
        <v>262</v>
      </c>
      <c r="B8750" t="s">
        <v>185</v>
      </c>
      <c r="C8750" t="s">
        <v>228</v>
      </c>
      <c r="D8750" t="s">
        <v>187</v>
      </c>
      <c r="E8750">
        <v>247391</v>
      </c>
      <c r="F8750">
        <v>29.507999999999999</v>
      </c>
      <c r="G8750">
        <v>44935</v>
      </c>
      <c r="H8750">
        <v>44927</v>
      </c>
      <c r="I8750">
        <v>7300013.6279999996</v>
      </c>
      <c r="J8750" t="s">
        <v>204</v>
      </c>
      <c r="K8750">
        <v>5110.0095395999997</v>
      </c>
    </row>
    <row r="8751" spans="1:11" x14ac:dyDescent="0.2">
      <c r="A8751" t="s">
        <v>262</v>
      </c>
      <c r="B8751" t="s">
        <v>185</v>
      </c>
      <c r="C8751" t="s">
        <v>234</v>
      </c>
      <c r="D8751" t="s">
        <v>190</v>
      </c>
      <c r="E8751">
        <v>95732</v>
      </c>
      <c r="F8751">
        <v>103.4135</v>
      </c>
      <c r="G8751">
        <v>44938</v>
      </c>
      <c r="H8751">
        <v>44927</v>
      </c>
      <c r="I8751">
        <v>9899981.182</v>
      </c>
      <c r="J8751" t="s">
        <v>204</v>
      </c>
      <c r="K8751">
        <v>6929.9868274000009</v>
      </c>
    </row>
    <row r="8752" spans="1:11" x14ac:dyDescent="0.2">
      <c r="A8752" t="s">
        <v>262</v>
      </c>
      <c r="B8752" t="s">
        <v>198</v>
      </c>
      <c r="C8752" t="s">
        <v>225</v>
      </c>
      <c r="D8752" t="s">
        <v>200</v>
      </c>
      <c r="E8752">
        <v>69606</v>
      </c>
      <c r="F8752">
        <v>93.382999999999996</v>
      </c>
      <c r="G8752">
        <v>44939</v>
      </c>
      <c r="H8752">
        <v>44927</v>
      </c>
      <c r="I8752">
        <v>6500017.0979999993</v>
      </c>
      <c r="J8752" t="s">
        <v>188</v>
      </c>
      <c r="K8752">
        <v>4550.0119685999998</v>
      </c>
    </row>
    <row r="8753" spans="1:11" x14ac:dyDescent="0.2">
      <c r="A8753" t="s">
        <v>262</v>
      </c>
      <c r="B8753" t="s">
        <v>198</v>
      </c>
      <c r="C8753" t="s">
        <v>220</v>
      </c>
      <c r="D8753" t="s">
        <v>192</v>
      </c>
      <c r="E8753">
        <v>61572</v>
      </c>
      <c r="F8753">
        <v>159.16329999999999</v>
      </c>
      <c r="G8753">
        <v>44940</v>
      </c>
      <c r="H8753">
        <v>44927</v>
      </c>
      <c r="I8753">
        <v>9800002.7075999994</v>
      </c>
      <c r="J8753" t="s">
        <v>188</v>
      </c>
      <c r="K8753">
        <v>6860.0018953199997</v>
      </c>
    </row>
    <row r="8754" spans="1:11" x14ac:dyDescent="0.2">
      <c r="A8754" t="s">
        <v>262</v>
      </c>
      <c r="B8754" t="s">
        <v>185</v>
      </c>
      <c r="C8754" t="s">
        <v>238</v>
      </c>
      <c r="D8754" t="s">
        <v>200</v>
      </c>
      <c r="E8754">
        <v>40474</v>
      </c>
      <c r="F8754">
        <v>244.59989999999999</v>
      </c>
      <c r="G8754">
        <v>44941</v>
      </c>
      <c r="H8754">
        <v>44927</v>
      </c>
      <c r="I8754">
        <v>9899936.3525999989</v>
      </c>
      <c r="J8754" t="s">
        <v>204</v>
      </c>
      <c r="K8754">
        <v>6929.9554468200004</v>
      </c>
    </row>
    <row r="8755" spans="1:11" x14ac:dyDescent="0.2">
      <c r="A8755" t="s">
        <v>262</v>
      </c>
      <c r="B8755" t="s">
        <v>198</v>
      </c>
      <c r="C8755" t="s">
        <v>186</v>
      </c>
      <c r="D8755" t="s">
        <v>200</v>
      </c>
      <c r="E8755">
        <v>50769</v>
      </c>
      <c r="F8755">
        <v>21.666699999999999</v>
      </c>
      <c r="G8755">
        <v>44942</v>
      </c>
      <c r="H8755">
        <v>44927</v>
      </c>
      <c r="I8755">
        <v>1099996.6923</v>
      </c>
      <c r="J8755" t="s">
        <v>188</v>
      </c>
      <c r="K8755">
        <v>769.99768460999996</v>
      </c>
    </row>
    <row r="8756" spans="1:11" x14ac:dyDescent="0.2">
      <c r="A8756" t="s">
        <v>262</v>
      </c>
      <c r="B8756" t="s">
        <v>185</v>
      </c>
      <c r="C8756" t="s">
        <v>197</v>
      </c>
      <c r="D8756" t="s">
        <v>190</v>
      </c>
      <c r="E8756">
        <v>38213</v>
      </c>
      <c r="F8756">
        <v>154.39709999999999</v>
      </c>
      <c r="G8756">
        <v>44945</v>
      </c>
      <c r="H8756">
        <v>44927</v>
      </c>
      <c r="I8756">
        <v>5899976.3822999997</v>
      </c>
      <c r="J8756" t="s">
        <v>188</v>
      </c>
      <c r="K8756">
        <v>4129.9834676099999</v>
      </c>
    </row>
    <row r="8757" spans="1:11" x14ac:dyDescent="0.2">
      <c r="A8757" t="s">
        <v>262</v>
      </c>
      <c r="B8757" t="s">
        <v>198</v>
      </c>
      <c r="C8757" t="s">
        <v>238</v>
      </c>
      <c r="D8757" t="s">
        <v>200</v>
      </c>
      <c r="E8757">
        <v>23934</v>
      </c>
      <c r="F8757">
        <v>233.97880000000001</v>
      </c>
      <c r="G8757">
        <v>44945</v>
      </c>
      <c r="H8757">
        <v>44927</v>
      </c>
      <c r="I8757">
        <v>5600048.5992000001</v>
      </c>
      <c r="J8757" t="s">
        <v>204</v>
      </c>
      <c r="K8757">
        <v>3920.0340194400001</v>
      </c>
    </row>
    <row r="8758" spans="1:11" x14ac:dyDescent="0.2">
      <c r="A8758" t="s">
        <v>262</v>
      </c>
      <c r="B8758" t="s">
        <v>185</v>
      </c>
      <c r="C8758" t="s">
        <v>228</v>
      </c>
      <c r="D8758" t="s">
        <v>187</v>
      </c>
      <c r="E8758">
        <v>171290</v>
      </c>
      <c r="F8758">
        <v>31.525500000000001</v>
      </c>
      <c r="G8758">
        <v>44946</v>
      </c>
      <c r="H8758">
        <v>44927</v>
      </c>
      <c r="I8758">
        <v>5400002.8950000005</v>
      </c>
      <c r="J8758" t="s">
        <v>204</v>
      </c>
      <c r="K8758">
        <v>3780.0020265000003</v>
      </c>
    </row>
    <row r="8759" spans="1:11" x14ac:dyDescent="0.2">
      <c r="A8759" t="s">
        <v>262</v>
      </c>
      <c r="B8759" t="s">
        <v>185</v>
      </c>
      <c r="C8759" t="s">
        <v>211</v>
      </c>
      <c r="D8759" t="s">
        <v>187</v>
      </c>
      <c r="E8759">
        <v>763396</v>
      </c>
      <c r="F8759">
        <v>12.182399999999999</v>
      </c>
      <c r="G8759">
        <v>44946</v>
      </c>
      <c r="H8759">
        <v>44927</v>
      </c>
      <c r="I8759">
        <v>9299995.430399999</v>
      </c>
      <c r="J8759" t="s">
        <v>207</v>
      </c>
      <c r="K8759">
        <v>6509.99680128</v>
      </c>
    </row>
    <row r="8760" spans="1:11" x14ac:dyDescent="0.2">
      <c r="A8760" t="s">
        <v>262</v>
      </c>
      <c r="B8760" t="s">
        <v>185</v>
      </c>
      <c r="C8760" t="s">
        <v>243</v>
      </c>
      <c r="D8760" t="s">
        <v>187</v>
      </c>
      <c r="E8760">
        <v>940703</v>
      </c>
      <c r="F8760">
        <v>6.1656000000000004</v>
      </c>
      <c r="G8760">
        <v>44947</v>
      </c>
      <c r="H8760">
        <v>44927</v>
      </c>
      <c r="I8760">
        <v>5799998.4168000007</v>
      </c>
      <c r="J8760" t="s">
        <v>215</v>
      </c>
      <c r="K8760">
        <v>5219.9985751200011</v>
      </c>
    </row>
    <row r="8761" spans="1:11" x14ac:dyDescent="0.2">
      <c r="A8761" t="s">
        <v>262</v>
      </c>
      <c r="B8761" t="s">
        <v>198</v>
      </c>
      <c r="C8761" t="s">
        <v>209</v>
      </c>
      <c r="D8761" t="s">
        <v>187</v>
      </c>
      <c r="E8761">
        <v>481383</v>
      </c>
      <c r="F8761">
        <v>20.358000000000001</v>
      </c>
      <c r="G8761">
        <v>44947</v>
      </c>
      <c r="H8761">
        <v>44927</v>
      </c>
      <c r="I8761">
        <v>9799995.1140000001</v>
      </c>
      <c r="J8761" t="s">
        <v>188</v>
      </c>
      <c r="K8761">
        <v>6859.9965798000012</v>
      </c>
    </row>
    <row r="8762" spans="1:11" x14ac:dyDescent="0.2">
      <c r="A8762" t="s">
        <v>262</v>
      </c>
      <c r="B8762" t="s">
        <v>198</v>
      </c>
      <c r="C8762" t="s">
        <v>237</v>
      </c>
      <c r="D8762" t="s">
        <v>192</v>
      </c>
      <c r="E8762">
        <v>590624</v>
      </c>
      <c r="F8762">
        <v>16.423300000000001</v>
      </c>
      <c r="G8762">
        <v>44948</v>
      </c>
      <c r="H8762">
        <v>44927</v>
      </c>
      <c r="I8762">
        <v>9699995.1392000001</v>
      </c>
      <c r="J8762" t="s">
        <v>204</v>
      </c>
      <c r="K8762">
        <v>6789.9965974400002</v>
      </c>
    </row>
    <row r="8763" spans="1:11" x14ac:dyDescent="0.2">
      <c r="A8763" t="s">
        <v>262</v>
      </c>
      <c r="B8763" t="s">
        <v>185</v>
      </c>
      <c r="C8763" t="s">
        <v>228</v>
      </c>
      <c r="D8763" t="s">
        <v>200</v>
      </c>
      <c r="E8763">
        <v>166910</v>
      </c>
      <c r="F8763">
        <v>31.753699999999998</v>
      </c>
      <c r="G8763">
        <v>44949</v>
      </c>
      <c r="H8763">
        <v>44927</v>
      </c>
      <c r="I8763">
        <v>5300010.0669999998</v>
      </c>
      <c r="J8763" t="s">
        <v>204</v>
      </c>
      <c r="K8763">
        <v>3710.0070468999998</v>
      </c>
    </row>
    <row r="8764" spans="1:11" x14ac:dyDescent="0.2">
      <c r="A8764" t="s">
        <v>262</v>
      </c>
      <c r="B8764" t="s">
        <v>198</v>
      </c>
      <c r="C8764" t="s">
        <v>214</v>
      </c>
      <c r="D8764" t="s">
        <v>190</v>
      </c>
      <c r="E8764">
        <v>284606</v>
      </c>
      <c r="F8764">
        <v>26.3522</v>
      </c>
      <c r="G8764">
        <v>44952</v>
      </c>
      <c r="H8764">
        <v>44927</v>
      </c>
      <c r="I8764">
        <v>7499994.2331999997</v>
      </c>
      <c r="J8764" t="s">
        <v>215</v>
      </c>
      <c r="K8764">
        <v>6749.9948098800005</v>
      </c>
    </row>
    <row r="8765" spans="1:11" x14ac:dyDescent="0.2">
      <c r="A8765" t="s">
        <v>262</v>
      </c>
      <c r="B8765" t="s">
        <v>185</v>
      </c>
      <c r="C8765" t="s">
        <v>228</v>
      </c>
      <c r="D8765" t="s">
        <v>200</v>
      </c>
      <c r="E8765">
        <v>96434</v>
      </c>
      <c r="F8765">
        <v>32.146299999999997</v>
      </c>
      <c r="G8765">
        <v>44952</v>
      </c>
      <c r="H8765">
        <v>44927</v>
      </c>
      <c r="I8765">
        <v>3099996.2941999999</v>
      </c>
      <c r="J8765" t="s">
        <v>204</v>
      </c>
      <c r="K8765">
        <v>2169.9974059400001</v>
      </c>
    </row>
    <row r="8766" spans="1:11" x14ac:dyDescent="0.2">
      <c r="A8766" t="s">
        <v>262</v>
      </c>
      <c r="B8766" t="s">
        <v>198</v>
      </c>
      <c r="C8766" t="s">
        <v>233</v>
      </c>
      <c r="D8766" t="s">
        <v>187</v>
      </c>
      <c r="E8766">
        <v>107420</v>
      </c>
      <c r="F8766">
        <v>80.990700000000004</v>
      </c>
      <c r="G8766">
        <v>44952</v>
      </c>
      <c r="H8766">
        <v>44927</v>
      </c>
      <c r="I8766">
        <v>8700020.9940000009</v>
      </c>
      <c r="J8766" t="s">
        <v>204</v>
      </c>
      <c r="K8766">
        <v>6090.0146958000005</v>
      </c>
    </row>
    <row r="8767" spans="1:11" x14ac:dyDescent="0.2">
      <c r="A8767" t="s">
        <v>262</v>
      </c>
      <c r="B8767" t="s">
        <v>185</v>
      </c>
      <c r="C8767" t="s">
        <v>214</v>
      </c>
      <c r="D8767" t="s">
        <v>190</v>
      </c>
      <c r="E8767">
        <v>289162</v>
      </c>
      <c r="F8767">
        <v>28.012</v>
      </c>
      <c r="G8767">
        <v>44953</v>
      </c>
      <c r="H8767">
        <v>44927</v>
      </c>
      <c r="I8767">
        <v>8100005.9440000001</v>
      </c>
      <c r="J8767" t="s">
        <v>215</v>
      </c>
      <c r="K8767">
        <v>7290.005349600001</v>
      </c>
    </row>
    <row r="8768" spans="1:11" x14ac:dyDescent="0.2">
      <c r="A8768" t="s">
        <v>262</v>
      </c>
      <c r="B8768" t="s">
        <v>198</v>
      </c>
      <c r="C8768" t="s">
        <v>236</v>
      </c>
      <c r="D8768" t="s">
        <v>200</v>
      </c>
      <c r="E8768">
        <v>1144377</v>
      </c>
      <c r="F8768">
        <v>6.4664000000000001</v>
      </c>
      <c r="G8768">
        <v>44954</v>
      </c>
      <c r="H8768">
        <v>44927</v>
      </c>
      <c r="I8768">
        <v>7399999.4328000005</v>
      </c>
      <c r="J8768" t="s">
        <v>215</v>
      </c>
      <c r="K8768">
        <v>6659.9994895200007</v>
      </c>
    </row>
    <row r="8769" spans="1:11" x14ac:dyDescent="0.2">
      <c r="A8769" t="s">
        <v>262</v>
      </c>
      <c r="B8769" t="s">
        <v>198</v>
      </c>
      <c r="C8769" t="s">
        <v>243</v>
      </c>
      <c r="D8769" t="s">
        <v>190</v>
      </c>
      <c r="E8769">
        <v>903185</v>
      </c>
      <c r="F8769">
        <v>6.3109999999999999</v>
      </c>
      <c r="G8769">
        <v>44954</v>
      </c>
      <c r="H8769">
        <v>44927</v>
      </c>
      <c r="I8769">
        <v>5700000.5350000001</v>
      </c>
      <c r="J8769" t="s">
        <v>215</v>
      </c>
      <c r="K8769">
        <v>5130.0004815000002</v>
      </c>
    </row>
    <row r="8770" spans="1:11" x14ac:dyDescent="0.2">
      <c r="A8770" t="s">
        <v>262</v>
      </c>
      <c r="B8770" t="s">
        <v>198</v>
      </c>
      <c r="C8770" t="s">
        <v>236</v>
      </c>
      <c r="D8770" t="s">
        <v>190</v>
      </c>
      <c r="E8770">
        <v>650680</v>
      </c>
      <c r="F8770">
        <v>6.3010999999999999</v>
      </c>
      <c r="G8770">
        <v>44954</v>
      </c>
      <c r="H8770">
        <v>44927</v>
      </c>
      <c r="I8770">
        <v>4099999.7480000001</v>
      </c>
      <c r="J8770" t="s">
        <v>215</v>
      </c>
      <c r="K8770">
        <v>3689.9997732000002</v>
      </c>
    </row>
    <row r="8771" spans="1:11" x14ac:dyDescent="0.2">
      <c r="A8771" t="s">
        <v>262</v>
      </c>
      <c r="B8771" t="s">
        <v>198</v>
      </c>
      <c r="C8771" t="s">
        <v>245</v>
      </c>
      <c r="D8771" t="s">
        <v>187</v>
      </c>
      <c r="E8771">
        <v>32977</v>
      </c>
      <c r="F8771">
        <v>51.551000000000002</v>
      </c>
      <c r="G8771">
        <v>44955</v>
      </c>
      <c r="H8771">
        <v>44927</v>
      </c>
      <c r="I8771">
        <v>1699997.327</v>
      </c>
      <c r="J8771" t="s">
        <v>188</v>
      </c>
      <c r="K8771">
        <v>1189.9981289000002</v>
      </c>
    </row>
    <row r="8772" spans="1:11" x14ac:dyDescent="0.2">
      <c r="A8772" t="s">
        <v>262</v>
      </c>
      <c r="B8772" t="s">
        <v>185</v>
      </c>
      <c r="C8772" t="s">
        <v>237</v>
      </c>
      <c r="D8772" t="s">
        <v>190</v>
      </c>
      <c r="E8772">
        <v>332233</v>
      </c>
      <c r="F8772">
        <v>17.758600000000001</v>
      </c>
      <c r="G8772">
        <v>44955</v>
      </c>
      <c r="H8772">
        <v>44927</v>
      </c>
      <c r="I8772">
        <v>5899992.9538000003</v>
      </c>
      <c r="J8772" t="s">
        <v>204</v>
      </c>
      <c r="K8772">
        <v>4129.9950676600001</v>
      </c>
    </row>
    <row r="8773" spans="1:11" x14ac:dyDescent="0.2">
      <c r="A8773" t="s">
        <v>262</v>
      </c>
      <c r="B8773" t="s">
        <v>198</v>
      </c>
      <c r="C8773" t="s">
        <v>231</v>
      </c>
      <c r="D8773" t="s">
        <v>200</v>
      </c>
      <c r="E8773">
        <v>105424</v>
      </c>
      <c r="F8773">
        <v>20.868200000000002</v>
      </c>
      <c r="G8773">
        <v>44955</v>
      </c>
      <c r="H8773">
        <v>44927</v>
      </c>
      <c r="I8773">
        <v>2200009.1168</v>
      </c>
      <c r="J8773" t="s">
        <v>188</v>
      </c>
      <c r="K8773">
        <v>1540.0063817600001</v>
      </c>
    </row>
    <row r="8774" spans="1:11" x14ac:dyDescent="0.2">
      <c r="A8774" t="s">
        <v>262</v>
      </c>
      <c r="B8774" t="s">
        <v>185</v>
      </c>
      <c r="C8774" t="s">
        <v>230</v>
      </c>
      <c r="D8774" t="s">
        <v>212</v>
      </c>
      <c r="E8774">
        <v>10697</v>
      </c>
      <c r="F8774">
        <v>121.5249</v>
      </c>
      <c r="G8774">
        <v>44956</v>
      </c>
      <c r="H8774">
        <v>44927</v>
      </c>
      <c r="I8774">
        <v>1299951.8552999999</v>
      </c>
      <c r="J8774" t="s">
        <v>188</v>
      </c>
      <c r="K8774">
        <v>909.96629871000005</v>
      </c>
    </row>
    <row r="8775" spans="1:11" x14ac:dyDescent="0.2">
      <c r="A8775" t="s">
        <v>262</v>
      </c>
      <c r="B8775" t="s">
        <v>185</v>
      </c>
      <c r="C8775" t="s">
        <v>216</v>
      </c>
      <c r="D8775" t="s">
        <v>187</v>
      </c>
      <c r="E8775">
        <v>216698</v>
      </c>
      <c r="F8775">
        <v>17.535900000000002</v>
      </c>
      <c r="G8775">
        <v>44956</v>
      </c>
      <c r="H8775">
        <v>44927</v>
      </c>
      <c r="I8775">
        <v>3799994.4582000002</v>
      </c>
      <c r="J8775" t="s">
        <v>215</v>
      </c>
      <c r="K8775">
        <v>3419.9950123800004</v>
      </c>
    </row>
    <row r="8776" spans="1:11" x14ac:dyDescent="0.2">
      <c r="A8776" t="s">
        <v>262</v>
      </c>
      <c r="B8776" t="s">
        <v>185</v>
      </c>
      <c r="C8776" t="s">
        <v>225</v>
      </c>
      <c r="D8776" t="s">
        <v>190</v>
      </c>
      <c r="E8776">
        <v>84197</v>
      </c>
      <c r="F8776">
        <v>80.762900000000002</v>
      </c>
      <c r="G8776">
        <v>44959</v>
      </c>
      <c r="H8776">
        <v>44958</v>
      </c>
      <c r="I8776">
        <v>6799993.8913000003</v>
      </c>
      <c r="J8776" t="s">
        <v>188</v>
      </c>
      <c r="K8776">
        <v>4759.9957239100004</v>
      </c>
    </row>
    <row r="8777" spans="1:11" x14ac:dyDescent="0.2">
      <c r="A8777" t="s">
        <v>262</v>
      </c>
      <c r="B8777" t="s">
        <v>198</v>
      </c>
      <c r="C8777" t="s">
        <v>217</v>
      </c>
      <c r="D8777" t="s">
        <v>190</v>
      </c>
      <c r="E8777">
        <v>60220</v>
      </c>
      <c r="F8777">
        <v>8.3028999999999993</v>
      </c>
      <c r="G8777">
        <v>44959</v>
      </c>
      <c r="H8777">
        <v>44958</v>
      </c>
      <c r="I8777">
        <v>500000.63799999998</v>
      </c>
      <c r="J8777" t="s">
        <v>215</v>
      </c>
      <c r="K8777">
        <v>450.00057419999996</v>
      </c>
    </row>
    <row r="8778" spans="1:11" x14ac:dyDescent="0.2">
      <c r="A8778" t="s">
        <v>262</v>
      </c>
      <c r="B8778" t="s">
        <v>198</v>
      </c>
      <c r="C8778" t="s">
        <v>218</v>
      </c>
      <c r="D8778" t="s">
        <v>192</v>
      </c>
      <c r="E8778">
        <v>49226</v>
      </c>
      <c r="F8778">
        <v>58.912500000000001</v>
      </c>
      <c r="G8778">
        <v>44959</v>
      </c>
      <c r="H8778">
        <v>44958</v>
      </c>
      <c r="I8778">
        <v>2900026.7250000001</v>
      </c>
      <c r="J8778" t="s">
        <v>204</v>
      </c>
      <c r="K8778">
        <v>2030.0187075000001</v>
      </c>
    </row>
    <row r="8779" spans="1:11" x14ac:dyDescent="0.2">
      <c r="A8779" t="s">
        <v>262</v>
      </c>
      <c r="B8779" t="s">
        <v>198</v>
      </c>
      <c r="C8779" t="s">
        <v>235</v>
      </c>
      <c r="D8779" t="s">
        <v>192</v>
      </c>
      <c r="E8779">
        <v>331457</v>
      </c>
      <c r="F8779">
        <v>15.084899999999999</v>
      </c>
      <c r="G8779">
        <v>44959</v>
      </c>
      <c r="H8779">
        <v>44958</v>
      </c>
      <c r="I8779">
        <v>4999995.6992999995</v>
      </c>
      <c r="J8779" t="s">
        <v>204</v>
      </c>
      <c r="K8779">
        <v>3499.9969895099998</v>
      </c>
    </row>
    <row r="8780" spans="1:11" x14ac:dyDescent="0.2">
      <c r="A8780" t="s">
        <v>262</v>
      </c>
      <c r="B8780" t="s">
        <v>185</v>
      </c>
      <c r="C8780" t="s">
        <v>202</v>
      </c>
      <c r="D8780" t="s">
        <v>190</v>
      </c>
      <c r="E8780">
        <v>1582678</v>
      </c>
      <c r="F8780">
        <v>4.3597000000000001</v>
      </c>
      <c r="G8780">
        <v>44959</v>
      </c>
      <c r="H8780">
        <v>44958</v>
      </c>
      <c r="I8780">
        <v>6900001.2766000004</v>
      </c>
      <c r="J8780" t="s">
        <v>193</v>
      </c>
      <c r="K8780">
        <v>5520.0010212800007</v>
      </c>
    </row>
    <row r="8781" spans="1:11" x14ac:dyDescent="0.2">
      <c r="A8781" t="s">
        <v>262</v>
      </c>
      <c r="B8781" t="s">
        <v>185</v>
      </c>
      <c r="C8781" t="s">
        <v>189</v>
      </c>
      <c r="D8781" t="s">
        <v>190</v>
      </c>
      <c r="E8781">
        <v>277581</v>
      </c>
      <c r="F8781">
        <v>29.180700000000002</v>
      </c>
      <c r="G8781">
        <v>44960</v>
      </c>
      <c r="H8781">
        <v>44958</v>
      </c>
      <c r="I8781">
        <v>8100007.8867000006</v>
      </c>
      <c r="J8781" t="s">
        <v>188</v>
      </c>
      <c r="K8781">
        <v>5670.0055206900006</v>
      </c>
    </row>
    <row r="8782" spans="1:11" x14ac:dyDescent="0.2">
      <c r="A8782" t="s">
        <v>262</v>
      </c>
      <c r="B8782" t="s">
        <v>198</v>
      </c>
      <c r="C8782" t="s">
        <v>202</v>
      </c>
      <c r="D8782" t="s">
        <v>190</v>
      </c>
      <c r="E8782">
        <v>1978264</v>
      </c>
      <c r="F8782">
        <v>4.0945</v>
      </c>
      <c r="G8782">
        <v>44962</v>
      </c>
      <c r="H8782">
        <v>44958</v>
      </c>
      <c r="I8782">
        <v>8100001.9479999999</v>
      </c>
      <c r="J8782" t="s">
        <v>193</v>
      </c>
      <c r="K8782">
        <v>6480.0015584000002</v>
      </c>
    </row>
    <row r="8783" spans="1:11" x14ac:dyDescent="0.2">
      <c r="A8783" t="s">
        <v>262</v>
      </c>
      <c r="B8783" t="s">
        <v>198</v>
      </c>
      <c r="C8783" t="s">
        <v>202</v>
      </c>
      <c r="D8783" t="s">
        <v>200</v>
      </c>
      <c r="E8783">
        <v>1374794</v>
      </c>
      <c r="F8783">
        <v>4.0006000000000004</v>
      </c>
      <c r="G8783">
        <v>44962</v>
      </c>
      <c r="H8783">
        <v>44958</v>
      </c>
      <c r="I8783">
        <v>5500000.8764000004</v>
      </c>
      <c r="J8783" t="s">
        <v>193</v>
      </c>
      <c r="K8783">
        <v>4400.0007011200005</v>
      </c>
    </row>
    <row r="8784" spans="1:11" x14ac:dyDescent="0.2">
      <c r="A8784" t="s">
        <v>262</v>
      </c>
      <c r="B8784" t="s">
        <v>198</v>
      </c>
      <c r="C8784" t="s">
        <v>229</v>
      </c>
      <c r="D8784" t="s">
        <v>190</v>
      </c>
      <c r="E8784">
        <v>22341</v>
      </c>
      <c r="F8784">
        <v>107.4268</v>
      </c>
      <c r="G8784">
        <v>44963</v>
      </c>
      <c r="H8784">
        <v>44958</v>
      </c>
      <c r="I8784">
        <v>2400022.1387999998</v>
      </c>
      <c r="J8784" t="s">
        <v>188</v>
      </c>
      <c r="K8784">
        <v>1680.01549716</v>
      </c>
    </row>
    <row r="8785" spans="1:11" x14ac:dyDescent="0.2">
      <c r="A8785" t="s">
        <v>262</v>
      </c>
      <c r="B8785" t="s">
        <v>198</v>
      </c>
      <c r="C8785" t="s">
        <v>216</v>
      </c>
      <c r="D8785" t="s">
        <v>187</v>
      </c>
      <c r="E8785">
        <v>210209</v>
      </c>
      <c r="F8785">
        <v>17.601500000000001</v>
      </c>
      <c r="G8785">
        <v>44963</v>
      </c>
      <c r="H8785">
        <v>44958</v>
      </c>
      <c r="I8785">
        <v>3699993.7135000005</v>
      </c>
      <c r="J8785" t="s">
        <v>215</v>
      </c>
      <c r="K8785">
        <v>3329.9943421500006</v>
      </c>
    </row>
    <row r="8786" spans="1:11" x14ac:dyDescent="0.2">
      <c r="A8786" t="s">
        <v>262</v>
      </c>
      <c r="B8786" t="s">
        <v>185</v>
      </c>
      <c r="C8786" t="s">
        <v>194</v>
      </c>
      <c r="D8786" t="s">
        <v>192</v>
      </c>
      <c r="E8786">
        <v>50166</v>
      </c>
      <c r="F8786">
        <v>45.8474</v>
      </c>
      <c r="G8786">
        <v>44966</v>
      </c>
      <c r="H8786">
        <v>44958</v>
      </c>
      <c r="I8786">
        <v>2299980.6683999998</v>
      </c>
      <c r="J8786" t="s">
        <v>188</v>
      </c>
      <c r="K8786">
        <v>1609.98646788</v>
      </c>
    </row>
    <row r="8787" spans="1:11" x14ac:dyDescent="0.2">
      <c r="A8787" t="s">
        <v>262</v>
      </c>
      <c r="B8787" t="s">
        <v>185</v>
      </c>
      <c r="C8787" t="s">
        <v>195</v>
      </c>
      <c r="D8787" t="s">
        <v>190</v>
      </c>
      <c r="E8787">
        <v>5642</v>
      </c>
      <c r="F8787">
        <v>106.3436</v>
      </c>
      <c r="G8787">
        <v>44966</v>
      </c>
      <c r="H8787">
        <v>44958</v>
      </c>
      <c r="I8787">
        <v>599990.59120000002</v>
      </c>
      <c r="J8787" t="s">
        <v>196</v>
      </c>
      <c r="K8787">
        <v>539.99153207999996</v>
      </c>
    </row>
    <row r="8788" spans="1:11" x14ac:dyDescent="0.2">
      <c r="A8788" t="s">
        <v>262</v>
      </c>
      <c r="B8788" t="s">
        <v>185</v>
      </c>
      <c r="C8788" t="s">
        <v>240</v>
      </c>
      <c r="D8788" t="s">
        <v>190</v>
      </c>
      <c r="E8788">
        <v>801758</v>
      </c>
      <c r="F8788">
        <v>6.7351999999999999</v>
      </c>
      <c r="G8788">
        <v>44966</v>
      </c>
      <c r="H8788">
        <v>44958</v>
      </c>
      <c r="I8788">
        <v>5400000.4815999996</v>
      </c>
      <c r="J8788" t="s">
        <v>241</v>
      </c>
      <c r="K8788">
        <v>4860.0004334400001</v>
      </c>
    </row>
    <row r="8789" spans="1:11" x14ac:dyDescent="0.2">
      <c r="A8789" t="s">
        <v>262</v>
      </c>
      <c r="B8789" t="s">
        <v>198</v>
      </c>
      <c r="C8789" t="s">
        <v>112</v>
      </c>
      <c r="D8789" t="s">
        <v>190</v>
      </c>
      <c r="E8789">
        <v>42609</v>
      </c>
      <c r="F8789">
        <v>44.591299999999997</v>
      </c>
      <c r="G8789">
        <v>44967</v>
      </c>
      <c r="H8789">
        <v>44958</v>
      </c>
      <c r="I8789">
        <v>1899990.7016999999</v>
      </c>
      <c r="J8789" t="s">
        <v>188</v>
      </c>
      <c r="K8789">
        <v>1329.99349119</v>
      </c>
    </row>
    <row r="8790" spans="1:11" x14ac:dyDescent="0.2">
      <c r="A8790" t="s">
        <v>262</v>
      </c>
      <c r="B8790" t="s">
        <v>198</v>
      </c>
      <c r="C8790" t="s">
        <v>216</v>
      </c>
      <c r="D8790" t="s">
        <v>192</v>
      </c>
      <c r="E8790">
        <v>229779</v>
      </c>
      <c r="F8790">
        <v>17.408000000000001</v>
      </c>
      <c r="G8790">
        <v>44969</v>
      </c>
      <c r="H8790">
        <v>44958</v>
      </c>
      <c r="I8790">
        <v>3999992.8320000004</v>
      </c>
      <c r="J8790" t="s">
        <v>215</v>
      </c>
      <c r="K8790">
        <v>3599.9935488000006</v>
      </c>
    </row>
    <row r="8791" spans="1:11" x14ac:dyDescent="0.2">
      <c r="A8791" t="s">
        <v>262</v>
      </c>
      <c r="B8791" t="s">
        <v>198</v>
      </c>
      <c r="C8791" t="s">
        <v>232</v>
      </c>
      <c r="D8791" t="s">
        <v>190</v>
      </c>
      <c r="E8791">
        <v>159965</v>
      </c>
      <c r="F8791">
        <v>24.380400000000002</v>
      </c>
      <c r="G8791">
        <v>44973</v>
      </c>
      <c r="H8791">
        <v>44958</v>
      </c>
      <c r="I8791">
        <v>3900010.6860000002</v>
      </c>
      <c r="J8791" t="s">
        <v>204</v>
      </c>
      <c r="K8791">
        <v>2730.0074802000004</v>
      </c>
    </row>
    <row r="8792" spans="1:11" x14ac:dyDescent="0.2">
      <c r="A8792" t="s">
        <v>262</v>
      </c>
      <c r="B8792" t="s">
        <v>198</v>
      </c>
      <c r="C8792" t="s">
        <v>210</v>
      </c>
      <c r="D8792" t="s">
        <v>187</v>
      </c>
      <c r="E8792">
        <v>263425</v>
      </c>
      <c r="F8792">
        <v>29.61</v>
      </c>
      <c r="G8792">
        <v>44973</v>
      </c>
      <c r="H8792">
        <v>44958</v>
      </c>
      <c r="I8792">
        <v>7800014.25</v>
      </c>
      <c r="J8792" t="s">
        <v>204</v>
      </c>
      <c r="K8792">
        <v>5460.0099749999999</v>
      </c>
    </row>
    <row r="8793" spans="1:11" x14ac:dyDescent="0.2">
      <c r="A8793" t="s">
        <v>262</v>
      </c>
      <c r="B8793" t="s">
        <v>185</v>
      </c>
      <c r="C8793" t="s">
        <v>217</v>
      </c>
      <c r="D8793" t="s">
        <v>190</v>
      </c>
      <c r="E8793">
        <v>1032391</v>
      </c>
      <c r="F8793">
        <v>9.2988</v>
      </c>
      <c r="G8793">
        <v>44973</v>
      </c>
      <c r="H8793">
        <v>44958</v>
      </c>
      <c r="I8793">
        <v>9599997.4308000002</v>
      </c>
      <c r="J8793" t="s">
        <v>215</v>
      </c>
      <c r="K8793">
        <v>8639.9976877200006</v>
      </c>
    </row>
    <row r="8794" spans="1:11" x14ac:dyDescent="0.2">
      <c r="A8794" t="s">
        <v>262</v>
      </c>
      <c r="B8794" t="s">
        <v>198</v>
      </c>
      <c r="C8794" t="s">
        <v>238</v>
      </c>
      <c r="D8794" t="s">
        <v>192</v>
      </c>
      <c r="E8794">
        <v>27716</v>
      </c>
      <c r="F8794">
        <v>227.304</v>
      </c>
      <c r="G8794">
        <v>44974</v>
      </c>
      <c r="H8794">
        <v>44958</v>
      </c>
      <c r="I8794">
        <v>6299957.6639999999</v>
      </c>
      <c r="J8794" t="s">
        <v>204</v>
      </c>
      <c r="K8794">
        <v>4409.9703648000004</v>
      </c>
    </row>
    <row r="8795" spans="1:11" x14ac:dyDescent="0.2">
      <c r="A8795" t="s">
        <v>262</v>
      </c>
      <c r="B8795" t="s">
        <v>185</v>
      </c>
      <c r="C8795" t="s">
        <v>202</v>
      </c>
      <c r="D8795" t="s">
        <v>190</v>
      </c>
      <c r="E8795">
        <v>518877</v>
      </c>
      <c r="F8795">
        <v>4.0472000000000001</v>
      </c>
      <c r="G8795">
        <v>44975</v>
      </c>
      <c r="H8795">
        <v>44958</v>
      </c>
      <c r="I8795">
        <v>2099998.9944000002</v>
      </c>
      <c r="J8795" t="s">
        <v>193</v>
      </c>
      <c r="K8795">
        <v>1679.9991955200003</v>
      </c>
    </row>
    <row r="8796" spans="1:11" x14ac:dyDescent="0.2">
      <c r="A8796" t="s">
        <v>262</v>
      </c>
      <c r="B8796" t="s">
        <v>198</v>
      </c>
      <c r="C8796" t="s">
        <v>238</v>
      </c>
      <c r="D8796" t="s">
        <v>190</v>
      </c>
      <c r="E8796">
        <v>38287</v>
      </c>
      <c r="F8796">
        <v>237.67699999999999</v>
      </c>
      <c r="G8796">
        <v>44980</v>
      </c>
      <c r="H8796">
        <v>44958</v>
      </c>
      <c r="I8796">
        <v>9099939.2990000006</v>
      </c>
      <c r="J8796" t="s">
        <v>204</v>
      </c>
      <c r="K8796">
        <v>6369.9575093000003</v>
      </c>
    </row>
    <row r="8797" spans="1:11" x14ac:dyDescent="0.2">
      <c r="A8797" t="s">
        <v>262</v>
      </c>
      <c r="B8797" t="s">
        <v>185</v>
      </c>
      <c r="C8797" t="s">
        <v>214</v>
      </c>
      <c r="D8797" t="s">
        <v>190</v>
      </c>
      <c r="E8797">
        <v>115164</v>
      </c>
      <c r="F8797">
        <v>29.523</v>
      </c>
      <c r="G8797">
        <v>44980</v>
      </c>
      <c r="H8797">
        <v>44958</v>
      </c>
      <c r="I8797">
        <v>3399986.7719999999</v>
      </c>
      <c r="J8797" t="s">
        <v>215</v>
      </c>
      <c r="K8797">
        <v>3059.9880948</v>
      </c>
    </row>
    <row r="8798" spans="1:11" x14ac:dyDescent="0.2">
      <c r="A8798" t="s">
        <v>262</v>
      </c>
      <c r="B8798" t="s">
        <v>185</v>
      </c>
      <c r="C8798" t="s">
        <v>230</v>
      </c>
      <c r="D8798" t="s">
        <v>192</v>
      </c>
      <c r="E8798">
        <v>36852</v>
      </c>
      <c r="F8798">
        <v>116.6828</v>
      </c>
      <c r="G8798">
        <v>44980</v>
      </c>
      <c r="H8798">
        <v>44958</v>
      </c>
      <c r="I8798">
        <v>4299994.5455999998</v>
      </c>
      <c r="J8798" t="s">
        <v>188</v>
      </c>
      <c r="K8798">
        <v>3009.9961819199998</v>
      </c>
    </row>
    <row r="8799" spans="1:11" x14ac:dyDescent="0.2">
      <c r="A8799" t="s">
        <v>262</v>
      </c>
      <c r="B8799" t="s">
        <v>198</v>
      </c>
      <c r="C8799" t="s">
        <v>236</v>
      </c>
      <c r="D8799" t="s">
        <v>190</v>
      </c>
      <c r="E8799">
        <v>1125854</v>
      </c>
      <c r="F8799">
        <v>6.2175000000000002</v>
      </c>
      <c r="G8799">
        <v>44980</v>
      </c>
      <c r="H8799">
        <v>44958</v>
      </c>
      <c r="I8799">
        <v>6999997.2450000001</v>
      </c>
      <c r="J8799" t="s">
        <v>215</v>
      </c>
      <c r="K8799">
        <v>6299.9975205000001</v>
      </c>
    </row>
    <row r="8800" spans="1:11" x14ac:dyDescent="0.2">
      <c r="A8800" t="s">
        <v>262</v>
      </c>
      <c r="B8800" t="s">
        <v>198</v>
      </c>
      <c r="C8800" t="s">
        <v>208</v>
      </c>
      <c r="D8800" t="s">
        <v>192</v>
      </c>
      <c r="E8800">
        <v>119958</v>
      </c>
      <c r="F8800">
        <v>65.0227</v>
      </c>
      <c r="G8800">
        <v>44980</v>
      </c>
      <c r="H8800">
        <v>44958</v>
      </c>
      <c r="I8800">
        <v>7799993.0466</v>
      </c>
      <c r="J8800" t="s">
        <v>188</v>
      </c>
      <c r="K8800">
        <v>5459.9951326200007</v>
      </c>
    </row>
    <row r="8801" spans="1:11" x14ac:dyDescent="0.2">
      <c r="A8801" t="s">
        <v>262</v>
      </c>
      <c r="B8801" t="s">
        <v>198</v>
      </c>
      <c r="C8801" t="s">
        <v>195</v>
      </c>
      <c r="D8801" t="s">
        <v>200</v>
      </c>
      <c r="E8801">
        <v>6462</v>
      </c>
      <c r="F8801">
        <v>123.8079</v>
      </c>
      <c r="G8801">
        <v>44981</v>
      </c>
      <c r="H8801">
        <v>44958</v>
      </c>
      <c r="I8801">
        <v>800046.64980000001</v>
      </c>
      <c r="J8801" t="s">
        <v>196</v>
      </c>
      <c r="K8801">
        <v>720.04198482000004</v>
      </c>
    </row>
    <row r="8802" spans="1:11" x14ac:dyDescent="0.2">
      <c r="A8802" t="s">
        <v>262</v>
      </c>
      <c r="B8802" t="s">
        <v>198</v>
      </c>
      <c r="C8802" t="s">
        <v>229</v>
      </c>
      <c r="D8802" t="s">
        <v>200</v>
      </c>
      <c r="E8802">
        <v>28528</v>
      </c>
      <c r="F8802">
        <v>105.16030000000001</v>
      </c>
      <c r="G8802">
        <v>44982</v>
      </c>
      <c r="H8802">
        <v>44958</v>
      </c>
      <c r="I8802">
        <v>3000013.0384</v>
      </c>
      <c r="J8802" t="s">
        <v>188</v>
      </c>
      <c r="K8802">
        <v>2100.0091268799997</v>
      </c>
    </row>
    <row r="8803" spans="1:11" x14ac:dyDescent="0.2">
      <c r="A8803" t="s">
        <v>262</v>
      </c>
      <c r="B8803" t="s">
        <v>185</v>
      </c>
      <c r="C8803" t="s">
        <v>245</v>
      </c>
      <c r="D8803" t="s">
        <v>192</v>
      </c>
      <c r="E8803">
        <v>10032</v>
      </c>
      <c r="F8803">
        <v>59.806199999999997</v>
      </c>
      <c r="G8803">
        <v>44983</v>
      </c>
      <c r="H8803">
        <v>44958</v>
      </c>
      <c r="I8803">
        <v>599975.79839999997</v>
      </c>
      <c r="J8803" t="s">
        <v>188</v>
      </c>
      <c r="K8803">
        <v>419.98305888000004</v>
      </c>
    </row>
    <row r="8804" spans="1:11" x14ac:dyDescent="0.2">
      <c r="A8804" t="s">
        <v>262</v>
      </c>
      <c r="B8804" t="s">
        <v>198</v>
      </c>
      <c r="C8804" t="s">
        <v>231</v>
      </c>
      <c r="D8804" t="s">
        <v>187</v>
      </c>
      <c r="E8804">
        <v>240606</v>
      </c>
      <c r="F8804">
        <v>21.612100000000002</v>
      </c>
      <c r="G8804">
        <v>44983</v>
      </c>
      <c r="H8804">
        <v>44958</v>
      </c>
      <c r="I8804">
        <v>5200000.9325999999</v>
      </c>
      <c r="J8804" t="s">
        <v>188</v>
      </c>
      <c r="K8804">
        <v>3640.0006528200001</v>
      </c>
    </row>
    <row r="8805" spans="1:11" x14ac:dyDescent="0.2">
      <c r="A8805" t="s">
        <v>262</v>
      </c>
      <c r="B8805" t="s">
        <v>185</v>
      </c>
      <c r="C8805" t="s">
        <v>186</v>
      </c>
      <c r="D8805" t="s">
        <v>190</v>
      </c>
      <c r="E8805">
        <v>275237</v>
      </c>
      <c r="F8805">
        <v>23.252700000000001</v>
      </c>
      <c r="G8805">
        <v>44984</v>
      </c>
      <c r="H8805">
        <v>44958</v>
      </c>
      <c r="I8805">
        <v>6400003.3898999998</v>
      </c>
      <c r="J8805" t="s">
        <v>188</v>
      </c>
      <c r="K8805">
        <v>4480.0023729300001</v>
      </c>
    </row>
    <row r="8806" spans="1:11" x14ac:dyDescent="0.2">
      <c r="A8806" t="s">
        <v>262</v>
      </c>
      <c r="B8806" t="s">
        <v>198</v>
      </c>
      <c r="C8806" t="s">
        <v>209</v>
      </c>
      <c r="D8806" t="s">
        <v>190</v>
      </c>
      <c r="E8806">
        <v>53366</v>
      </c>
      <c r="F8806">
        <v>20.612400000000001</v>
      </c>
      <c r="G8806">
        <v>44984</v>
      </c>
      <c r="H8806">
        <v>44958</v>
      </c>
      <c r="I8806">
        <v>1100001.3384</v>
      </c>
      <c r="J8806" t="s">
        <v>188</v>
      </c>
      <c r="K8806">
        <v>770.00093688000004</v>
      </c>
    </row>
    <row r="8807" spans="1:11" x14ac:dyDescent="0.2">
      <c r="A8807" t="s">
        <v>263</v>
      </c>
      <c r="B8807" t="s">
        <v>185</v>
      </c>
      <c r="C8807" t="s">
        <v>217</v>
      </c>
      <c r="D8807" t="s">
        <v>192</v>
      </c>
      <c r="E8807">
        <v>376332</v>
      </c>
      <c r="F8807">
        <v>8.2373999999999992</v>
      </c>
      <c r="G8807">
        <v>44623</v>
      </c>
      <c r="H8807">
        <v>44621</v>
      </c>
      <c r="I8807">
        <v>3099997.2167999996</v>
      </c>
      <c r="J8807" t="s">
        <v>215</v>
      </c>
      <c r="K8807">
        <v>619.99944335999999</v>
      </c>
    </row>
    <row r="8808" spans="1:11" x14ac:dyDescent="0.2">
      <c r="A8808" t="s">
        <v>263</v>
      </c>
      <c r="B8808" t="s">
        <v>198</v>
      </c>
      <c r="C8808" t="s">
        <v>240</v>
      </c>
      <c r="D8808" t="s">
        <v>187</v>
      </c>
      <c r="E8808">
        <v>124912</v>
      </c>
      <c r="F8808">
        <v>7.2050999999999998</v>
      </c>
      <c r="G8808">
        <v>44623</v>
      </c>
      <c r="H8808">
        <v>44621</v>
      </c>
      <c r="I8808">
        <v>900003.45120000001</v>
      </c>
      <c r="J8808" t="s">
        <v>241</v>
      </c>
      <c r="K8808">
        <v>180.00069024000001</v>
      </c>
    </row>
    <row r="8809" spans="1:11" x14ac:dyDescent="0.2">
      <c r="A8809" t="s">
        <v>263</v>
      </c>
      <c r="B8809" t="s">
        <v>198</v>
      </c>
      <c r="C8809" t="s">
        <v>214</v>
      </c>
      <c r="D8809" t="s">
        <v>187</v>
      </c>
      <c r="E8809">
        <v>284146</v>
      </c>
      <c r="F8809">
        <v>29.5623</v>
      </c>
      <c r="G8809">
        <v>44624</v>
      </c>
      <c r="H8809">
        <v>44621</v>
      </c>
      <c r="I8809">
        <v>8400009.2958000004</v>
      </c>
      <c r="J8809" t="s">
        <v>215</v>
      </c>
      <c r="K8809">
        <v>1680.0018591600001</v>
      </c>
    </row>
    <row r="8810" spans="1:11" x14ac:dyDescent="0.2">
      <c r="A8810" t="s">
        <v>263</v>
      </c>
      <c r="B8810" t="s">
        <v>185</v>
      </c>
      <c r="C8810" t="s">
        <v>231</v>
      </c>
      <c r="D8810" t="s">
        <v>200</v>
      </c>
      <c r="E8810">
        <v>159317</v>
      </c>
      <c r="F8810">
        <v>23.2242</v>
      </c>
      <c r="G8810">
        <v>44625</v>
      </c>
      <c r="H8810">
        <v>44621</v>
      </c>
      <c r="I8810">
        <v>3700009.8714000001</v>
      </c>
      <c r="J8810" t="s">
        <v>188</v>
      </c>
      <c r="K8810">
        <v>740.00197428000001</v>
      </c>
    </row>
    <row r="8811" spans="1:11" x14ac:dyDescent="0.2">
      <c r="A8811" t="s">
        <v>263</v>
      </c>
      <c r="B8811" t="s">
        <v>198</v>
      </c>
      <c r="C8811" t="s">
        <v>208</v>
      </c>
      <c r="D8811" t="s">
        <v>190</v>
      </c>
      <c r="E8811">
        <v>74504</v>
      </c>
      <c r="F8811">
        <v>63.084200000000003</v>
      </c>
      <c r="G8811">
        <v>44625</v>
      </c>
      <c r="H8811">
        <v>44621</v>
      </c>
      <c r="I8811">
        <v>4700025.2368000001</v>
      </c>
      <c r="J8811" t="s">
        <v>188</v>
      </c>
      <c r="K8811">
        <v>940.00504736000005</v>
      </c>
    </row>
    <row r="8812" spans="1:11" x14ac:dyDescent="0.2">
      <c r="A8812" t="s">
        <v>263</v>
      </c>
      <c r="B8812" t="s">
        <v>185</v>
      </c>
      <c r="C8812" t="s">
        <v>231</v>
      </c>
      <c r="D8812" t="s">
        <v>212</v>
      </c>
      <c r="E8812">
        <v>307292</v>
      </c>
      <c r="F8812">
        <v>20.5017</v>
      </c>
      <c r="G8812">
        <v>44627</v>
      </c>
      <c r="H8812">
        <v>44621</v>
      </c>
      <c r="I8812">
        <v>6300008.3964</v>
      </c>
      <c r="J8812" t="s">
        <v>188</v>
      </c>
      <c r="K8812">
        <v>1260.00167928</v>
      </c>
    </row>
    <row r="8813" spans="1:11" x14ac:dyDescent="0.2">
      <c r="A8813" t="s">
        <v>263</v>
      </c>
      <c r="B8813" t="s">
        <v>185</v>
      </c>
      <c r="C8813" t="s">
        <v>211</v>
      </c>
      <c r="D8813" t="s">
        <v>212</v>
      </c>
      <c r="E8813">
        <v>70527</v>
      </c>
      <c r="F8813">
        <v>14.179</v>
      </c>
      <c r="G8813">
        <v>44627</v>
      </c>
      <c r="H8813">
        <v>44621</v>
      </c>
      <c r="I8813">
        <v>1000002.333</v>
      </c>
      <c r="J8813" t="s">
        <v>207</v>
      </c>
      <c r="K8813">
        <v>200.00046660000001</v>
      </c>
    </row>
    <row r="8814" spans="1:11" x14ac:dyDescent="0.2">
      <c r="A8814" t="s">
        <v>263</v>
      </c>
      <c r="B8814" t="s">
        <v>198</v>
      </c>
      <c r="C8814" t="s">
        <v>219</v>
      </c>
      <c r="D8814" t="s">
        <v>190</v>
      </c>
      <c r="E8814">
        <v>153015</v>
      </c>
      <c r="F8814">
        <v>57.510800000000003</v>
      </c>
      <c r="G8814">
        <v>44627</v>
      </c>
      <c r="H8814">
        <v>44621</v>
      </c>
      <c r="I8814">
        <v>8800015.0620000008</v>
      </c>
      <c r="J8814" t="s">
        <v>188</v>
      </c>
      <c r="K8814">
        <v>1760.0030124000002</v>
      </c>
    </row>
    <row r="8815" spans="1:11" x14ac:dyDescent="0.2">
      <c r="A8815" t="s">
        <v>263</v>
      </c>
      <c r="B8815" t="s">
        <v>185</v>
      </c>
      <c r="C8815" t="s">
        <v>229</v>
      </c>
      <c r="D8815" t="s">
        <v>190</v>
      </c>
      <c r="E8815">
        <v>13916</v>
      </c>
      <c r="F8815">
        <v>107.7924</v>
      </c>
      <c r="G8815">
        <v>44627</v>
      </c>
      <c r="H8815">
        <v>44621</v>
      </c>
      <c r="I8815">
        <v>1500039.0384</v>
      </c>
      <c r="J8815" t="s">
        <v>188</v>
      </c>
      <c r="K8815">
        <v>300.00780767999998</v>
      </c>
    </row>
    <row r="8816" spans="1:11" x14ac:dyDescent="0.2">
      <c r="A8816" t="s">
        <v>263</v>
      </c>
      <c r="B8816" t="s">
        <v>198</v>
      </c>
      <c r="C8816" t="s">
        <v>217</v>
      </c>
      <c r="D8816" t="s">
        <v>190</v>
      </c>
      <c r="E8816">
        <v>1023965</v>
      </c>
      <c r="F8816">
        <v>8.6917000000000009</v>
      </c>
      <c r="G8816">
        <v>44630</v>
      </c>
      <c r="H8816">
        <v>44621</v>
      </c>
      <c r="I8816">
        <v>8899996.5905000009</v>
      </c>
      <c r="J8816" t="s">
        <v>215</v>
      </c>
      <c r="K8816">
        <v>1779.9993181000002</v>
      </c>
    </row>
    <row r="8817" spans="1:11" x14ac:dyDescent="0.2">
      <c r="A8817" t="s">
        <v>263</v>
      </c>
      <c r="B8817" t="s">
        <v>185</v>
      </c>
      <c r="C8817" t="s">
        <v>238</v>
      </c>
      <c r="D8817" t="s">
        <v>190</v>
      </c>
      <c r="E8817">
        <v>7782</v>
      </c>
      <c r="F8817">
        <v>205.61089999999999</v>
      </c>
      <c r="G8817">
        <v>44630</v>
      </c>
      <c r="H8817">
        <v>44621</v>
      </c>
      <c r="I8817">
        <v>1600064.0237999998</v>
      </c>
      <c r="J8817" t="s">
        <v>204</v>
      </c>
      <c r="K8817">
        <v>320.01280475999999</v>
      </c>
    </row>
    <row r="8818" spans="1:11" x14ac:dyDescent="0.2">
      <c r="A8818" t="s">
        <v>263</v>
      </c>
      <c r="B8818" t="s">
        <v>185</v>
      </c>
      <c r="C8818" t="s">
        <v>229</v>
      </c>
      <c r="D8818" t="s">
        <v>187</v>
      </c>
      <c r="E8818">
        <v>40807</v>
      </c>
      <c r="F8818">
        <v>95.571799999999996</v>
      </c>
      <c r="G8818">
        <v>44630</v>
      </c>
      <c r="H8818">
        <v>44621</v>
      </c>
      <c r="I8818">
        <v>3899998.4425999997</v>
      </c>
      <c r="J8818" t="s">
        <v>188</v>
      </c>
      <c r="K8818">
        <v>779.99968851999995</v>
      </c>
    </row>
    <row r="8819" spans="1:11" x14ac:dyDescent="0.2">
      <c r="A8819" t="s">
        <v>263</v>
      </c>
      <c r="B8819" t="s">
        <v>185</v>
      </c>
      <c r="C8819" t="s">
        <v>236</v>
      </c>
      <c r="D8819" t="s">
        <v>212</v>
      </c>
      <c r="E8819">
        <v>1122073</v>
      </c>
      <c r="F8819">
        <v>6.8623000000000003</v>
      </c>
      <c r="G8819">
        <v>44633</v>
      </c>
      <c r="H8819">
        <v>44621</v>
      </c>
      <c r="I8819">
        <v>7700001.5479000006</v>
      </c>
      <c r="J8819" t="s">
        <v>215</v>
      </c>
      <c r="K8819">
        <v>1540.0003095800002</v>
      </c>
    </row>
    <row r="8820" spans="1:11" x14ac:dyDescent="0.2">
      <c r="A8820" t="s">
        <v>263</v>
      </c>
      <c r="B8820" t="s">
        <v>185</v>
      </c>
      <c r="C8820" t="s">
        <v>112</v>
      </c>
      <c r="D8820" t="s">
        <v>190</v>
      </c>
      <c r="E8820">
        <v>101546</v>
      </c>
      <c r="F8820">
        <v>41.360399999999998</v>
      </c>
      <c r="G8820">
        <v>44633</v>
      </c>
      <c r="H8820">
        <v>44621</v>
      </c>
      <c r="I8820">
        <v>4199983.1783999996</v>
      </c>
      <c r="J8820" t="s">
        <v>188</v>
      </c>
      <c r="K8820">
        <v>839.99663567999994</v>
      </c>
    </row>
    <row r="8821" spans="1:11" x14ac:dyDescent="0.2">
      <c r="A8821" t="s">
        <v>263</v>
      </c>
      <c r="B8821" t="s">
        <v>185</v>
      </c>
      <c r="C8821" t="s">
        <v>114</v>
      </c>
      <c r="D8821" t="s">
        <v>192</v>
      </c>
      <c r="E8821">
        <v>587777</v>
      </c>
      <c r="F8821">
        <v>14.631399999999999</v>
      </c>
      <c r="G8821">
        <v>44634</v>
      </c>
      <c r="H8821">
        <v>44621</v>
      </c>
      <c r="I8821">
        <v>8600000.3978000004</v>
      </c>
      <c r="J8821" t="s">
        <v>215</v>
      </c>
      <c r="K8821">
        <v>1720.0000795600001</v>
      </c>
    </row>
    <row r="8822" spans="1:11" x14ac:dyDescent="0.2">
      <c r="A8822" t="s">
        <v>263</v>
      </c>
      <c r="B8822" t="s">
        <v>198</v>
      </c>
      <c r="C8822" t="s">
        <v>233</v>
      </c>
      <c r="D8822" t="s">
        <v>192</v>
      </c>
      <c r="E8822">
        <v>105610</v>
      </c>
      <c r="F8822">
        <v>91.847700000000003</v>
      </c>
      <c r="G8822">
        <v>44634</v>
      </c>
      <c r="H8822">
        <v>44621</v>
      </c>
      <c r="I8822">
        <v>9700035.597000001</v>
      </c>
      <c r="J8822" t="s">
        <v>204</v>
      </c>
      <c r="K8822">
        <v>1940.0071194000002</v>
      </c>
    </row>
    <row r="8823" spans="1:11" x14ac:dyDescent="0.2">
      <c r="A8823" t="s">
        <v>263</v>
      </c>
      <c r="B8823" t="s">
        <v>185</v>
      </c>
      <c r="C8823" t="s">
        <v>208</v>
      </c>
      <c r="D8823" t="s">
        <v>192</v>
      </c>
      <c r="E8823">
        <v>111359</v>
      </c>
      <c r="F8823">
        <v>62.8598</v>
      </c>
      <c r="G8823">
        <v>44634</v>
      </c>
      <c r="H8823">
        <v>44621</v>
      </c>
      <c r="I8823">
        <v>7000004.4682</v>
      </c>
      <c r="J8823" t="s">
        <v>188</v>
      </c>
      <c r="K8823">
        <v>1400.00089364</v>
      </c>
    </row>
    <row r="8824" spans="1:11" x14ac:dyDescent="0.2">
      <c r="A8824" t="s">
        <v>263</v>
      </c>
      <c r="B8824" t="s">
        <v>185</v>
      </c>
      <c r="C8824" t="s">
        <v>216</v>
      </c>
      <c r="D8824" t="s">
        <v>187</v>
      </c>
      <c r="E8824">
        <v>223650</v>
      </c>
      <c r="F8824">
        <v>18.3322</v>
      </c>
      <c r="G8824">
        <v>44637</v>
      </c>
      <c r="H8824">
        <v>44621</v>
      </c>
      <c r="I8824">
        <v>4099996.5300000003</v>
      </c>
      <c r="J8824" t="s">
        <v>215</v>
      </c>
      <c r="K8824">
        <v>819.99930600000005</v>
      </c>
    </row>
    <row r="8825" spans="1:11" x14ac:dyDescent="0.2">
      <c r="A8825" t="s">
        <v>263</v>
      </c>
      <c r="B8825" t="s">
        <v>185</v>
      </c>
      <c r="C8825" t="s">
        <v>112</v>
      </c>
      <c r="D8825" t="s">
        <v>190</v>
      </c>
      <c r="E8825">
        <v>109915</v>
      </c>
      <c r="F8825">
        <v>43.67</v>
      </c>
      <c r="G8825">
        <v>44639</v>
      </c>
      <c r="H8825">
        <v>44621</v>
      </c>
      <c r="I8825">
        <v>4799988.05</v>
      </c>
      <c r="J8825" t="s">
        <v>188</v>
      </c>
      <c r="K8825">
        <v>959.99761000000001</v>
      </c>
    </row>
    <row r="8826" spans="1:11" x14ac:dyDescent="0.2">
      <c r="A8826" t="s">
        <v>263</v>
      </c>
      <c r="B8826" t="s">
        <v>185</v>
      </c>
      <c r="C8826" t="s">
        <v>233</v>
      </c>
      <c r="D8826" t="s">
        <v>200</v>
      </c>
      <c r="E8826">
        <v>66240</v>
      </c>
      <c r="F8826">
        <v>92.0899</v>
      </c>
      <c r="G8826">
        <v>44639</v>
      </c>
      <c r="H8826">
        <v>44621</v>
      </c>
      <c r="I8826">
        <v>6100034.9759999998</v>
      </c>
      <c r="J8826" t="s">
        <v>204</v>
      </c>
      <c r="K8826">
        <v>1220.0069952000001</v>
      </c>
    </row>
    <row r="8827" spans="1:11" x14ac:dyDescent="0.2">
      <c r="A8827" t="s">
        <v>263</v>
      </c>
      <c r="B8827" t="s">
        <v>198</v>
      </c>
      <c r="C8827" t="s">
        <v>244</v>
      </c>
      <c r="D8827" t="s">
        <v>190</v>
      </c>
      <c r="E8827">
        <v>29712</v>
      </c>
      <c r="F8827">
        <v>26.9253</v>
      </c>
      <c r="G8827">
        <v>44639</v>
      </c>
      <c r="H8827">
        <v>44621</v>
      </c>
      <c r="I8827">
        <v>800004.51359999995</v>
      </c>
      <c r="J8827" t="s">
        <v>207</v>
      </c>
      <c r="K8827">
        <v>160.00090272</v>
      </c>
    </row>
    <row r="8828" spans="1:11" x14ac:dyDescent="0.2">
      <c r="A8828" t="s">
        <v>263</v>
      </c>
      <c r="B8828" t="s">
        <v>198</v>
      </c>
      <c r="C8828" t="s">
        <v>199</v>
      </c>
      <c r="D8828" t="s">
        <v>200</v>
      </c>
      <c r="E8828">
        <v>2655194</v>
      </c>
      <c r="F8828">
        <v>2.9752999999999998</v>
      </c>
      <c r="G8828">
        <v>44639</v>
      </c>
      <c r="H8828">
        <v>44621</v>
      </c>
      <c r="I8828">
        <v>7899998.7081999993</v>
      </c>
      <c r="J8828" t="s">
        <v>193</v>
      </c>
      <c r="K8828">
        <v>1579.9997416399999</v>
      </c>
    </row>
    <row r="8829" spans="1:11" x14ac:dyDescent="0.2">
      <c r="A8829" t="s">
        <v>263</v>
      </c>
      <c r="B8829" t="s">
        <v>185</v>
      </c>
      <c r="C8829" t="s">
        <v>243</v>
      </c>
      <c r="D8829" t="s">
        <v>200</v>
      </c>
      <c r="E8829">
        <v>1050439</v>
      </c>
      <c r="F8829">
        <v>5.7119</v>
      </c>
      <c r="G8829">
        <v>44644</v>
      </c>
      <c r="H8829">
        <v>44621</v>
      </c>
      <c r="I8829">
        <v>6000002.5241</v>
      </c>
      <c r="J8829" t="s">
        <v>215</v>
      </c>
      <c r="K8829">
        <v>1200.0005048200001</v>
      </c>
    </row>
    <row r="8830" spans="1:11" x14ac:dyDescent="0.2">
      <c r="A8830" t="s">
        <v>263</v>
      </c>
      <c r="B8830" t="s">
        <v>198</v>
      </c>
      <c r="C8830" t="s">
        <v>214</v>
      </c>
      <c r="D8830" t="s">
        <v>200</v>
      </c>
      <c r="E8830">
        <v>96892</v>
      </c>
      <c r="F8830">
        <v>29.930199999999999</v>
      </c>
      <c r="G8830">
        <v>44644</v>
      </c>
      <c r="H8830">
        <v>44621</v>
      </c>
      <c r="I8830">
        <v>2899996.9383999999</v>
      </c>
      <c r="J8830" t="s">
        <v>215</v>
      </c>
      <c r="K8830">
        <v>579.99938768000004</v>
      </c>
    </row>
    <row r="8831" spans="1:11" x14ac:dyDescent="0.2">
      <c r="A8831" t="s">
        <v>263</v>
      </c>
      <c r="B8831" t="s">
        <v>185</v>
      </c>
      <c r="C8831" t="s">
        <v>244</v>
      </c>
      <c r="D8831" t="s">
        <v>190</v>
      </c>
      <c r="E8831">
        <v>48880</v>
      </c>
      <c r="F8831">
        <v>26.596</v>
      </c>
      <c r="G8831">
        <v>44645</v>
      </c>
      <c r="H8831">
        <v>44621</v>
      </c>
      <c r="I8831">
        <v>1300012.48</v>
      </c>
      <c r="J8831" t="s">
        <v>207</v>
      </c>
      <c r="K8831">
        <v>260.00249600000001</v>
      </c>
    </row>
    <row r="8832" spans="1:11" x14ac:dyDescent="0.2">
      <c r="A8832" t="s">
        <v>263</v>
      </c>
      <c r="B8832" t="s">
        <v>185</v>
      </c>
      <c r="C8832" t="s">
        <v>234</v>
      </c>
      <c r="D8832" t="s">
        <v>190</v>
      </c>
      <c r="E8832">
        <v>51635</v>
      </c>
      <c r="F8832">
        <v>106.5179</v>
      </c>
      <c r="G8832">
        <v>44646</v>
      </c>
      <c r="H8832">
        <v>44621</v>
      </c>
      <c r="I8832">
        <v>5500051.7664999999</v>
      </c>
      <c r="J8832" t="s">
        <v>204</v>
      </c>
      <c r="K8832">
        <v>1100.0103533000001</v>
      </c>
    </row>
    <row r="8833" spans="1:11" x14ac:dyDescent="0.2">
      <c r="A8833" t="s">
        <v>263</v>
      </c>
      <c r="B8833" t="s">
        <v>198</v>
      </c>
      <c r="C8833" t="s">
        <v>203</v>
      </c>
      <c r="D8833" t="s">
        <v>200</v>
      </c>
      <c r="E8833">
        <v>67233</v>
      </c>
      <c r="F8833">
        <v>118.989</v>
      </c>
      <c r="G8833">
        <v>44647</v>
      </c>
      <c r="H8833">
        <v>44621</v>
      </c>
      <c r="I8833">
        <v>7999987.4369999999</v>
      </c>
      <c r="J8833" t="s">
        <v>204</v>
      </c>
      <c r="K8833">
        <v>1599.9974874</v>
      </c>
    </row>
    <row r="8834" spans="1:11" x14ac:dyDescent="0.2">
      <c r="A8834" t="s">
        <v>263</v>
      </c>
      <c r="B8834" t="s">
        <v>198</v>
      </c>
      <c r="C8834" t="s">
        <v>235</v>
      </c>
      <c r="D8834" t="s">
        <v>192</v>
      </c>
      <c r="E8834">
        <v>730939</v>
      </c>
      <c r="F8834">
        <v>13.2706</v>
      </c>
      <c r="G8834">
        <v>44647</v>
      </c>
      <c r="H8834">
        <v>44621</v>
      </c>
      <c r="I8834">
        <v>9699999.0933999997</v>
      </c>
      <c r="J8834" t="s">
        <v>204</v>
      </c>
      <c r="K8834">
        <v>1939.9998186800001</v>
      </c>
    </row>
    <row r="8835" spans="1:11" x14ac:dyDescent="0.2">
      <c r="A8835" t="s">
        <v>263</v>
      </c>
      <c r="B8835" t="s">
        <v>198</v>
      </c>
      <c r="C8835" t="s">
        <v>218</v>
      </c>
      <c r="D8835" t="s">
        <v>190</v>
      </c>
      <c r="E8835">
        <v>121778</v>
      </c>
      <c r="F8835">
        <v>60.766300000000001</v>
      </c>
      <c r="G8835">
        <v>44648</v>
      </c>
      <c r="H8835">
        <v>44621</v>
      </c>
      <c r="I8835">
        <v>7399998.4813999999</v>
      </c>
      <c r="J8835" t="s">
        <v>204</v>
      </c>
      <c r="K8835">
        <v>1479.9996962800001</v>
      </c>
    </row>
    <row r="8836" spans="1:11" x14ac:dyDescent="0.2">
      <c r="A8836" t="s">
        <v>263</v>
      </c>
      <c r="B8836" t="s">
        <v>185</v>
      </c>
      <c r="C8836" t="s">
        <v>112</v>
      </c>
      <c r="D8836" t="s">
        <v>190</v>
      </c>
      <c r="E8836">
        <v>242993</v>
      </c>
      <c r="F8836">
        <v>37.8611</v>
      </c>
      <c r="G8836">
        <v>44651</v>
      </c>
      <c r="H8836">
        <v>44621</v>
      </c>
      <c r="I8836">
        <v>9199982.2722999994</v>
      </c>
      <c r="J8836" t="s">
        <v>188</v>
      </c>
      <c r="K8836">
        <v>1839.99645446</v>
      </c>
    </row>
    <row r="8837" spans="1:11" x14ac:dyDescent="0.2">
      <c r="A8837" t="s">
        <v>263</v>
      </c>
      <c r="B8837" t="s">
        <v>185</v>
      </c>
      <c r="C8837" t="s">
        <v>232</v>
      </c>
      <c r="D8837" t="s">
        <v>192</v>
      </c>
      <c r="E8837">
        <v>125455</v>
      </c>
      <c r="F8837">
        <v>25.507200000000001</v>
      </c>
      <c r="G8837">
        <v>44651</v>
      </c>
      <c r="H8837">
        <v>44621</v>
      </c>
      <c r="I8837">
        <v>3200005.7760000001</v>
      </c>
      <c r="J8837" t="s">
        <v>204</v>
      </c>
      <c r="K8837">
        <v>640.00115520000008</v>
      </c>
    </row>
    <row r="8838" spans="1:11" x14ac:dyDescent="0.2">
      <c r="A8838" t="s">
        <v>263</v>
      </c>
      <c r="B8838" t="s">
        <v>185</v>
      </c>
      <c r="C8838" t="s">
        <v>234</v>
      </c>
      <c r="D8838" t="s">
        <v>190</v>
      </c>
      <c r="E8838">
        <v>95066</v>
      </c>
      <c r="F8838">
        <v>91.515000000000001</v>
      </c>
      <c r="G8838">
        <v>44651</v>
      </c>
      <c r="H8838">
        <v>44621</v>
      </c>
      <c r="I8838">
        <v>8699964.9900000002</v>
      </c>
      <c r="J8838" t="s">
        <v>204</v>
      </c>
      <c r="K8838">
        <v>1739.9929980000002</v>
      </c>
    </row>
    <row r="8839" spans="1:11" x14ac:dyDescent="0.2">
      <c r="A8839" t="s">
        <v>263</v>
      </c>
      <c r="B8839" t="s">
        <v>185</v>
      </c>
      <c r="C8839" t="s">
        <v>228</v>
      </c>
      <c r="D8839" t="s">
        <v>192</v>
      </c>
      <c r="E8839">
        <v>245796</v>
      </c>
      <c r="F8839">
        <v>30.919899999999998</v>
      </c>
      <c r="G8839">
        <v>44651</v>
      </c>
      <c r="H8839">
        <v>44621</v>
      </c>
      <c r="I8839">
        <v>7599987.7403999995</v>
      </c>
      <c r="J8839" t="s">
        <v>204</v>
      </c>
      <c r="K8839">
        <v>1519.9975480799999</v>
      </c>
    </row>
    <row r="8840" spans="1:11" x14ac:dyDescent="0.2">
      <c r="A8840" t="s">
        <v>263</v>
      </c>
      <c r="B8840" t="s">
        <v>185</v>
      </c>
      <c r="C8840" t="s">
        <v>238</v>
      </c>
      <c r="D8840" t="s">
        <v>190</v>
      </c>
      <c r="E8840">
        <v>5880</v>
      </c>
      <c r="F8840">
        <v>238.10550000000001</v>
      </c>
      <c r="G8840">
        <v>44651</v>
      </c>
      <c r="H8840">
        <v>44621</v>
      </c>
      <c r="I8840">
        <v>1400060.34</v>
      </c>
      <c r="J8840" t="s">
        <v>204</v>
      </c>
      <c r="K8840">
        <v>280.01206800000006</v>
      </c>
    </row>
    <row r="8841" spans="1:11" x14ac:dyDescent="0.2">
      <c r="A8841" t="s">
        <v>263</v>
      </c>
      <c r="B8841" t="s">
        <v>185</v>
      </c>
      <c r="C8841" t="s">
        <v>236</v>
      </c>
      <c r="D8841" t="s">
        <v>200</v>
      </c>
      <c r="E8841">
        <v>470031</v>
      </c>
      <c r="F8841">
        <v>6.1698000000000004</v>
      </c>
      <c r="G8841">
        <v>44651</v>
      </c>
      <c r="H8841">
        <v>44621</v>
      </c>
      <c r="I8841">
        <v>2899997.2638000003</v>
      </c>
      <c r="J8841" t="s">
        <v>215</v>
      </c>
      <c r="K8841">
        <v>579.99945276000005</v>
      </c>
    </row>
    <row r="8842" spans="1:11" x14ac:dyDescent="0.2">
      <c r="A8842" t="s">
        <v>263</v>
      </c>
      <c r="B8842" t="s">
        <v>198</v>
      </c>
      <c r="C8842" t="s">
        <v>112</v>
      </c>
      <c r="D8842" t="s">
        <v>187</v>
      </c>
      <c r="E8842">
        <v>79264</v>
      </c>
      <c r="F8842">
        <v>41.633099999999999</v>
      </c>
      <c r="G8842">
        <v>44651</v>
      </c>
      <c r="H8842">
        <v>44621</v>
      </c>
      <c r="I8842">
        <v>3300006.0384</v>
      </c>
      <c r="J8842" t="s">
        <v>188</v>
      </c>
      <c r="K8842">
        <v>660.00120767999999</v>
      </c>
    </row>
    <row r="8843" spans="1:11" x14ac:dyDescent="0.2">
      <c r="A8843" t="s">
        <v>263</v>
      </c>
      <c r="B8843" t="s">
        <v>198</v>
      </c>
      <c r="C8843" t="s">
        <v>235</v>
      </c>
      <c r="D8843" t="s">
        <v>192</v>
      </c>
      <c r="E8843">
        <v>96236</v>
      </c>
      <c r="F8843">
        <v>14.547599999999999</v>
      </c>
      <c r="G8843">
        <v>44654</v>
      </c>
      <c r="H8843">
        <v>44652</v>
      </c>
      <c r="I8843">
        <v>1400002.8336</v>
      </c>
      <c r="J8843" t="s">
        <v>204</v>
      </c>
      <c r="K8843">
        <v>280.00056671999999</v>
      </c>
    </row>
    <row r="8844" spans="1:11" x14ac:dyDescent="0.2">
      <c r="A8844" t="s">
        <v>263</v>
      </c>
      <c r="B8844" t="s">
        <v>198</v>
      </c>
      <c r="C8844" t="s">
        <v>232</v>
      </c>
      <c r="D8844" t="s">
        <v>187</v>
      </c>
      <c r="E8844">
        <v>339514</v>
      </c>
      <c r="F8844">
        <v>25.9194</v>
      </c>
      <c r="G8844">
        <v>44655</v>
      </c>
      <c r="H8844">
        <v>44652</v>
      </c>
      <c r="I8844">
        <v>8799999.1715999991</v>
      </c>
      <c r="J8844" t="s">
        <v>204</v>
      </c>
      <c r="K8844">
        <v>1759.99983432</v>
      </c>
    </row>
    <row r="8845" spans="1:11" x14ac:dyDescent="0.2">
      <c r="A8845" t="s">
        <v>263</v>
      </c>
      <c r="B8845" t="s">
        <v>198</v>
      </c>
      <c r="C8845" t="s">
        <v>245</v>
      </c>
      <c r="D8845" t="s">
        <v>187</v>
      </c>
      <c r="E8845">
        <v>134953</v>
      </c>
      <c r="F8845">
        <v>57.797699999999999</v>
      </c>
      <c r="G8845">
        <v>44655</v>
      </c>
      <c r="H8845">
        <v>44652</v>
      </c>
      <c r="I8845">
        <v>7799973.0081000002</v>
      </c>
      <c r="J8845" t="s">
        <v>188</v>
      </c>
      <c r="K8845">
        <v>1559.9946016200001</v>
      </c>
    </row>
    <row r="8846" spans="1:11" x14ac:dyDescent="0.2">
      <c r="A8846" t="s">
        <v>263</v>
      </c>
      <c r="B8846" t="s">
        <v>198</v>
      </c>
      <c r="C8846" t="s">
        <v>229</v>
      </c>
      <c r="D8846" t="s">
        <v>187</v>
      </c>
      <c r="E8846">
        <v>10890</v>
      </c>
      <c r="F8846">
        <v>101.0136</v>
      </c>
      <c r="G8846">
        <v>44658</v>
      </c>
      <c r="H8846">
        <v>44652</v>
      </c>
      <c r="I8846">
        <v>1100038.1040000001</v>
      </c>
      <c r="J8846" t="s">
        <v>188</v>
      </c>
      <c r="K8846">
        <v>220.00762080000001</v>
      </c>
    </row>
    <row r="8847" spans="1:11" x14ac:dyDescent="0.2">
      <c r="A8847" t="s">
        <v>263</v>
      </c>
      <c r="B8847" t="s">
        <v>185</v>
      </c>
      <c r="C8847" t="s">
        <v>223</v>
      </c>
      <c r="D8847" t="s">
        <v>192</v>
      </c>
      <c r="E8847">
        <v>94263</v>
      </c>
      <c r="F8847">
        <v>91.234399999999994</v>
      </c>
      <c r="G8847">
        <v>44658</v>
      </c>
      <c r="H8847">
        <v>44652</v>
      </c>
      <c r="I8847">
        <v>8600028.2471999992</v>
      </c>
      <c r="J8847" t="s">
        <v>204</v>
      </c>
      <c r="K8847">
        <v>1720.0056494399998</v>
      </c>
    </row>
    <row r="8848" spans="1:11" x14ac:dyDescent="0.2">
      <c r="A8848" t="s">
        <v>263</v>
      </c>
      <c r="B8848" t="s">
        <v>185</v>
      </c>
      <c r="C8848" t="s">
        <v>223</v>
      </c>
      <c r="D8848" t="s">
        <v>200</v>
      </c>
      <c r="E8848">
        <v>86864</v>
      </c>
      <c r="F8848">
        <v>84.0398</v>
      </c>
      <c r="G8848">
        <v>44658</v>
      </c>
      <c r="H8848">
        <v>44652</v>
      </c>
      <c r="I8848">
        <v>7300033.1871999996</v>
      </c>
      <c r="J8848" t="s">
        <v>204</v>
      </c>
      <c r="K8848">
        <v>1460.0066374400001</v>
      </c>
    </row>
    <row r="8849" spans="1:11" x14ac:dyDescent="0.2">
      <c r="A8849" t="s">
        <v>263</v>
      </c>
      <c r="B8849" t="s">
        <v>185</v>
      </c>
      <c r="C8849" t="s">
        <v>230</v>
      </c>
      <c r="D8849" t="s">
        <v>192</v>
      </c>
      <c r="E8849">
        <v>44417</v>
      </c>
      <c r="F8849">
        <v>110.3172</v>
      </c>
      <c r="G8849">
        <v>44658</v>
      </c>
      <c r="H8849">
        <v>44652</v>
      </c>
      <c r="I8849">
        <v>4899959.0723999999</v>
      </c>
      <c r="J8849" t="s">
        <v>188</v>
      </c>
      <c r="K8849">
        <v>979.99181448000002</v>
      </c>
    </row>
    <row r="8850" spans="1:11" x14ac:dyDescent="0.2">
      <c r="A8850" t="s">
        <v>263</v>
      </c>
      <c r="B8850" t="s">
        <v>198</v>
      </c>
      <c r="C8850" t="s">
        <v>208</v>
      </c>
      <c r="D8850" t="s">
        <v>190</v>
      </c>
      <c r="E8850">
        <v>25588</v>
      </c>
      <c r="F8850">
        <v>58.621400000000001</v>
      </c>
      <c r="G8850">
        <v>44659</v>
      </c>
      <c r="H8850">
        <v>44652</v>
      </c>
      <c r="I8850">
        <v>1500004.3832</v>
      </c>
      <c r="J8850" t="s">
        <v>188</v>
      </c>
      <c r="K8850">
        <v>300.00087664</v>
      </c>
    </row>
    <row r="8851" spans="1:11" x14ac:dyDescent="0.2">
      <c r="A8851" t="s">
        <v>263</v>
      </c>
      <c r="B8851" t="s">
        <v>198</v>
      </c>
      <c r="C8851" t="s">
        <v>224</v>
      </c>
      <c r="D8851" t="s">
        <v>212</v>
      </c>
      <c r="E8851">
        <v>47661</v>
      </c>
      <c r="F8851">
        <v>193.03129999999999</v>
      </c>
      <c r="G8851">
        <v>44661</v>
      </c>
      <c r="H8851">
        <v>44652</v>
      </c>
      <c r="I8851">
        <v>9200064.7893000003</v>
      </c>
      <c r="J8851" t="s">
        <v>204</v>
      </c>
      <c r="K8851">
        <v>1840.0129578600001</v>
      </c>
    </row>
    <row r="8852" spans="1:11" x14ac:dyDescent="0.2">
      <c r="A8852" t="s">
        <v>263</v>
      </c>
      <c r="B8852" t="s">
        <v>185</v>
      </c>
      <c r="C8852" t="s">
        <v>114</v>
      </c>
      <c r="D8852" t="s">
        <v>190</v>
      </c>
      <c r="E8852">
        <v>678738</v>
      </c>
      <c r="F8852">
        <v>13.7019</v>
      </c>
      <c r="G8852">
        <v>44661</v>
      </c>
      <c r="H8852">
        <v>44652</v>
      </c>
      <c r="I8852">
        <v>9300000.2021999992</v>
      </c>
      <c r="J8852" t="s">
        <v>215</v>
      </c>
      <c r="K8852">
        <v>1860.00004044</v>
      </c>
    </row>
    <row r="8853" spans="1:11" x14ac:dyDescent="0.2">
      <c r="A8853" t="s">
        <v>263</v>
      </c>
      <c r="B8853" t="s">
        <v>185</v>
      </c>
      <c r="C8853" t="s">
        <v>225</v>
      </c>
      <c r="D8853" t="s">
        <v>192</v>
      </c>
      <c r="E8853">
        <v>39127</v>
      </c>
      <c r="F8853">
        <v>84.341099999999997</v>
      </c>
      <c r="G8853">
        <v>44661</v>
      </c>
      <c r="H8853">
        <v>44652</v>
      </c>
      <c r="I8853">
        <v>3300014.2196999998</v>
      </c>
      <c r="J8853" t="s">
        <v>188</v>
      </c>
      <c r="K8853">
        <v>660.00284393999993</v>
      </c>
    </row>
    <row r="8854" spans="1:11" x14ac:dyDescent="0.2">
      <c r="A8854" t="s">
        <v>263</v>
      </c>
      <c r="B8854" t="s">
        <v>198</v>
      </c>
      <c r="C8854" t="s">
        <v>209</v>
      </c>
      <c r="D8854" t="s">
        <v>190</v>
      </c>
      <c r="E8854">
        <v>438181</v>
      </c>
      <c r="F8854">
        <v>19.6266</v>
      </c>
      <c r="G8854">
        <v>44662</v>
      </c>
      <c r="H8854">
        <v>44652</v>
      </c>
      <c r="I8854">
        <v>8600003.2146000005</v>
      </c>
      <c r="J8854" t="s">
        <v>188</v>
      </c>
      <c r="K8854">
        <v>1720.0006429200002</v>
      </c>
    </row>
    <row r="8855" spans="1:11" x14ac:dyDescent="0.2">
      <c r="A8855" t="s">
        <v>263</v>
      </c>
      <c r="B8855" t="s">
        <v>185</v>
      </c>
      <c r="C8855" t="s">
        <v>217</v>
      </c>
      <c r="D8855" t="s">
        <v>187</v>
      </c>
      <c r="E8855">
        <v>279691</v>
      </c>
      <c r="F8855">
        <v>9.6534999999999993</v>
      </c>
      <c r="G8855">
        <v>44662</v>
      </c>
      <c r="H8855">
        <v>44652</v>
      </c>
      <c r="I8855">
        <v>2699997.0684999996</v>
      </c>
      <c r="J8855" t="s">
        <v>215</v>
      </c>
      <c r="K8855">
        <v>539.99941369999999</v>
      </c>
    </row>
    <row r="8856" spans="1:11" x14ac:dyDescent="0.2">
      <c r="A8856" t="s">
        <v>263</v>
      </c>
      <c r="B8856" t="s">
        <v>198</v>
      </c>
      <c r="C8856" t="s">
        <v>221</v>
      </c>
      <c r="D8856" t="s">
        <v>212</v>
      </c>
      <c r="E8856">
        <v>20843</v>
      </c>
      <c r="F8856">
        <v>38.382599999999996</v>
      </c>
      <c r="G8856">
        <v>44665</v>
      </c>
      <c r="H8856">
        <v>44652</v>
      </c>
      <c r="I8856">
        <v>800008.53179999988</v>
      </c>
      <c r="J8856" t="s">
        <v>207</v>
      </c>
      <c r="K8856">
        <v>160.00170635999999</v>
      </c>
    </row>
    <row r="8857" spans="1:11" x14ac:dyDescent="0.2">
      <c r="A8857" t="s">
        <v>263</v>
      </c>
      <c r="B8857" t="s">
        <v>185</v>
      </c>
      <c r="C8857" t="s">
        <v>195</v>
      </c>
      <c r="D8857" t="s">
        <v>192</v>
      </c>
      <c r="E8857">
        <v>26103</v>
      </c>
      <c r="F8857">
        <v>114.928</v>
      </c>
      <c r="G8857">
        <v>44665</v>
      </c>
      <c r="H8857">
        <v>44652</v>
      </c>
      <c r="I8857">
        <v>2999965.5839999998</v>
      </c>
      <c r="J8857" t="s">
        <v>196</v>
      </c>
      <c r="K8857">
        <v>599.99311679999994</v>
      </c>
    </row>
    <row r="8858" spans="1:11" x14ac:dyDescent="0.2">
      <c r="A8858" t="s">
        <v>263</v>
      </c>
      <c r="B8858" t="s">
        <v>185</v>
      </c>
      <c r="C8858" t="s">
        <v>230</v>
      </c>
      <c r="D8858" t="s">
        <v>200</v>
      </c>
      <c r="E8858">
        <v>37187</v>
      </c>
      <c r="F8858">
        <v>115.6317</v>
      </c>
      <c r="G8858">
        <v>44665</v>
      </c>
      <c r="H8858">
        <v>44652</v>
      </c>
      <c r="I8858">
        <v>4299996.0279000001</v>
      </c>
      <c r="J8858" t="s">
        <v>188</v>
      </c>
      <c r="K8858">
        <v>859.99920558000008</v>
      </c>
    </row>
    <row r="8859" spans="1:11" x14ac:dyDescent="0.2">
      <c r="A8859" t="s">
        <v>263</v>
      </c>
      <c r="B8859" t="s">
        <v>198</v>
      </c>
      <c r="C8859" t="s">
        <v>226</v>
      </c>
      <c r="D8859" t="s">
        <v>187</v>
      </c>
      <c r="E8859">
        <v>152109</v>
      </c>
      <c r="F8859">
        <v>56.538499999999999</v>
      </c>
      <c r="G8859">
        <v>44665</v>
      </c>
      <c r="H8859">
        <v>44652</v>
      </c>
      <c r="I8859">
        <v>8600014.6964999996</v>
      </c>
      <c r="J8859" t="s">
        <v>188</v>
      </c>
      <c r="K8859">
        <v>1720.0029393</v>
      </c>
    </row>
    <row r="8860" spans="1:11" x14ac:dyDescent="0.2">
      <c r="A8860" t="s">
        <v>263</v>
      </c>
      <c r="B8860" t="s">
        <v>185</v>
      </c>
      <c r="C8860" t="s">
        <v>222</v>
      </c>
      <c r="D8860" t="s">
        <v>190</v>
      </c>
      <c r="E8860">
        <v>439857</v>
      </c>
      <c r="F8860">
        <v>17.505700000000001</v>
      </c>
      <c r="G8860">
        <v>44668</v>
      </c>
      <c r="H8860">
        <v>44652</v>
      </c>
      <c r="I8860">
        <v>7700004.6849000007</v>
      </c>
      <c r="J8860" t="s">
        <v>193</v>
      </c>
      <c r="K8860">
        <v>1540.0009369800002</v>
      </c>
    </row>
    <row r="8861" spans="1:11" x14ac:dyDescent="0.2">
      <c r="A8861" t="s">
        <v>263</v>
      </c>
      <c r="B8861" t="s">
        <v>185</v>
      </c>
      <c r="C8861" t="s">
        <v>213</v>
      </c>
      <c r="D8861" t="s">
        <v>187</v>
      </c>
      <c r="E8861">
        <v>118385</v>
      </c>
      <c r="F8861">
        <v>74.333699999999993</v>
      </c>
      <c r="G8861">
        <v>44668</v>
      </c>
      <c r="H8861">
        <v>44652</v>
      </c>
      <c r="I8861">
        <v>8799995.0745000001</v>
      </c>
      <c r="J8861" t="s">
        <v>188</v>
      </c>
      <c r="K8861">
        <v>1759.9990149</v>
      </c>
    </row>
    <row r="8862" spans="1:11" x14ac:dyDescent="0.2">
      <c r="A8862" t="s">
        <v>263</v>
      </c>
      <c r="B8862" t="s">
        <v>185</v>
      </c>
      <c r="C8862" t="s">
        <v>223</v>
      </c>
      <c r="D8862" t="s">
        <v>192</v>
      </c>
      <c r="E8862">
        <v>65847</v>
      </c>
      <c r="F8862">
        <v>92.638999999999996</v>
      </c>
      <c r="G8862">
        <v>44672</v>
      </c>
      <c r="H8862">
        <v>44652</v>
      </c>
      <c r="I8862">
        <v>6100000.233</v>
      </c>
      <c r="J8862" t="s">
        <v>204</v>
      </c>
      <c r="K8862">
        <v>1220.0000466000001</v>
      </c>
    </row>
    <row r="8863" spans="1:11" x14ac:dyDescent="0.2">
      <c r="A8863" t="s">
        <v>263</v>
      </c>
      <c r="B8863" t="s">
        <v>185</v>
      </c>
      <c r="C8863" t="s">
        <v>246</v>
      </c>
      <c r="D8863" t="s">
        <v>187</v>
      </c>
      <c r="E8863">
        <v>64779</v>
      </c>
      <c r="F8863">
        <v>143.56479999999999</v>
      </c>
      <c r="G8863">
        <v>44672</v>
      </c>
      <c r="H8863">
        <v>44652</v>
      </c>
      <c r="I8863">
        <v>9299984.1791999992</v>
      </c>
      <c r="J8863" t="s">
        <v>204</v>
      </c>
      <c r="K8863">
        <v>1859.9968358399999</v>
      </c>
    </row>
    <row r="8864" spans="1:11" x14ac:dyDescent="0.2">
      <c r="A8864" t="s">
        <v>263</v>
      </c>
      <c r="B8864" t="s">
        <v>198</v>
      </c>
      <c r="C8864" t="s">
        <v>233</v>
      </c>
      <c r="D8864" t="s">
        <v>212</v>
      </c>
      <c r="E8864">
        <v>45442</v>
      </c>
      <c r="F8864">
        <v>81.423199999999994</v>
      </c>
      <c r="G8864">
        <v>44673</v>
      </c>
      <c r="H8864">
        <v>44652</v>
      </c>
      <c r="I8864">
        <v>3700033.0543999998</v>
      </c>
      <c r="J8864" t="s">
        <v>204</v>
      </c>
      <c r="K8864">
        <v>740.00661088000004</v>
      </c>
    </row>
    <row r="8865" spans="1:11" x14ac:dyDescent="0.2">
      <c r="A8865" t="s">
        <v>263</v>
      </c>
      <c r="B8865" t="s">
        <v>198</v>
      </c>
      <c r="C8865" t="s">
        <v>239</v>
      </c>
      <c r="D8865" t="s">
        <v>190</v>
      </c>
      <c r="E8865">
        <v>418571</v>
      </c>
      <c r="F8865">
        <v>17.2014</v>
      </c>
      <c r="G8865">
        <v>44674</v>
      </c>
      <c r="H8865">
        <v>44652</v>
      </c>
      <c r="I8865">
        <v>7200007.1994000003</v>
      </c>
      <c r="J8865" t="s">
        <v>188</v>
      </c>
      <c r="K8865">
        <v>1440.0014398800001</v>
      </c>
    </row>
    <row r="8866" spans="1:11" x14ac:dyDescent="0.2">
      <c r="A8866" t="s">
        <v>263</v>
      </c>
      <c r="B8866" t="s">
        <v>198</v>
      </c>
      <c r="C8866" t="s">
        <v>209</v>
      </c>
      <c r="D8866" t="s">
        <v>192</v>
      </c>
      <c r="E8866">
        <v>58388</v>
      </c>
      <c r="F8866">
        <v>18.839500000000001</v>
      </c>
      <c r="G8866">
        <v>44674</v>
      </c>
      <c r="H8866">
        <v>44652</v>
      </c>
      <c r="I8866">
        <v>1100000.726</v>
      </c>
      <c r="J8866" t="s">
        <v>188</v>
      </c>
      <c r="K8866">
        <v>220.00014520000002</v>
      </c>
    </row>
    <row r="8867" spans="1:11" x14ac:dyDescent="0.2">
      <c r="A8867" t="s">
        <v>263</v>
      </c>
      <c r="B8867" t="s">
        <v>198</v>
      </c>
      <c r="C8867" t="s">
        <v>209</v>
      </c>
      <c r="D8867" t="s">
        <v>200</v>
      </c>
      <c r="E8867">
        <v>401038</v>
      </c>
      <c r="F8867">
        <v>18.950800000000001</v>
      </c>
      <c r="G8867">
        <v>44679</v>
      </c>
      <c r="H8867">
        <v>44652</v>
      </c>
      <c r="I8867">
        <v>7599990.9304</v>
      </c>
      <c r="J8867" t="s">
        <v>188</v>
      </c>
      <c r="K8867">
        <v>1519.9981860800001</v>
      </c>
    </row>
    <row r="8868" spans="1:11" x14ac:dyDescent="0.2">
      <c r="A8868" t="s">
        <v>263</v>
      </c>
      <c r="B8868" t="s">
        <v>198</v>
      </c>
      <c r="C8868" t="s">
        <v>235</v>
      </c>
      <c r="D8868" t="s">
        <v>187</v>
      </c>
      <c r="E8868">
        <v>603967</v>
      </c>
      <c r="F8868">
        <v>13.5769</v>
      </c>
      <c r="G8868">
        <v>44679</v>
      </c>
      <c r="H8868">
        <v>44652</v>
      </c>
      <c r="I8868">
        <v>8199999.5623000003</v>
      </c>
      <c r="J8868" t="s">
        <v>204</v>
      </c>
      <c r="K8868">
        <v>1639.9999124600001</v>
      </c>
    </row>
    <row r="8869" spans="1:11" x14ac:dyDescent="0.2">
      <c r="A8869" t="s">
        <v>263</v>
      </c>
      <c r="B8869" t="s">
        <v>198</v>
      </c>
      <c r="C8869" t="s">
        <v>112</v>
      </c>
      <c r="D8869" t="s">
        <v>190</v>
      </c>
      <c r="E8869">
        <v>229256</v>
      </c>
      <c r="F8869">
        <v>42.310699999999997</v>
      </c>
      <c r="G8869">
        <v>44679</v>
      </c>
      <c r="H8869">
        <v>44652</v>
      </c>
      <c r="I8869">
        <v>9699981.8391999993</v>
      </c>
      <c r="J8869" t="s">
        <v>188</v>
      </c>
      <c r="K8869">
        <v>1939.9963678399999</v>
      </c>
    </row>
    <row r="8870" spans="1:11" x14ac:dyDescent="0.2">
      <c r="A8870" t="s">
        <v>263</v>
      </c>
      <c r="B8870" t="s">
        <v>198</v>
      </c>
      <c r="C8870" t="s">
        <v>245</v>
      </c>
      <c r="D8870" t="s">
        <v>192</v>
      </c>
      <c r="E8870">
        <v>175593</v>
      </c>
      <c r="F8870">
        <v>55.241500000000002</v>
      </c>
      <c r="G8870">
        <v>44679</v>
      </c>
      <c r="H8870">
        <v>44652</v>
      </c>
      <c r="I8870">
        <v>9700020.7094999999</v>
      </c>
      <c r="J8870" t="s">
        <v>188</v>
      </c>
      <c r="K8870">
        <v>1940.0041419000001</v>
      </c>
    </row>
    <row r="8871" spans="1:11" x14ac:dyDescent="0.2">
      <c r="A8871" t="s">
        <v>263</v>
      </c>
      <c r="B8871" t="s">
        <v>198</v>
      </c>
      <c r="C8871" t="s">
        <v>208</v>
      </c>
      <c r="D8871" t="s">
        <v>187</v>
      </c>
      <c r="E8871">
        <v>150447</v>
      </c>
      <c r="F8871">
        <v>57.162799999999997</v>
      </c>
      <c r="G8871">
        <v>44679</v>
      </c>
      <c r="H8871">
        <v>44652</v>
      </c>
      <c r="I8871">
        <v>8599971.7715999987</v>
      </c>
      <c r="J8871" t="s">
        <v>188</v>
      </c>
      <c r="K8871">
        <v>1719.9943543199997</v>
      </c>
    </row>
    <row r="8872" spans="1:11" x14ac:dyDescent="0.2">
      <c r="A8872" t="s">
        <v>263</v>
      </c>
      <c r="B8872" t="s">
        <v>198</v>
      </c>
      <c r="C8872" t="s">
        <v>245</v>
      </c>
      <c r="D8872" t="s">
        <v>187</v>
      </c>
      <c r="E8872">
        <v>52734</v>
      </c>
      <c r="F8872">
        <v>54.9925</v>
      </c>
      <c r="G8872">
        <v>44679</v>
      </c>
      <c r="H8872">
        <v>44652</v>
      </c>
      <c r="I8872">
        <v>2899974.4950000001</v>
      </c>
      <c r="J8872" t="s">
        <v>188</v>
      </c>
      <c r="K8872">
        <v>579.99489900000003</v>
      </c>
    </row>
    <row r="8873" spans="1:11" x14ac:dyDescent="0.2">
      <c r="A8873" t="s">
        <v>263</v>
      </c>
      <c r="B8873" t="s">
        <v>185</v>
      </c>
      <c r="C8873" t="s">
        <v>195</v>
      </c>
      <c r="D8873" t="s">
        <v>190</v>
      </c>
      <c r="E8873">
        <v>39643</v>
      </c>
      <c r="F8873">
        <v>105.9457</v>
      </c>
      <c r="G8873">
        <v>44680</v>
      </c>
      <c r="H8873">
        <v>44652</v>
      </c>
      <c r="I8873">
        <v>4200005.3851000005</v>
      </c>
      <c r="J8873" t="s">
        <v>196</v>
      </c>
      <c r="K8873">
        <v>840.00107702000014</v>
      </c>
    </row>
    <row r="8874" spans="1:11" x14ac:dyDescent="0.2">
      <c r="A8874" t="s">
        <v>263</v>
      </c>
      <c r="B8874" t="s">
        <v>185</v>
      </c>
      <c r="C8874" t="s">
        <v>209</v>
      </c>
      <c r="D8874" t="s">
        <v>192</v>
      </c>
      <c r="E8874">
        <v>103996</v>
      </c>
      <c r="F8874">
        <v>20.193000000000001</v>
      </c>
      <c r="G8874">
        <v>44680</v>
      </c>
      <c r="H8874">
        <v>44652</v>
      </c>
      <c r="I8874">
        <v>2099991.2280000001</v>
      </c>
      <c r="J8874" t="s">
        <v>188</v>
      </c>
      <c r="K8874">
        <v>419.99824560000002</v>
      </c>
    </row>
    <row r="8875" spans="1:11" x14ac:dyDescent="0.2">
      <c r="A8875" t="s">
        <v>263</v>
      </c>
      <c r="B8875" t="s">
        <v>185</v>
      </c>
      <c r="C8875" t="s">
        <v>205</v>
      </c>
      <c r="D8875" t="s">
        <v>190</v>
      </c>
      <c r="E8875">
        <v>287741</v>
      </c>
      <c r="F8875">
        <v>17.029199999999999</v>
      </c>
      <c r="G8875">
        <v>44680</v>
      </c>
      <c r="H8875">
        <v>44652</v>
      </c>
      <c r="I8875">
        <v>4899999.0372000001</v>
      </c>
      <c r="J8875" t="s">
        <v>193</v>
      </c>
      <c r="K8875">
        <v>979.99980744000004</v>
      </c>
    </row>
    <row r="8876" spans="1:11" x14ac:dyDescent="0.2">
      <c r="A8876" t="s">
        <v>263</v>
      </c>
      <c r="B8876" t="s">
        <v>198</v>
      </c>
      <c r="C8876" t="s">
        <v>244</v>
      </c>
      <c r="D8876" t="s">
        <v>187</v>
      </c>
      <c r="E8876">
        <v>330546</v>
      </c>
      <c r="F8876">
        <v>28.135300000000001</v>
      </c>
      <c r="G8876">
        <v>44681</v>
      </c>
      <c r="H8876">
        <v>44652</v>
      </c>
      <c r="I8876">
        <v>9300010.8738000002</v>
      </c>
      <c r="J8876" t="s">
        <v>207</v>
      </c>
      <c r="K8876">
        <v>1860.0021747600001</v>
      </c>
    </row>
    <row r="8877" spans="1:11" x14ac:dyDescent="0.2">
      <c r="A8877" t="s">
        <v>263</v>
      </c>
      <c r="B8877" t="s">
        <v>185</v>
      </c>
      <c r="C8877" t="s">
        <v>186</v>
      </c>
      <c r="D8877" t="s">
        <v>190</v>
      </c>
      <c r="E8877">
        <v>68901</v>
      </c>
      <c r="F8877">
        <v>24.673100000000002</v>
      </c>
      <c r="G8877">
        <v>44682</v>
      </c>
      <c r="H8877">
        <v>44682</v>
      </c>
      <c r="I8877">
        <v>1700001.2631000001</v>
      </c>
      <c r="J8877" t="s">
        <v>188</v>
      </c>
      <c r="K8877">
        <v>340.00025262000003</v>
      </c>
    </row>
    <row r="8878" spans="1:11" x14ac:dyDescent="0.2">
      <c r="A8878" t="s">
        <v>263</v>
      </c>
      <c r="B8878" t="s">
        <v>185</v>
      </c>
      <c r="C8878" t="s">
        <v>233</v>
      </c>
      <c r="D8878" t="s">
        <v>187</v>
      </c>
      <c r="E8878">
        <v>52906</v>
      </c>
      <c r="F8878">
        <v>88.837100000000007</v>
      </c>
      <c r="G8878">
        <v>44682</v>
      </c>
      <c r="H8878">
        <v>44682</v>
      </c>
      <c r="I8878">
        <v>4700015.6126000006</v>
      </c>
      <c r="J8878" t="s">
        <v>204</v>
      </c>
      <c r="K8878">
        <v>940.00312252000015</v>
      </c>
    </row>
    <row r="8879" spans="1:11" x14ac:dyDescent="0.2">
      <c r="A8879" t="s">
        <v>263</v>
      </c>
      <c r="B8879" t="s">
        <v>185</v>
      </c>
      <c r="C8879" t="s">
        <v>208</v>
      </c>
      <c r="D8879" t="s">
        <v>200</v>
      </c>
      <c r="E8879">
        <v>132920</v>
      </c>
      <c r="F8879">
        <v>65.452699999999993</v>
      </c>
      <c r="G8879">
        <v>44683</v>
      </c>
      <c r="H8879">
        <v>44682</v>
      </c>
      <c r="I8879">
        <v>8699972.8839999996</v>
      </c>
      <c r="J8879" t="s">
        <v>188</v>
      </c>
      <c r="K8879">
        <v>1739.9945768</v>
      </c>
    </row>
    <row r="8880" spans="1:11" x14ac:dyDescent="0.2">
      <c r="A8880" t="s">
        <v>263</v>
      </c>
      <c r="B8880" t="s">
        <v>185</v>
      </c>
      <c r="C8880" t="s">
        <v>242</v>
      </c>
      <c r="D8880" t="s">
        <v>200</v>
      </c>
      <c r="E8880">
        <v>34361</v>
      </c>
      <c r="F8880">
        <v>264.83859999999999</v>
      </c>
      <c r="G8880">
        <v>44683</v>
      </c>
      <c r="H8880">
        <v>44682</v>
      </c>
      <c r="I8880">
        <v>9100119.1345999986</v>
      </c>
      <c r="J8880" t="s">
        <v>207</v>
      </c>
      <c r="K8880">
        <v>1820.0238269199999</v>
      </c>
    </row>
    <row r="8881" spans="1:11" x14ac:dyDescent="0.2">
      <c r="A8881" t="s">
        <v>263</v>
      </c>
      <c r="B8881" t="s">
        <v>198</v>
      </c>
      <c r="C8881" t="s">
        <v>114</v>
      </c>
      <c r="D8881" t="s">
        <v>187</v>
      </c>
      <c r="E8881">
        <v>661713</v>
      </c>
      <c r="F8881">
        <v>13.9033</v>
      </c>
      <c r="G8881">
        <v>44683</v>
      </c>
      <c r="H8881">
        <v>44682</v>
      </c>
      <c r="I8881">
        <v>9199994.3529000003</v>
      </c>
      <c r="J8881" t="s">
        <v>215</v>
      </c>
      <c r="K8881">
        <v>1839.9988705800001</v>
      </c>
    </row>
    <row r="8882" spans="1:11" x14ac:dyDescent="0.2">
      <c r="A8882" t="s">
        <v>263</v>
      </c>
      <c r="B8882" t="s">
        <v>198</v>
      </c>
      <c r="C8882" t="s">
        <v>205</v>
      </c>
      <c r="D8882" t="s">
        <v>187</v>
      </c>
      <c r="E8882">
        <v>87614</v>
      </c>
      <c r="F8882">
        <v>18.262</v>
      </c>
      <c r="G8882">
        <v>44686</v>
      </c>
      <c r="H8882">
        <v>44682</v>
      </c>
      <c r="I8882">
        <v>1600006.868</v>
      </c>
      <c r="J8882" t="s">
        <v>193</v>
      </c>
      <c r="K8882">
        <v>320.00137360000002</v>
      </c>
    </row>
    <row r="8883" spans="1:11" x14ac:dyDescent="0.2">
      <c r="A8883" t="s">
        <v>263</v>
      </c>
      <c r="B8883" t="s">
        <v>185</v>
      </c>
      <c r="C8883" t="s">
        <v>239</v>
      </c>
      <c r="D8883" t="s">
        <v>190</v>
      </c>
      <c r="E8883">
        <v>105241</v>
      </c>
      <c r="F8883">
        <v>17.1036</v>
      </c>
      <c r="G8883">
        <v>44686</v>
      </c>
      <c r="H8883">
        <v>44682</v>
      </c>
      <c r="I8883">
        <v>1799999.9676000001</v>
      </c>
      <c r="J8883" t="s">
        <v>188</v>
      </c>
      <c r="K8883">
        <v>359.99999352000003</v>
      </c>
    </row>
    <row r="8884" spans="1:11" x14ac:dyDescent="0.2">
      <c r="A8884" t="s">
        <v>263</v>
      </c>
      <c r="B8884" t="s">
        <v>198</v>
      </c>
      <c r="C8884" t="s">
        <v>186</v>
      </c>
      <c r="D8884" t="s">
        <v>192</v>
      </c>
      <c r="E8884">
        <v>433791</v>
      </c>
      <c r="F8884">
        <v>22.361000000000001</v>
      </c>
      <c r="G8884">
        <v>44686</v>
      </c>
      <c r="H8884">
        <v>44682</v>
      </c>
      <c r="I8884">
        <v>9700000.5510000009</v>
      </c>
      <c r="J8884" t="s">
        <v>188</v>
      </c>
      <c r="K8884">
        <v>1940.0001102000003</v>
      </c>
    </row>
    <row r="8885" spans="1:11" x14ac:dyDescent="0.2">
      <c r="A8885" t="s">
        <v>263</v>
      </c>
      <c r="B8885" t="s">
        <v>198</v>
      </c>
      <c r="C8885" t="s">
        <v>206</v>
      </c>
      <c r="D8885" t="s">
        <v>192</v>
      </c>
      <c r="E8885">
        <v>64720</v>
      </c>
      <c r="F8885">
        <v>94.252700000000004</v>
      </c>
      <c r="G8885">
        <v>44687</v>
      </c>
      <c r="H8885">
        <v>44682</v>
      </c>
      <c r="I8885">
        <v>6100034.7439999999</v>
      </c>
      <c r="J8885" t="s">
        <v>207</v>
      </c>
      <c r="K8885">
        <v>1220.0069488000001</v>
      </c>
    </row>
    <row r="8886" spans="1:11" x14ac:dyDescent="0.2">
      <c r="A8886" t="s">
        <v>263</v>
      </c>
      <c r="B8886" t="s">
        <v>185</v>
      </c>
      <c r="C8886" t="s">
        <v>189</v>
      </c>
      <c r="D8886" t="s">
        <v>187</v>
      </c>
      <c r="E8886">
        <v>64494</v>
      </c>
      <c r="F8886">
        <v>31.0107</v>
      </c>
      <c r="G8886">
        <v>44688</v>
      </c>
      <c r="H8886">
        <v>44682</v>
      </c>
      <c r="I8886">
        <v>2000004.0858</v>
      </c>
      <c r="J8886" t="s">
        <v>188</v>
      </c>
      <c r="K8886">
        <v>400.00081716</v>
      </c>
    </row>
    <row r="8887" spans="1:11" x14ac:dyDescent="0.2">
      <c r="A8887" t="s">
        <v>263</v>
      </c>
      <c r="B8887" t="s">
        <v>185</v>
      </c>
      <c r="C8887" t="s">
        <v>226</v>
      </c>
      <c r="D8887" t="s">
        <v>192</v>
      </c>
      <c r="E8887">
        <v>128177</v>
      </c>
      <c r="F8887">
        <v>48.370800000000003</v>
      </c>
      <c r="G8887">
        <v>44689</v>
      </c>
      <c r="H8887">
        <v>44682</v>
      </c>
      <c r="I8887">
        <v>6200024.0316000003</v>
      </c>
      <c r="J8887" t="s">
        <v>188</v>
      </c>
      <c r="K8887">
        <v>1240.0048063200002</v>
      </c>
    </row>
    <row r="8888" spans="1:11" x14ac:dyDescent="0.2">
      <c r="A8888" t="s">
        <v>263</v>
      </c>
      <c r="B8888" t="s">
        <v>185</v>
      </c>
      <c r="C8888" t="s">
        <v>233</v>
      </c>
      <c r="D8888" t="s">
        <v>190</v>
      </c>
      <c r="E8888">
        <v>90392</v>
      </c>
      <c r="F8888">
        <v>82.971699999999998</v>
      </c>
      <c r="G8888">
        <v>44689</v>
      </c>
      <c r="H8888">
        <v>44682</v>
      </c>
      <c r="I8888">
        <v>7499977.9063999997</v>
      </c>
      <c r="J8888" t="s">
        <v>204</v>
      </c>
      <c r="K8888">
        <v>1499.9955812800001</v>
      </c>
    </row>
    <row r="8889" spans="1:11" x14ac:dyDescent="0.2">
      <c r="A8889" t="s">
        <v>263</v>
      </c>
      <c r="B8889" t="s">
        <v>198</v>
      </c>
      <c r="C8889" t="s">
        <v>237</v>
      </c>
      <c r="D8889" t="s">
        <v>200</v>
      </c>
      <c r="E8889">
        <v>427075</v>
      </c>
      <c r="F8889">
        <v>15.6881</v>
      </c>
      <c r="G8889">
        <v>44693</v>
      </c>
      <c r="H8889">
        <v>44682</v>
      </c>
      <c r="I8889">
        <v>6699995.3075000001</v>
      </c>
      <c r="J8889" t="s">
        <v>204</v>
      </c>
      <c r="K8889">
        <v>1339.9990615000002</v>
      </c>
    </row>
    <row r="8890" spans="1:11" x14ac:dyDescent="0.2">
      <c r="A8890" t="s">
        <v>263</v>
      </c>
      <c r="B8890" t="s">
        <v>198</v>
      </c>
      <c r="C8890" t="s">
        <v>222</v>
      </c>
      <c r="D8890" t="s">
        <v>190</v>
      </c>
      <c r="E8890">
        <v>124259</v>
      </c>
      <c r="F8890">
        <v>16.900200000000002</v>
      </c>
      <c r="G8890">
        <v>44693</v>
      </c>
      <c r="H8890">
        <v>44682</v>
      </c>
      <c r="I8890">
        <v>2100001.9518000004</v>
      </c>
      <c r="J8890" t="s">
        <v>193</v>
      </c>
      <c r="K8890">
        <v>420.0003903600001</v>
      </c>
    </row>
    <row r="8891" spans="1:11" x14ac:dyDescent="0.2">
      <c r="A8891" t="s">
        <v>263</v>
      </c>
      <c r="B8891" t="s">
        <v>185</v>
      </c>
      <c r="C8891" t="s">
        <v>199</v>
      </c>
      <c r="D8891" t="s">
        <v>200</v>
      </c>
      <c r="E8891">
        <v>1970005</v>
      </c>
      <c r="F8891">
        <v>3.1472000000000002</v>
      </c>
      <c r="G8891">
        <v>44693</v>
      </c>
      <c r="H8891">
        <v>44682</v>
      </c>
      <c r="I8891">
        <v>6199999.7360000005</v>
      </c>
      <c r="J8891" t="s">
        <v>193</v>
      </c>
      <c r="K8891">
        <v>1239.9999472000002</v>
      </c>
    </row>
    <row r="8892" spans="1:11" x14ac:dyDescent="0.2">
      <c r="A8892" t="s">
        <v>263</v>
      </c>
      <c r="B8892" t="s">
        <v>198</v>
      </c>
      <c r="C8892" t="s">
        <v>206</v>
      </c>
      <c r="D8892" t="s">
        <v>200</v>
      </c>
      <c r="E8892">
        <v>47446</v>
      </c>
      <c r="F8892">
        <v>90.629800000000003</v>
      </c>
      <c r="G8892">
        <v>44693</v>
      </c>
      <c r="H8892">
        <v>44682</v>
      </c>
      <c r="I8892">
        <v>4300021.4907999998</v>
      </c>
      <c r="J8892" t="s">
        <v>207</v>
      </c>
      <c r="K8892">
        <v>860.00429815999996</v>
      </c>
    </row>
    <row r="8893" spans="1:11" x14ac:dyDescent="0.2">
      <c r="A8893" t="s">
        <v>263</v>
      </c>
      <c r="B8893" t="s">
        <v>185</v>
      </c>
      <c r="C8893" t="s">
        <v>201</v>
      </c>
      <c r="D8893" t="s">
        <v>192</v>
      </c>
      <c r="E8893">
        <v>103570</v>
      </c>
      <c r="F8893">
        <v>36.690300000000001</v>
      </c>
      <c r="G8893">
        <v>44693</v>
      </c>
      <c r="H8893">
        <v>44682</v>
      </c>
      <c r="I8893">
        <v>3800014.3710000003</v>
      </c>
      <c r="J8893" t="s">
        <v>188</v>
      </c>
      <c r="K8893">
        <v>760.00287420000006</v>
      </c>
    </row>
    <row r="8894" spans="1:11" x14ac:dyDescent="0.2">
      <c r="A8894" t="s">
        <v>263</v>
      </c>
      <c r="B8894" t="s">
        <v>198</v>
      </c>
      <c r="C8894" t="s">
        <v>112</v>
      </c>
      <c r="D8894" t="s">
        <v>190</v>
      </c>
      <c r="E8894">
        <v>201112</v>
      </c>
      <c r="F8894">
        <v>43.756700000000002</v>
      </c>
      <c r="G8894">
        <v>44693</v>
      </c>
      <c r="H8894">
        <v>44682</v>
      </c>
      <c r="I8894">
        <v>8799997.4504000004</v>
      </c>
      <c r="J8894" t="s">
        <v>188</v>
      </c>
      <c r="K8894">
        <v>1759.9994900800002</v>
      </c>
    </row>
    <row r="8895" spans="1:11" x14ac:dyDescent="0.2">
      <c r="A8895" t="s">
        <v>263</v>
      </c>
      <c r="B8895" t="s">
        <v>198</v>
      </c>
      <c r="C8895" t="s">
        <v>223</v>
      </c>
      <c r="D8895" t="s">
        <v>200</v>
      </c>
      <c r="E8895">
        <v>80853</v>
      </c>
      <c r="F8895">
        <v>82.866399999999999</v>
      </c>
      <c r="G8895">
        <v>44694</v>
      </c>
      <c r="H8895">
        <v>44682</v>
      </c>
      <c r="I8895">
        <v>6699997.0391999995</v>
      </c>
      <c r="J8895" t="s">
        <v>204</v>
      </c>
      <c r="K8895">
        <v>1339.99940784</v>
      </c>
    </row>
    <row r="8896" spans="1:11" x14ac:dyDescent="0.2">
      <c r="A8896" t="s">
        <v>263</v>
      </c>
      <c r="B8896" t="s">
        <v>185</v>
      </c>
      <c r="C8896" t="s">
        <v>246</v>
      </c>
      <c r="D8896" t="s">
        <v>190</v>
      </c>
      <c r="E8896">
        <v>7489</v>
      </c>
      <c r="F8896">
        <v>133.529</v>
      </c>
      <c r="G8896">
        <v>44694</v>
      </c>
      <c r="H8896">
        <v>44682</v>
      </c>
      <c r="I8896">
        <v>999998.68099999998</v>
      </c>
      <c r="J8896" t="s">
        <v>204</v>
      </c>
      <c r="K8896">
        <v>199.9997362</v>
      </c>
    </row>
    <row r="8897" spans="1:11" x14ac:dyDescent="0.2">
      <c r="A8897" t="s">
        <v>263</v>
      </c>
      <c r="B8897" t="s">
        <v>198</v>
      </c>
      <c r="C8897" t="s">
        <v>210</v>
      </c>
      <c r="D8897" t="s">
        <v>200</v>
      </c>
      <c r="E8897">
        <v>63912</v>
      </c>
      <c r="F8897">
        <v>31.293199999999999</v>
      </c>
      <c r="G8897">
        <v>44694</v>
      </c>
      <c r="H8897">
        <v>44682</v>
      </c>
      <c r="I8897">
        <v>2000010.9983999999</v>
      </c>
      <c r="J8897" t="s">
        <v>204</v>
      </c>
      <c r="K8897">
        <v>400.00219967999999</v>
      </c>
    </row>
    <row r="8898" spans="1:11" x14ac:dyDescent="0.2">
      <c r="A8898" t="s">
        <v>263</v>
      </c>
      <c r="B8898" t="s">
        <v>198</v>
      </c>
      <c r="C8898" t="s">
        <v>242</v>
      </c>
      <c r="D8898" t="s">
        <v>200</v>
      </c>
      <c r="E8898">
        <v>39079</v>
      </c>
      <c r="F8898">
        <v>250.77359999999999</v>
      </c>
      <c r="G8898">
        <v>44695</v>
      </c>
      <c r="H8898">
        <v>44682</v>
      </c>
      <c r="I8898">
        <v>9799981.5143999998</v>
      </c>
      <c r="J8898" t="s">
        <v>207</v>
      </c>
      <c r="K8898">
        <v>1959.99630288</v>
      </c>
    </row>
    <row r="8899" spans="1:11" x14ac:dyDescent="0.2">
      <c r="A8899" t="s">
        <v>263</v>
      </c>
      <c r="B8899" t="s">
        <v>185</v>
      </c>
      <c r="C8899" t="s">
        <v>203</v>
      </c>
      <c r="D8899" t="s">
        <v>190</v>
      </c>
      <c r="E8899">
        <v>14214</v>
      </c>
      <c r="F8899">
        <v>119.5992</v>
      </c>
      <c r="G8899">
        <v>44695</v>
      </c>
      <c r="H8899">
        <v>44682</v>
      </c>
      <c r="I8899">
        <v>1699983.0288</v>
      </c>
      <c r="J8899" t="s">
        <v>204</v>
      </c>
      <c r="K8899">
        <v>339.99660576000002</v>
      </c>
    </row>
    <row r="8900" spans="1:11" x14ac:dyDescent="0.2">
      <c r="A8900" t="s">
        <v>263</v>
      </c>
      <c r="B8900" t="s">
        <v>198</v>
      </c>
      <c r="C8900" t="s">
        <v>246</v>
      </c>
      <c r="D8900" t="s">
        <v>190</v>
      </c>
      <c r="E8900">
        <v>21861</v>
      </c>
      <c r="F8900">
        <v>123.5064</v>
      </c>
      <c r="G8900">
        <v>44696</v>
      </c>
      <c r="H8900">
        <v>44682</v>
      </c>
      <c r="I8900">
        <v>2699973.4103999999</v>
      </c>
      <c r="J8900" t="s">
        <v>204</v>
      </c>
      <c r="K8900">
        <v>539.99468207999996</v>
      </c>
    </row>
    <row r="8901" spans="1:11" x14ac:dyDescent="0.2">
      <c r="A8901" t="s">
        <v>263</v>
      </c>
      <c r="B8901" t="s">
        <v>185</v>
      </c>
      <c r="C8901" t="s">
        <v>226</v>
      </c>
      <c r="D8901" t="s">
        <v>190</v>
      </c>
      <c r="E8901">
        <v>198099</v>
      </c>
      <c r="F8901">
        <v>49.975099999999998</v>
      </c>
      <c r="G8901">
        <v>44696</v>
      </c>
      <c r="H8901">
        <v>44682</v>
      </c>
      <c r="I8901">
        <v>9900017.3348999992</v>
      </c>
      <c r="J8901" t="s">
        <v>188</v>
      </c>
      <c r="K8901">
        <v>1980.00346698</v>
      </c>
    </row>
    <row r="8902" spans="1:11" x14ac:dyDescent="0.2">
      <c r="A8902" t="s">
        <v>263</v>
      </c>
      <c r="B8902" t="s">
        <v>198</v>
      </c>
      <c r="C8902" t="s">
        <v>243</v>
      </c>
      <c r="D8902" t="s">
        <v>190</v>
      </c>
      <c r="E8902">
        <v>1686839</v>
      </c>
      <c r="F8902">
        <v>5.7504</v>
      </c>
      <c r="G8902">
        <v>44700</v>
      </c>
      <c r="H8902">
        <v>44682</v>
      </c>
      <c r="I8902">
        <v>9699998.9856000002</v>
      </c>
      <c r="J8902" t="s">
        <v>215</v>
      </c>
      <c r="K8902">
        <v>1939.99979712</v>
      </c>
    </row>
    <row r="8903" spans="1:11" x14ac:dyDescent="0.2">
      <c r="A8903" t="s">
        <v>263</v>
      </c>
      <c r="B8903" t="s">
        <v>198</v>
      </c>
      <c r="C8903" t="s">
        <v>199</v>
      </c>
      <c r="D8903" t="s">
        <v>192</v>
      </c>
      <c r="E8903">
        <v>2609800</v>
      </c>
      <c r="F8903">
        <v>2.9121000000000001</v>
      </c>
      <c r="G8903">
        <v>44700</v>
      </c>
      <c r="H8903">
        <v>44682</v>
      </c>
      <c r="I8903">
        <v>7599998.5800000001</v>
      </c>
      <c r="J8903" t="s">
        <v>193</v>
      </c>
      <c r="K8903">
        <v>1519.999716</v>
      </c>
    </row>
    <row r="8904" spans="1:11" x14ac:dyDescent="0.2">
      <c r="A8904" t="s">
        <v>263</v>
      </c>
      <c r="B8904" t="s">
        <v>198</v>
      </c>
      <c r="C8904" t="s">
        <v>195</v>
      </c>
      <c r="D8904" t="s">
        <v>212</v>
      </c>
      <c r="E8904">
        <v>53916</v>
      </c>
      <c r="F8904">
        <v>103.86499999999999</v>
      </c>
      <c r="G8904">
        <v>44700</v>
      </c>
      <c r="H8904">
        <v>44682</v>
      </c>
      <c r="I8904">
        <v>5599985.3399999999</v>
      </c>
      <c r="J8904" t="s">
        <v>196</v>
      </c>
      <c r="K8904">
        <v>1119.9970680000001</v>
      </c>
    </row>
    <row r="8905" spans="1:11" x14ac:dyDescent="0.2">
      <c r="A8905" t="s">
        <v>263</v>
      </c>
      <c r="B8905" t="s">
        <v>185</v>
      </c>
      <c r="C8905" t="s">
        <v>203</v>
      </c>
      <c r="D8905" t="s">
        <v>192</v>
      </c>
      <c r="E8905">
        <v>17293</v>
      </c>
      <c r="F8905">
        <v>115.6555</v>
      </c>
      <c r="G8905">
        <v>44700</v>
      </c>
      <c r="H8905">
        <v>44682</v>
      </c>
      <c r="I8905">
        <v>2000030.5615000001</v>
      </c>
      <c r="J8905" t="s">
        <v>204</v>
      </c>
      <c r="K8905">
        <v>400.00611230000004</v>
      </c>
    </row>
    <row r="8906" spans="1:11" x14ac:dyDescent="0.2">
      <c r="A8906" t="s">
        <v>263</v>
      </c>
      <c r="B8906" t="s">
        <v>185</v>
      </c>
      <c r="C8906" t="s">
        <v>223</v>
      </c>
      <c r="D8906" t="s">
        <v>192</v>
      </c>
      <c r="E8906">
        <v>55718</v>
      </c>
      <c r="F8906">
        <v>82.558000000000007</v>
      </c>
      <c r="G8906">
        <v>44700</v>
      </c>
      <c r="H8906">
        <v>44682</v>
      </c>
      <c r="I8906">
        <v>4599966.6440000003</v>
      </c>
      <c r="J8906" t="s">
        <v>204</v>
      </c>
      <c r="K8906">
        <v>919.99332880000009</v>
      </c>
    </row>
    <row r="8907" spans="1:11" x14ac:dyDescent="0.2">
      <c r="A8907" t="s">
        <v>263</v>
      </c>
      <c r="B8907" t="s">
        <v>185</v>
      </c>
      <c r="C8907" t="s">
        <v>243</v>
      </c>
      <c r="D8907" t="s">
        <v>200</v>
      </c>
      <c r="E8907">
        <v>690650</v>
      </c>
      <c r="F8907">
        <v>6.5156000000000001</v>
      </c>
      <c r="G8907">
        <v>44700</v>
      </c>
      <c r="H8907">
        <v>44682</v>
      </c>
      <c r="I8907">
        <v>4499999.1399999997</v>
      </c>
      <c r="J8907" t="s">
        <v>215</v>
      </c>
      <c r="K8907">
        <v>899.99982799999998</v>
      </c>
    </row>
    <row r="8908" spans="1:11" x14ac:dyDescent="0.2">
      <c r="A8908" t="s">
        <v>263</v>
      </c>
      <c r="B8908" t="s">
        <v>185</v>
      </c>
      <c r="C8908" t="s">
        <v>228</v>
      </c>
      <c r="D8908" t="s">
        <v>187</v>
      </c>
      <c r="E8908">
        <v>214889</v>
      </c>
      <c r="F8908">
        <v>31.644200000000001</v>
      </c>
      <c r="G8908">
        <v>44701</v>
      </c>
      <c r="H8908">
        <v>44682</v>
      </c>
      <c r="I8908">
        <v>6799990.4938000003</v>
      </c>
      <c r="J8908" t="s">
        <v>204</v>
      </c>
      <c r="K8908">
        <v>1359.9980987600002</v>
      </c>
    </row>
    <row r="8909" spans="1:11" x14ac:dyDescent="0.2">
      <c r="A8909" t="s">
        <v>263</v>
      </c>
      <c r="B8909" t="s">
        <v>185</v>
      </c>
      <c r="C8909" t="s">
        <v>222</v>
      </c>
      <c r="D8909" t="s">
        <v>190</v>
      </c>
      <c r="E8909">
        <v>135574</v>
      </c>
      <c r="F8909">
        <v>17.702500000000001</v>
      </c>
      <c r="G8909">
        <v>44702</v>
      </c>
      <c r="H8909">
        <v>44682</v>
      </c>
      <c r="I8909">
        <v>2399998.7349999999</v>
      </c>
      <c r="J8909" t="s">
        <v>193</v>
      </c>
      <c r="K8909">
        <v>479.99974700000001</v>
      </c>
    </row>
    <row r="8910" spans="1:11" x14ac:dyDescent="0.2">
      <c r="A8910" t="s">
        <v>263</v>
      </c>
      <c r="B8910" t="s">
        <v>185</v>
      </c>
      <c r="C8910" t="s">
        <v>230</v>
      </c>
      <c r="D8910" t="s">
        <v>200</v>
      </c>
      <c r="E8910">
        <v>76841</v>
      </c>
      <c r="F8910">
        <v>127.53619999999999</v>
      </c>
      <c r="G8910">
        <v>44702</v>
      </c>
      <c r="H8910">
        <v>44682</v>
      </c>
      <c r="I8910">
        <v>9800009.144199999</v>
      </c>
      <c r="J8910" t="s">
        <v>188</v>
      </c>
      <c r="K8910">
        <v>1960.0018288399999</v>
      </c>
    </row>
    <row r="8911" spans="1:11" x14ac:dyDescent="0.2">
      <c r="A8911" t="s">
        <v>263</v>
      </c>
      <c r="B8911" t="s">
        <v>198</v>
      </c>
      <c r="C8911" t="s">
        <v>242</v>
      </c>
      <c r="D8911" t="s">
        <v>200</v>
      </c>
      <c r="E8911">
        <v>24320</v>
      </c>
      <c r="F8911">
        <v>259.04259999999999</v>
      </c>
      <c r="G8911">
        <v>44703</v>
      </c>
      <c r="H8911">
        <v>44682</v>
      </c>
      <c r="I8911">
        <v>6299916.0319999997</v>
      </c>
      <c r="J8911" t="s">
        <v>207</v>
      </c>
      <c r="K8911">
        <v>1259.9832064</v>
      </c>
    </row>
    <row r="8912" spans="1:11" x14ac:dyDescent="0.2">
      <c r="A8912" t="s">
        <v>263</v>
      </c>
      <c r="B8912" t="s">
        <v>185</v>
      </c>
      <c r="C8912" t="s">
        <v>213</v>
      </c>
      <c r="D8912" t="s">
        <v>190</v>
      </c>
      <c r="E8912">
        <v>124604</v>
      </c>
      <c r="F8912">
        <v>77.846400000000003</v>
      </c>
      <c r="G8912">
        <v>44704</v>
      </c>
      <c r="H8912">
        <v>44682</v>
      </c>
      <c r="I8912">
        <v>9699972.8256000001</v>
      </c>
      <c r="J8912" t="s">
        <v>188</v>
      </c>
      <c r="K8912">
        <v>1939.9945651200001</v>
      </c>
    </row>
    <row r="8913" spans="1:11" x14ac:dyDescent="0.2">
      <c r="A8913" t="s">
        <v>263</v>
      </c>
      <c r="B8913" t="s">
        <v>185</v>
      </c>
      <c r="C8913" t="s">
        <v>114</v>
      </c>
      <c r="D8913" t="s">
        <v>200</v>
      </c>
      <c r="E8913">
        <v>532505</v>
      </c>
      <c r="F8913">
        <v>13.7088</v>
      </c>
      <c r="G8913">
        <v>44707</v>
      </c>
      <c r="H8913">
        <v>44682</v>
      </c>
      <c r="I8913">
        <v>7300004.5439999998</v>
      </c>
      <c r="J8913" t="s">
        <v>215</v>
      </c>
      <c r="K8913">
        <v>1460.0009087999999</v>
      </c>
    </row>
    <row r="8914" spans="1:11" x14ac:dyDescent="0.2">
      <c r="A8914" t="s">
        <v>263</v>
      </c>
      <c r="B8914" t="s">
        <v>185</v>
      </c>
      <c r="C8914" t="s">
        <v>232</v>
      </c>
      <c r="D8914" t="s">
        <v>187</v>
      </c>
      <c r="E8914">
        <v>326890</v>
      </c>
      <c r="F8914">
        <v>25.084900000000001</v>
      </c>
      <c r="G8914">
        <v>44707</v>
      </c>
      <c r="H8914">
        <v>44682</v>
      </c>
      <c r="I8914">
        <v>8200002.9610000001</v>
      </c>
      <c r="J8914" t="s">
        <v>204</v>
      </c>
      <c r="K8914">
        <v>1640.0005922</v>
      </c>
    </row>
    <row r="8915" spans="1:11" x14ac:dyDescent="0.2">
      <c r="A8915" t="s">
        <v>263</v>
      </c>
      <c r="B8915" t="s">
        <v>185</v>
      </c>
      <c r="C8915" t="s">
        <v>239</v>
      </c>
      <c r="D8915" t="s">
        <v>190</v>
      </c>
      <c r="E8915">
        <v>458713</v>
      </c>
      <c r="F8915">
        <v>16.132100000000001</v>
      </c>
      <c r="G8915">
        <v>44707</v>
      </c>
      <c r="H8915">
        <v>44682</v>
      </c>
      <c r="I8915">
        <v>7400003.9873000002</v>
      </c>
      <c r="J8915" t="s">
        <v>188</v>
      </c>
      <c r="K8915">
        <v>1480.0007974600001</v>
      </c>
    </row>
    <row r="8916" spans="1:11" x14ac:dyDescent="0.2">
      <c r="A8916" t="s">
        <v>263</v>
      </c>
      <c r="B8916" t="s">
        <v>198</v>
      </c>
      <c r="C8916" t="s">
        <v>114</v>
      </c>
      <c r="D8916" t="s">
        <v>190</v>
      </c>
      <c r="E8916">
        <v>286365</v>
      </c>
      <c r="F8916">
        <v>14.317399999999999</v>
      </c>
      <c r="G8916">
        <v>44707</v>
      </c>
      <c r="H8916">
        <v>44682</v>
      </c>
      <c r="I8916">
        <v>4100002.2509999997</v>
      </c>
      <c r="J8916" t="s">
        <v>215</v>
      </c>
      <c r="K8916">
        <v>820.00045019999993</v>
      </c>
    </row>
    <row r="8917" spans="1:11" x14ac:dyDescent="0.2">
      <c r="A8917" t="s">
        <v>263</v>
      </c>
      <c r="B8917" t="s">
        <v>198</v>
      </c>
      <c r="C8917" t="s">
        <v>231</v>
      </c>
      <c r="D8917" t="s">
        <v>200</v>
      </c>
      <c r="E8917">
        <v>169042</v>
      </c>
      <c r="F8917">
        <v>23.662700000000001</v>
      </c>
      <c r="G8917">
        <v>44709</v>
      </c>
      <c r="H8917">
        <v>44682</v>
      </c>
      <c r="I8917">
        <v>3999990.1334000002</v>
      </c>
      <c r="J8917" t="s">
        <v>188</v>
      </c>
      <c r="K8917">
        <v>799.99802668000007</v>
      </c>
    </row>
    <row r="8918" spans="1:11" x14ac:dyDescent="0.2">
      <c r="A8918" t="s">
        <v>263</v>
      </c>
      <c r="B8918" t="s">
        <v>198</v>
      </c>
      <c r="C8918" t="s">
        <v>211</v>
      </c>
      <c r="D8918" t="s">
        <v>200</v>
      </c>
      <c r="E8918">
        <v>428196</v>
      </c>
      <c r="F8918">
        <v>14.245799999999999</v>
      </c>
      <c r="G8918">
        <v>44710</v>
      </c>
      <c r="H8918">
        <v>44682</v>
      </c>
      <c r="I8918">
        <v>6099994.5767999999</v>
      </c>
      <c r="J8918" t="s">
        <v>207</v>
      </c>
      <c r="K8918">
        <v>1219.99891536</v>
      </c>
    </row>
    <row r="8919" spans="1:11" x14ac:dyDescent="0.2">
      <c r="A8919" t="s">
        <v>263</v>
      </c>
      <c r="B8919" t="s">
        <v>185</v>
      </c>
      <c r="C8919" t="s">
        <v>220</v>
      </c>
      <c r="D8919" t="s">
        <v>192</v>
      </c>
      <c r="E8919">
        <v>6539</v>
      </c>
      <c r="F8919">
        <v>152.93510000000001</v>
      </c>
      <c r="G8919">
        <v>44711</v>
      </c>
      <c r="H8919">
        <v>44682</v>
      </c>
      <c r="I8919">
        <v>1000042.6189</v>
      </c>
      <c r="J8919" t="s">
        <v>188</v>
      </c>
      <c r="K8919">
        <v>200.00852378000002</v>
      </c>
    </row>
    <row r="8920" spans="1:11" x14ac:dyDescent="0.2">
      <c r="A8920" t="s">
        <v>263</v>
      </c>
      <c r="B8920" t="s">
        <v>185</v>
      </c>
      <c r="C8920" t="s">
        <v>219</v>
      </c>
      <c r="D8920" t="s">
        <v>190</v>
      </c>
      <c r="E8920">
        <v>79500</v>
      </c>
      <c r="F8920">
        <v>51.572600000000001</v>
      </c>
      <c r="G8920">
        <v>44714</v>
      </c>
      <c r="H8920">
        <v>44713</v>
      </c>
      <c r="I8920">
        <v>4100021.7</v>
      </c>
      <c r="J8920" t="s">
        <v>188</v>
      </c>
      <c r="K8920">
        <v>820.00434000000007</v>
      </c>
    </row>
    <row r="8921" spans="1:11" x14ac:dyDescent="0.2">
      <c r="A8921" t="s">
        <v>263</v>
      </c>
      <c r="B8921" t="s">
        <v>185</v>
      </c>
      <c r="C8921" t="s">
        <v>197</v>
      </c>
      <c r="D8921" t="s">
        <v>190</v>
      </c>
      <c r="E8921">
        <v>29018</v>
      </c>
      <c r="F8921">
        <v>148.18289999999999</v>
      </c>
      <c r="G8921">
        <v>44714</v>
      </c>
      <c r="H8921">
        <v>44713</v>
      </c>
      <c r="I8921">
        <v>4299971.3921999997</v>
      </c>
      <c r="J8921" t="s">
        <v>188</v>
      </c>
      <c r="K8921">
        <v>859.99427844000002</v>
      </c>
    </row>
    <row r="8922" spans="1:11" x14ac:dyDescent="0.2">
      <c r="A8922" t="s">
        <v>263</v>
      </c>
      <c r="B8922" t="s">
        <v>185</v>
      </c>
      <c r="C8922" t="s">
        <v>233</v>
      </c>
      <c r="D8922" t="s">
        <v>200</v>
      </c>
      <c r="E8922">
        <v>105085</v>
      </c>
      <c r="F8922">
        <v>81.838499999999996</v>
      </c>
      <c r="G8922">
        <v>44714</v>
      </c>
      <c r="H8922">
        <v>44713</v>
      </c>
      <c r="I8922">
        <v>8599998.772499999</v>
      </c>
      <c r="J8922" t="s">
        <v>204</v>
      </c>
      <c r="K8922">
        <v>1719.9997544999999</v>
      </c>
    </row>
    <row r="8923" spans="1:11" x14ac:dyDescent="0.2">
      <c r="A8923" t="s">
        <v>263</v>
      </c>
      <c r="B8923" t="s">
        <v>198</v>
      </c>
      <c r="C8923" t="s">
        <v>214</v>
      </c>
      <c r="D8923" t="s">
        <v>187</v>
      </c>
      <c r="E8923">
        <v>143097</v>
      </c>
      <c r="F8923">
        <v>27.952999999999999</v>
      </c>
      <c r="G8923">
        <v>44714</v>
      </c>
      <c r="H8923">
        <v>44713</v>
      </c>
      <c r="I8923">
        <v>3999990.4410000001</v>
      </c>
      <c r="J8923" t="s">
        <v>215</v>
      </c>
      <c r="K8923">
        <v>799.9980882000001</v>
      </c>
    </row>
    <row r="8924" spans="1:11" x14ac:dyDescent="0.2">
      <c r="A8924" t="s">
        <v>263</v>
      </c>
      <c r="B8924" t="s">
        <v>185</v>
      </c>
      <c r="C8924" t="s">
        <v>246</v>
      </c>
      <c r="D8924" t="s">
        <v>200</v>
      </c>
      <c r="E8924">
        <v>18889</v>
      </c>
      <c r="F8924">
        <v>132.3537</v>
      </c>
      <c r="G8924">
        <v>44714</v>
      </c>
      <c r="H8924">
        <v>44713</v>
      </c>
      <c r="I8924">
        <v>2500029.0393000003</v>
      </c>
      <c r="J8924" t="s">
        <v>204</v>
      </c>
      <c r="K8924">
        <v>500.00580786000006</v>
      </c>
    </row>
    <row r="8925" spans="1:11" x14ac:dyDescent="0.2">
      <c r="A8925" t="s">
        <v>263</v>
      </c>
      <c r="B8925" t="s">
        <v>198</v>
      </c>
      <c r="C8925" t="s">
        <v>205</v>
      </c>
      <c r="D8925" t="s">
        <v>187</v>
      </c>
      <c r="E8925">
        <v>456380</v>
      </c>
      <c r="F8925">
        <v>18.186599999999999</v>
      </c>
      <c r="G8925">
        <v>44714</v>
      </c>
      <c r="H8925">
        <v>44713</v>
      </c>
      <c r="I8925">
        <v>8300000.5079999994</v>
      </c>
      <c r="J8925" t="s">
        <v>193</v>
      </c>
      <c r="K8925">
        <v>1660.0001015999999</v>
      </c>
    </row>
    <row r="8926" spans="1:11" x14ac:dyDescent="0.2">
      <c r="A8926" t="s">
        <v>263</v>
      </c>
      <c r="B8926" t="s">
        <v>185</v>
      </c>
      <c r="C8926" t="s">
        <v>201</v>
      </c>
      <c r="D8926" t="s">
        <v>200</v>
      </c>
      <c r="E8926">
        <v>150457</v>
      </c>
      <c r="F8926">
        <v>38.549199999999999</v>
      </c>
      <c r="G8926">
        <v>44714</v>
      </c>
      <c r="H8926">
        <v>44713</v>
      </c>
      <c r="I8926">
        <v>5799996.9843999995</v>
      </c>
      <c r="J8926" t="s">
        <v>188</v>
      </c>
      <c r="K8926">
        <v>1159.9993968799999</v>
      </c>
    </row>
    <row r="8927" spans="1:11" x14ac:dyDescent="0.2">
      <c r="A8927" t="s">
        <v>263</v>
      </c>
      <c r="B8927" t="s">
        <v>185</v>
      </c>
      <c r="C8927" t="s">
        <v>230</v>
      </c>
      <c r="D8927" t="s">
        <v>200</v>
      </c>
      <c r="E8927">
        <v>48434</v>
      </c>
      <c r="F8927">
        <v>117.6867</v>
      </c>
      <c r="G8927">
        <v>44715</v>
      </c>
      <c r="H8927">
        <v>44713</v>
      </c>
      <c r="I8927">
        <v>5700037.6277999999</v>
      </c>
      <c r="J8927" t="s">
        <v>188</v>
      </c>
      <c r="K8927">
        <v>1140.00752556</v>
      </c>
    </row>
    <row r="8928" spans="1:11" x14ac:dyDescent="0.2">
      <c r="A8928" t="s">
        <v>263</v>
      </c>
      <c r="B8928" t="s">
        <v>185</v>
      </c>
      <c r="C8928" t="s">
        <v>209</v>
      </c>
      <c r="D8928" t="s">
        <v>190</v>
      </c>
      <c r="E8928">
        <v>388528</v>
      </c>
      <c r="F8928">
        <v>21.1053</v>
      </c>
      <c r="G8928">
        <v>44715</v>
      </c>
      <c r="H8928">
        <v>44713</v>
      </c>
      <c r="I8928">
        <v>8199999.9983999999</v>
      </c>
      <c r="J8928" t="s">
        <v>188</v>
      </c>
      <c r="K8928">
        <v>1639.99999968</v>
      </c>
    </row>
    <row r="8929" spans="1:11" x14ac:dyDescent="0.2">
      <c r="A8929" t="s">
        <v>263</v>
      </c>
      <c r="B8929" t="s">
        <v>185</v>
      </c>
      <c r="C8929" t="s">
        <v>191</v>
      </c>
      <c r="D8929" t="s">
        <v>200</v>
      </c>
      <c r="E8929">
        <v>371359</v>
      </c>
      <c r="F8929">
        <v>5.6548999999999996</v>
      </c>
      <c r="G8929">
        <v>44717</v>
      </c>
      <c r="H8929">
        <v>44713</v>
      </c>
      <c r="I8929">
        <v>2099998.0090999999</v>
      </c>
      <c r="J8929" t="s">
        <v>193</v>
      </c>
      <c r="K8929">
        <v>419.99960182000001</v>
      </c>
    </row>
    <row r="8930" spans="1:11" x14ac:dyDescent="0.2">
      <c r="A8930" t="s">
        <v>263</v>
      </c>
      <c r="B8930" t="s">
        <v>198</v>
      </c>
      <c r="C8930" t="s">
        <v>219</v>
      </c>
      <c r="D8930" t="s">
        <v>190</v>
      </c>
      <c r="E8930">
        <v>21402</v>
      </c>
      <c r="F8930">
        <v>51.397599999999997</v>
      </c>
      <c r="G8930">
        <v>44717</v>
      </c>
      <c r="H8930">
        <v>44713</v>
      </c>
      <c r="I8930">
        <v>1100011.4351999999</v>
      </c>
      <c r="J8930" t="s">
        <v>188</v>
      </c>
      <c r="K8930">
        <v>220.00228704</v>
      </c>
    </row>
    <row r="8931" spans="1:11" x14ac:dyDescent="0.2">
      <c r="A8931" t="s">
        <v>263</v>
      </c>
      <c r="B8931" t="s">
        <v>198</v>
      </c>
      <c r="C8931" t="s">
        <v>216</v>
      </c>
      <c r="D8931" t="s">
        <v>190</v>
      </c>
      <c r="E8931">
        <v>287402</v>
      </c>
      <c r="F8931">
        <v>18.441099999999999</v>
      </c>
      <c r="G8931">
        <v>44718</v>
      </c>
      <c r="H8931">
        <v>44713</v>
      </c>
      <c r="I8931">
        <v>5300009.0221999995</v>
      </c>
      <c r="J8931" t="s">
        <v>215</v>
      </c>
      <c r="K8931">
        <v>1060.0018044399999</v>
      </c>
    </row>
    <row r="8932" spans="1:11" x14ac:dyDescent="0.2">
      <c r="A8932" t="s">
        <v>263</v>
      </c>
      <c r="B8932" t="s">
        <v>185</v>
      </c>
      <c r="C8932" t="s">
        <v>230</v>
      </c>
      <c r="D8932" t="s">
        <v>192</v>
      </c>
      <c r="E8932">
        <v>56413</v>
      </c>
      <c r="F8932">
        <v>111.6754</v>
      </c>
      <c r="G8932">
        <v>44718</v>
      </c>
      <c r="H8932">
        <v>44713</v>
      </c>
      <c r="I8932">
        <v>6299944.3401999995</v>
      </c>
      <c r="J8932" t="s">
        <v>188</v>
      </c>
      <c r="K8932">
        <v>1259.9888680399999</v>
      </c>
    </row>
    <row r="8933" spans="1:11" x14ac:dyDescent="0.2">
      <c r="A8933" t="s">
        <v>263</v>
      </c>
      <c r="B8933" t="s">
        <v>185</v>
      </c>
      <c r="C8933" t="s">
        <v>226</v>
      </c>
      <c r="D8933" t="s">
        <v>192</v>
      </c>
      <c r="E8933">
        <v>103285</v>
      </c>
      <c r="F8933">
        <v>52.282699999999998</v>
      </c>
      <c r="G8933">
        <v>44718</v>
      </c>
      <c r="H8933">
        <v>44713</v>
      </c>
      <c r="I8933">
        <v>5400018.6694999998</v>
      </c>
      <c r="J8933" t="s">
        <v>188</v>
      </c>
      <c r="K8933">
        <v>1080.0037339</v>
      </c>
    </row>
    <row r="8934" spans="1:11" x14ac:dyDescent="0.2">
      <c r="A8934" t="s">
        <v>263</v>
      </c>
      <c r="B8934" t="s">
        <v>198</v>
      </c>
      <c r="C8934" t="s">
        <v>218</v>
      </c>
      <c r="D8934" t="s">
        <v>190</v>
      </c>
      <c r="E8934">
        <v>128730</v>
      </c>
      <c r="F8934">
        <v>65.253100000000003</v>
      </c>
      <c r="G8934">
        <v>44721</v>
      </c>
      <c r="H8934">
        <v>44713</v>
      </c>
      <c r="I8934">
        <v>8400031.563000001</v>
      </c>
      <c r="J8934" t="s">
        <v>204</v>
      </c>
      <c r="K8934">
        <v>1680.0063126000002</v>
      </c>
    </row>
    <row r="8935" spans="1:11" x14ac:dyDescent="0.2">
      <c r="A8935" t="s">
        <v>263</v>
      </c>
      <c r="B8935" t="s">
        <v>198</v>
      </c>
      <c r="C8935" t="s">
        <v>231</v>
      </c>
      <c r="D8935" t="s">
        <v>200</v>
      </c>
      <c r="E8935">
        <v>405537</v>
      </c>
      <c r="F8935">
        <v>20.7133</v>
      </c>
      <c r="G8935">
        <v>44721</v>
      </c>
      <c r="H8935">
        <v>44713</v>
      </c>
      <c r="I8935">
        <v>8400009.5420999993</v>
      </c>
      <c r="J8935" t="s">
        <v>188</v>
      </c>
      <c r="K8935">
        <v>1680.0019084199998</v>
      </c>
    </row>
    <row r="8936" spans="1:11" x14ac:dyDescent="0.2">
      <c r="A8936" t="s">
        <v>263</v>
      </c>
      <c r="B8936" t="s">
        <v>198</v>
      </c>
      <c r="C8936" t="s">
        <v>203</v>
      </c>
      <c r="D8936" t="s">
        <v>200</v>
      </c>
      <c r="E8936">
        <v>86067</v>
      </c>
      <c r="F8936">
        <v>104.5702</v>
      </c>
      <c r="G8936">
        <v>44721</v>
      </c>
      <c r="H8936">
        <v>44713</v>
      </c>
      <c r="I8936">
        <v>9000043.4034000002</v>
      </c>
      <c r="J8936" t="s">
        <v>204</v>
      </c>
      <c r="K8936">
        <v>1800.0086806800002</v>
      </c>
    </row>
    <row r="8937" spans="1:11" x14ac:dyDescent="0.2">
      <c r="A8937" t="s">
        <v>263</v>
      </c>
      <c r="B8937" t="s">
        <v>198</v>
      </c>
      <c r="C8937" t="s">
        <v>235</v>
      </c>
      <c r="D8937" t="s">
        <v>190</v>
      </c>
      <c r="E8937">
        <v>632547</v>
      </c>
      <c r="F8937">
        <v>13.912000000000001</v>
      </c>
      <c r="G8937">
        <v>44721</v>
      </c>
      <c r="H8937">
        <v>44713</v>
      </c>
      <c r="I8937">
        <v>8799993.8640000001</v>
      </c>
      <c r="J8937" t="s">
        <v>204</v>
      </c>
      <c r="K8937">
        <v>1759.9987728000001</v>
      </c>
    </row>
    <row r="8938" spans="1:11" x14ac:dyDescent="0.2">
      <c r="A8938" t="s">
        <v>263</v>
      </c>
      <c r="B8938" t="s">
        <v>185</v>
      </c>
      <c r="C8938" t="s">
        <v>244</v>
      </c>
      <c r="D8938" t="s">
        <v>190</v>
      </c>
      <c r="E8938">
        <v>100649</v>
      </c>
      <c r="F8938">
        <v>27.819400000000002</v>
      </c>
      <c r="G8938">
        <v>44722</v>
      </c>
      <c r="H8938">
        <v>44713</v>
      </c>
      <c r="I8938">
        <v>2799994.7905999999</v>
      </c>
      <c r="J8938" t="s">
        <v>207</v>
      </c>
      <c r="K8938">
        <v>559.99895812</v>
      </c>
    </row>
    <row r="8939" spans="1:11" x14ac:dyDescent="0.2">
      <c r="A8939" t="s">
        <v>263</v>
      </c>
      <c r="B8939" t="s">
        <v>185</v>
      </c>
      <c r="C8939" t="s">
        <v>197</v>
      </c>
      <c r="D8939" t="s">
        <v>187</v>
      </c>
      <c r="E8939">
        <v>25869</v>
      </c>
      <c r="F8939">
        <v>166.2251</v>
      </c>
      <c r="G8939">
        <v>44722</v>
      </c>
      <c r="H8939">
        <v>44713</v>
      </c>
      <c r="I8939">
        <v>4300077.1118999999</v>
      </c>
      <c r="J8939" t="s">
        <v>188</v>
      </c>
      <c r="K8939">
        <v>860.01542238000002</v>
      </c>
    </row>
    <row r="8940" spans="1:11" x14ac:dyDescent="0.2">
      <c r="A8940" t="s">
        <v>263</v>
      </c>
      <c r="B8940" t="s">
        <v>185</v>
      </c>
      <c r="C8940" t="s">
        <v>232</v>
      </c>
      <c r="D8940" t="s">
        <v>200</v>
      </c>
      <c r="E8940">
        <v>356260</v>
      </c>
      <c r="F8940">
        <v>23.578299999999999</v>
      </c>
      <c r="G8940">
        <v>44722</v>
      </c>
      <c r="H8940">
        <v>44713</v>
      </c>
      <c r="I8940">
        <v>8400005.1579999998</v>
      </c>
      <c r="J8940" t="s">
        <v>204</v>
      </c>
      <c r="K8940">
        <v>1680.0010316</v>
      </c>
    </row>
    <row r="8941" spans="1:11" x14ac:dyDescent="0.2">
      <c r="A8941" t="s">
        <v>263</v>
      </c>
      <c r="B8941" t="s">
        <v>185</v>
      </c>
      <c r="C8941" t="s">
        <v>246</v>
      </c>
      <c r="D8941" t="s">
        <v>190</v>
      </c>
      <c r="E8941">
        <v>11165</v>
      </c>
      <c r="F8941">
        <v>143.30070000000001</v>
      </c>
      <c r="G8941">
        <v>44723</v>
      </c>
      <c r="H8941">
        <v>44713</v>
      </c>
      <c r="I8941">
        <v>1599952.3155</v>
      </c>
      <c r="J8941" t="s">
        <v>204</v>
      </c>
      <c r="K8941">
        <v>319.9904631</v>
      </c>
    </row>
    <row r="8942" spans="1:11" x14ac:dyDescent="0.2">
      <c r="A8942" t="s">
        <v>263</v>
      </c>
      <c r="B8942" t="s">
        <v>198</v>
      </c>
      <c r="C8942" t="s">
        <v>219</v>
      </c>
      <c r="D8942" t="s">
        <v>187</v>
      </c>
      <c r="E8942">
        <v>133012</v>
      </c>
      <c r="F8942">
        <v>55.633899999999997</v>
      </c>
      <c r="G8942">
        <v>44723</v>
      </c>
      <c r="H8942">
        <v>44713</v>
      </c>
      <c r="I8942">
        <v>7399976.3067999994</v>
      </c>
      <c r="J8942" t="s">
        <v>188</v>
      </c>
      <c r="K8942">
        <v>1479.9952613599999</v>
      </c>
    </row>
    <row r="8943" spans="1:11" x14ac:dyDescent="0.2">
      <c r="A8943" t="s">
        <v>263</v>
      </c>
      <c r="B8943" t="s">
        <v>198</v>
      </c>
      <c r="C8943" t="s">
        <v>211</v>
      </c>
      <c r="D8943" t="s">
        <v>187</v>
      </c>
      <c r="E8943">
        <v>650120</v>
      </c>
      <c r="F8943">
        <v>13.0745</v>
      </c>
      <c r="G8943">
        <v>44723</v>
      </c>
      <c r="H8943">
        <v>44713</v>
      </c>
      <c r="I8943">
        <v>8499993.9399999995</v>
      </c>
      <c r="J8943" t="s">
        <v>207</v>
      </c>
      <c r="K8943">
        <v>1699.9987879999999</v>
      </c>
    </row>
    <row r="8944" spans="1:11" x14ac:dyDescent="0.2">
      <c r="A8944" t="s">
        <v>263</v>
      </c>
      <c r="B8944" t="s">
        <v>198</v>
      </c>
      <c r="C8944" t="s">
        <v>220</v>
      </c>
      <c r="D8944" t="s">
        <v>200</v>
      </c>
      <c r="E8944">
        <v>33582</v>
      </c>
      <c r="F8944">
        <v>169.73480000000001</v>
      </c>
      <c r="G8944">
        <v>44724</v>
      </c>
      <c r="H8944">
        <v>44713</v>
      </c>
      <c r="I8944">
        <v>5700034.0536000002</v>
      </c>
      <c r="J8944" t="s">
        <v>188</v>
      </c>
      <c r="K8944">
        <v>1140.0068107200002</v>
      </c>
    </row>
    <row r="8945" spans="1:11" x14ac:dyDescent="0.2">
      <c r="A8945" t="s">
        <v>263</v>
      </c>
      <c r="B8945" t="s">
        <v>198</v>
      </c>
      <c r="C8945" t="s">
        <v>246</v>
      </c>
      <c r="D8945" t="s">
        <v>190</v>
      </c>
      <c r="E8945">
        <v>15233</v>
      </c>
      <c r="F8945">
        <v>131.29730000000001</v>
      </c>
      <c r="G8945">
        <v>44725</v>
      </c>
      <c r="H8945">
        <v>44713</v>
      </c>
      <c r="I8945">
        <v>2000051.7709000001</v>
      </c>
      <c r="J8945" t="s">
        <v>204</v>
      </c>
      <c r="K8945">
        <v>400.01035418000004</v>
      </c>
    </row>
    <row r="8946" spans="1:11" x14ac:dyDescent="0.2">
      <c r="A8946" t="s">
        <v>263</v>
      </c>
      <c r="B8946" t="s">
        <v>198</v>
      </c>
      <c r="C8946" t="s">
        <v>197</v>
      </c>
      <c r="D8946" t="s">
        <v>190</v>
      </c>
      <c r="E8946">
        <v>29327</v>
      </c>
      <c r="F8946">
        <v>173.89959999999999</v>
      </c>
      <c r="G8946">
        <v>44728</v>
      </c>
      <c r="H8946">
        <v>44713</v>
      </c>
      <c r="I8946">
        <v>5099953.5691999998</v>
      </c>
      <c r="J8946" t="s">
        <v>188</v>
      </c>
      <c r="K8946">
        <v>1019.99071384</v>
      </c>
    </row>
    <row r="8947" spans="1:11" x14ac:dyDescent="0.2">
      <c r="A8947" t="s">
        <v>263</v>
      </c>
      <c r="B8947" t="s">
        <v>185</v>
      </c>
      <c r="C8947" t="s">
        <v>197</v>
      </c>
      <c r="D8947" t="s">
        <v>190</v>
      </c>
      <c r="E8947">
        <v>56391</v>
      </c>
      <c r="F8947">
        <v>173.786</v>
      </c>
      <c r="G8947">
        <v>44728</v>
      </c>
      <c r="H8947">
        <v>44713</v>
      </c>
      <c r="I8947">
        <v>9799966.3259999994</v>
      </c>
      <c r="J8947" t="s">
        <v>188</v>
      </c>
      <c r="K8947">
        <v>1959.9932652</v>
      </c>
    </row>
    <row r="8948" spans="1:11" x14ac:dyDescent="0.2">
      <c r="A8948" t="s">
        <v>263</v>
      </c>
      <c r="B8948" t="s">
        <v>198</v>
      </c>
      <c r="C8948" t="s">
        <v>243</v>
      </c>
      <c r="D8948" t="s">
        <v>192</v>
      </c>
      <c r="E8948">
        <v>1552478</v>
      </c>
      <c r="F8948">
        <v>6.3769</v>
      </c>
      <c r="G8948">
        <v>44728</v>
      </c>
      <c r="H8948">
        <v>44713</v>
      </c>
      <c r="I8948">
        <v>9899996.9582000002</v>
      </c>
      <c r="J8948" t="s">
        <v>215</v>
      </c>
      <c r="K8948">
        <v>1979.9993916400001</v>
      </c>
    </row>
    <row r="8949" spans="1:11" x14ac:dyDescent="0.2">
      <c r="A8949" t="s">
        <v>263</v>
      </c>
      <c r="B8949" t="s">
        <v>198</v>
      </c>
      <c r="C8949" t="s">
        <v>195</v>
      </c>
      <c r="D8949" t="s">
        <v>190</v>
      </c>
      <c r="E8949">
        <v>43359</v>
      </c>
      <c r="F8949">
        <v>117.62269999999999</v>
      </c>
      <c r="G8949">
        <v>44728</v>
      </c>
      <c r="H8949">
        <v>44713</v>
      </c>
      <c r="I8949">
        <v>5100002.6492999997</v>
      </c>
      <c r="J8949" t="s">
        <v>196</v>
      </c>
      <c r="K8949">
        <v>1020.00052986</v>
      </c>
    </row>
    <row r="8950" spans="1:11" x14ac:dyDescent="0.2">
      <c r="A8950" t="s">
        <v>263</v>
      </c>
      <c r="B8950" t="s">
        <v>185</v>
      </c>
      <c r="C8950" t="s">
        <v>208</v>
      </c>
      <c r="D8950" t="s">
        <v>190</v>
      </c>
      <c r="E8950">
        <v>83184</v>
      </c>
      <c r="F8950">
        <v>64.916700000000006</v>
      </c>
      <c r="G8950">
        <v>44728</v>
      </c>
      <c r="H8950">
        <v>44713</v>
      </c>
      <c r="I8950">
        <v>5400030.7728000004</v>
      </c>
      <c r="J8950" t="s">
        <v>188</v>
      </c>
      <c r="K8950">
        <v>1080.0061545600001</v>
      </c>
    </row>
    <row r="8951" spans="1:11" x14ac:dyDescent="0.2">
      <c r="A8951" t="s">
        <v>263</v>
      </c>
      <c r="B8951" t="s">
        <v>185</v>
      </c>
      <c r="C8951" t="s">
        <v>216</v>
      </c>
      <c r="D8951" t="s">
        <v>200</v>
      </c>
      <c r="E8951">
        <v>406081</v>
      </c>
      <c r="F8951">
        <v>16.991700000000002</v>
      </c>
      <c r="G8951">
        <v>44728</v>
      </c>
      <c r="H8951">
        <v>44713</v>
      </c>
      <c r="I8951">
        <v>6900006.5277000004</v>
      </c>
      <c r="J8951" t="s">
        <v>215</v>
      </c>
      <c r="K8951">
        <v>1380.0013055400002</v>
      </c>
    </row>
    <row r="8952" spans="1:11" x14ac:dyDescent="0.2">
      <c r="A8952" t="s">
        <v>263</v>
      </c>
      <c r="B8952" t="s">
        <v>198</v>
      </c>
      <c r="C8952" t="s">
        <v>243</v>
      </c>
      <c r="D8952" t="s">
        <v>200</v>
      </c>
      <c r="E8952">
        <v>1676647</v>
      </c>
      <c r="F8952">
        <v>5.8449999999999998</v>
      </c>
      <c r="G8952">
        <v>44730</v>
      </c>
      <c r="H8952">
        <v>44713</v>
      </c>
      <c r="I8952">
        <v>9800001.7149999999</v>
      </c>
      <c r="J8952" t="s">
        <v>215</v>
      </c>
      <c r="K8952">
        <v>1960.0003430000002</v>
      </c>
    </row>
    <row r="8953" spans="1:11" x14ac:dyDescent="0.2">
      <c r="A8953" t="s">
        <v>263</v>
      </c>
      <c r="B8953" t="s">
        <v>198</v>
      </c>
      <c r="C8953" t="s">
        <v>222</v>
      </c>
      <c r="D8953" t="s">
        <v>190</v>
      </c>
      <c r="E8953">
        <v>482217</v>
      </c>
      <c r="F8953">
        <v>17.834299999999999</v>
      </c>
      <c r="G8953">
        <v>44732</v>
      </c>
      <c r="H8953">
        <v>44713</v>
      </c>
      <c r="I8953">
        <v>8600002.6430999991</v>
      </c>
      <c r="J8953" t="s">
        <v>193</v>
      </c>
      <c r="K8953">
        <v>1720.0005286199998</v>
      </c>
    </row>
    <row r="8954" spans="1:11" x14ac:dyDescent="0.2">
      <c r="A8954" t="s">
        <v>263</v>
      </c>
      <c r="B8954" t="s">
        <v>185</v>
      </c>
      <c r="C8954" t="s">
        <v>221</v>
      </c>
      <c r="D8954" t="s">
        <v>190</v>
      </c>
      <c r="E8954">
        <v>93131</v>
      </c>
      <c r="F8954">
        <v>36.5077</v>
      </c>
      <c r="G8954">
        <v>44735</v>
      </c>
      <c r="H8954">
        <v>44713</v>
      </c>
      <c r="I8954">
        <v>3399998.6087000002</v>
      </c>
      <c r="J8954" t="s">
        <v>207</v>
      </c>
      <c r="K8954">
        <v>679.99972174000004</v>
      </c>
    </row>
    <row r="8955" spans="1:11" x14ac:dyDescent="0.2">
      <c r="A8955" t="s">
        <v>263</v>
      </c>
      <c r="B8955" t="s">
        <v>185</v>
      </c>
      <c r="C8955" t="s">
        <v>213</v>
      </c>
      <c r="D8955" t="s">
        <v>192</v>
      </c>
      <c r="E8955">
        <v>139885</v>
      </c>
      <c r="F8955">
        <v>67.9131</v>
      </c>
      <c r="G8955">
        <v>44735</v>
      </c>
      <c r="H8955">
        <v>44713</v>
      </c>
      <c r="I8955">
        <v>9500023.9934999999</v>
      </c>
      <c r="J8955" t="s">
        <v>188</v>
      </c>
      <c r="K8955">
        <v>1900.0047987</v>
      </c>
    </row>
    <row r="8956" spans="1:11" x14ac:dyDescent="0.2">
      <c r="A8956" t="s">
        <v>263</v>
      </c>
      <c r="B8956" t="s">
        <v>185</v>
      </c>
      <c r="C8956" t="s">
        <v>209</v>
      </c>
      <c r="D8956" t="s">
        <v>190</v>
      </c>
      <c r="E8956">
        <v>78678</v>
      </c>
      <c r="F8956">
        <v>20.336099999999998</v>
      </c>
      <c r="G8956">
        <v>44735</v>
      </c>
      <c r="H8956">
        <v>44713</v>
      </c>
      <c r="I8956">
        <v>1600003.6757999999</v>
      </c>
      <c r="J8956" t="s">
        <v>188</v>
      </c>
      <c r="K8956">
        <v>320.00073515999998</v>
      </c>
    </row>
    <row r="8957" spans="1:11" x14ac:dyDescent="0.2">
      <c r="A8957" t="s">
        <v>263</v>
      </c>
      <c r="B8957" t="s">
        <v>198</v>
      </c>
      <c r="C8957" t="s">
        <v>234</v>
      </c>
      <c r="D8957" t="s">
        <v>187</v>
      </c>
      <c r="E8957">
        <v>35759</v>
      </c>
      <c r="F8957">
        <v>106.2684</v>
      </c>
      <c r="G8957">
        <v>44735</v>
      </c>
      <c r="H8957">
        <v>44713</v>
      </c>
      <c r="I8957">
        <v>3800051.7155999998</v>
      </c>
      <c r="J8957" t="s">
        <v>204</v>
      </c>
      <c r="K8957">
        <v>760.01034312000002</v>
      </c>
    </row>
    <row r="8958" spans="1:11" x14ac:dyDescent="0.2">
      <c r="A8958" t="s">
        <v>263</v>
      </c>
      <c r="B8958" t="s">
        <v>198</v>
      </c>
      <c r="C8958" t="s">
        <v>218</v>
      </c>
      <c r="D8958" t="s">
        <v>187</v>
      </c>
      <c r="E8958">
        <v>156740</v>
      </c>
      <c r="F8958">
        <v>58.057899999999997</v>
      </c>
      <c r="G8958">
        <v>44735</v>
      </c>
      <c r="H8958">
        <v>44713</v>
      </c>
      <c r="I8958">
        <v>9099995.2459999993</v>
      </c>
      <c r="J8958" t="s">
        <v>204</v>
      </c>
      <c r="K8958">
        <v>1819.9990491999999</v>
      </c>
    </row>
    <row r="8959" spans="1:11" x14ac:dyDescent="0.2">
      <c r="A8959" t="s">
        <v>263</v>
      </c>
      <c r="B8959" t="s">
        <v>185</v>
      </c>
      <c r="C8959" t="s">
        <v>210</v>
      </c>
      <c r="D8959" t="s">
        <v>192</v>
      </c>
      <c r="E8959">
        <v>78945</v>
      </c>
      <c r="F8959">
        <v>29.1341</v>
      </c>
      <c r="G8959">
        <v>44735</v>
      </c>
      <c r="H8959">
        <v>44713</v>
      </c>
      <c r="I8959">
        <v>2299991.5244999998</v>
      </c>
      <c r="J8959" t="s">
        <v>204</v>
      </c>
      <c r="K8959">
        <v>459.99830489999999</v>
      </c>
    </row>
    <row r="8960" spans="1:11" x14ac:dyDescent="0.2">
      <c r="A8960" t="s">
        <v>263</v>
      </c>
      <c r="B8960" t="s">
        <v>198</v>
      </c>
      <c r="C8960" t="s">
        <v>112</v>
      </c>
      <c r="D8960" t="s">
        <v>190</v>
      </c>
      <c r="E8960">
        <v>210613</v>
      </c>
      <c r="F8960">
        <v>43.2072</v>
      </c>
      <c r="G8960">
        <v>44736</v>
      </c>
      <c r="H8960">
        <v>44713</v>
      </c>
      <c r="I8960">
        <v>9099998.0135999992</v>
      </c>
      <c r="J8960" t="s">
        <v>188</v>
      </c>
      <c r="K8960">
        <v>1819.99960272</v>
      </c>
    </row>
    <row r="8961" spans="1:11" x14ac:dyDescent="0.2">
      <c r="A8961" t="s">
        <v>263</v>
      </c>
      <c r="B8961" t="s">
        <v>185</v>
      </c>
      <c r="C8961" t="s">
        <v>205</v>
      </c>
      <c r="D8961" t="s">
        <v>190</v>
      </c>
      <c r="E8961">
        <v>235861</v>
      </c>
      <c r="F8961">
        <v>19.079000000000001</v>
      </c>
      <c r="G8961">
        <v>44736</v>
      </c>
      <c r="H8961">
        <v>44713</v>
      </c>
      <c r="I8961">
        <v>4499992.0190000003</v>
      </c>
      <c r="J8961" t="s">
        <v>193</v>
      </c>
      <c r="K8961">
        <v>899.99840380000012</v>
      </c>
    </row>
    <row r="8962" spans="1:11" x14ac:dyDescent="0.2">
      <c r="A8962" t="s">
        <v>263</v>
      </c>
      <c r="B8962" t="s">
        <v>185</v>
      </c>
      <c r="C8962" t="s">
        <v>191</v>
      </c>
      <c r="D8962" t="s">
        <v>200</v>
      </c>
      <c r="E8962">
        <v>249039</v>
      </c>
      <c r="F8962">
        <v>5.6215999999999999</v>
      </c>
      <c r="G8962">
        <v>44736</v>
      </c>
      <c r="H8962">
        <v>44713</v>
      </c>
      <c r="I8962">
        <v>1399997.6424</v>
      </c>
      <c r="J8962" t="s">
        <v>193</v>
      </c>
      <c r="K8962">
        <v>279.99952848000004</v>
      </c>
    </row>
    <row r="8963" spans="1:11" x14ac:dyDescent="0.2">
      <c r="A8963" t="s">
        <v>263</v>
      </c>
      <c r="B8963" t="s">
        <v>198</v>
      </c>
      <c r="C8963" t="s">
        <v>236</v>
      </c>
      <c r="D8963" t="s">
        <v>192</v>
      </c>
      <c r="E8963">
        <v>814452</v>
      </c>
      <c r="F8963">
        <v>6.1391</v>
      </c>
      <c r="G8963">
        <v>44738</v>
      </c>
      <c r="H8963">
        <v>44713</v>
      </c>
      <c r="I8963">
        <v>5000002.2731999997</v>
      </c>
      <c r="J8963" t="s">
        <v>215</v>
      </c>
      <c r="K8963">
        <v>1000.00045464</v>
      </c>
    </row>
    <row r="8964" spans="1:11" x14ac:dyDescent="0.2">
      <c r="A8964" t="s">
        <v>263</v>
      </c>
      <c r="B8964" t="s">
        <v>185</v>
      </c>
      <c r="C8964" t="s">
        <v>189</v>
      </c>
      <c r="D8964" t="s">
        <v>200</v>
      </c>
      <c r="E8964">
        <v>265077</v>
      </c>
      <c r="F8964">
        <v>32.066200000000002</v>
      </c>
      <c r="G8964">
        <v>44738</v>
      </c>
      <c r="H8964">
        <v>44713</v>
      </c>
      <c r="I8964">
        <v>8500012.0974000003</v>
      </c>
      <c r="J8964" t="s">
        <v>188</v>
      </c>
      <c r="K8964">
        <v>1700.0024194800001</v>
      </c>
    </row>
    <row r="8965" spans="1:11" x14ac:dyDescent="0.2">
      <c r="A8965" t="s">
        <v>263</v>
      </c>
      <c r="B8965" t="s">
        <v>198</v>
      </c>
      <c r="C8965" t="s">
        <v>234</v>
      </c>
      <c r="D8965" t="s">
        <v>200</v>
      </c>
      <c r="E8965">
        <v>13999</v>
      </c>
      <c r="F8965">
        <v>92.862499999999997</v>
      </c>
      <c r="G8965">
        <v>44738</v>
      </c>
      <c r="H8965">
        <v>44713</v>
      </c>
      <c r="I8965">
        <v>1299982.1375</v>
      </c>
      <c r="J8965" t="s">
        <v>204</v>
      </c>
      <c r="K8965">
        <v>259.99642749999998</v>
      </c>
    </row>
    <row r="8966" spans="1:11" x14ac:dyDescent="0.2">
      <c r="A8966" t="s">
        <v>263</v>
      </c>
      <c r="B8966" t="s">
        <v>198</v>
      </c>
      <c r="C8966" t="s">
        <v>226</v>
      </c>
      <c r="D8966" t="s">
        <v>192</v>
      </c>
      <c r="E8966">
        <v>140710</v>
      </c>
      <c r="F8966">
        <v>47.615499999999997</v>
      </c>
      <c r="G8966">
        <v>44738</v>
      </c>
      <c r="H8966">
        <v>44713</v>
      </c>
      <c r="I8966">
        <v>6699977.0049999999</v>
      </c>
      <c r="J8966" t="s">
        <v>188</v>
      </c>
      <c r="K8966">
        <v>1339.9954010000001</v>
      </c>
    </row>
    <row r="8967" spans="1:11" x14ac:dyDescent="0.2">
      <c r="A8967" t="s">
        <v>263</v>
      </c>
      <c r="B8967" t="s">
        <v>198</v>
      </c>
      <c r="C8967" t="s">
        <v>214</v>
      </c>
      <c r="D8967" t="s">
        <v>190</v>
      </c>
      <c r="E8967">
        <v>86310</v>
      </c>
      <c r="F8967">
        <v>30.123999999999999</v>
      </c>
      <c r="G8967">
        <v>44739</v>
      </c>
      <c r="H8967">
        <v>44713</v>
      </c>
      <c r="I8967">
        <v>2600002.44</v>
      </c>
      <c r="J8967" t="s">
        <v>215</v>
      </c>
      <c r="K8967">
        <v>520.00048800000002</v>
      </c>
    </row>
    <row r="8968" spans="1:11" x14ac:dyDescent="0.2">
      <c r="A8968" t="s">
        <v>263</v>
      </c>
      <c r="B8968" t="s">
        <v>185</v>
      </c>
      <c r="C8968" t="s">
        <v>238</v>
      </c>
      <c r="D8968" t="s">
        <v>192</v>
      </c>
      <c r="E8968">
        <v>40266</v>
      </c>
      <c r="F8968">
        <v>206.12960000000001</v>
      </c>
      <c r="G8968">
        <v>44739</v>
      </c>
      <c r="H8968">
        <v>44713</v>
      </c>
      <c r="I8968">
        <v>8300014.4736000001</v>
      </c>
      <c r="J8968" t="s">
        <v>204</v>
      </c>
      <c r="K8968">
        <v>1660.0028947200001</v>
      </c>
    </row>
    <row r="8969" spans="1:11" x14ac:dyDescent="0.2">
      <c r="A8969" t="s">
        <v>263</v>
      </c>
      <c r="B8969" t="s">
        <v>198</v>
      </c>
      <c r="C8969" t="s">
        <v>243</v>
      </c>
      <c r="D8969" t="s">
        <v>200</v>
      </c>
      <c r="E8969">
        <v>679025</v>
      </c>
      <c r="F8969">
        <v>5.8907999999999996</v>
      </c>
      <c r="G8969">
        <v>44739</v>
      </c>
      <c r="H8969">
        <v>44713</v>
      </c>
      <c r="I8969">
        <v>4000000.4699999997</v>
      </c>
      <c r="J8969" t="s">
        <v>215</v>
      </c>
      <c r="K8969">
        <v>800.00009399999999</v>
      </c>
    </row>
    <row r="8970" spans="1:11" x14ac:dyDescent="0.2">
      <c r="A8970" t="s">
        <v>263</v>
      </c>
      <c r="B8970" t="s">
        <v>198</v>
      </c>
      <c r="C8970" t="s">
        <v>206</v>
      </c>
      <c r="D8970" t="s">
        <v>187</v>
      </c>
      <c r="E8970">
        <v>60191</v>
      </c>
      <c r="F8970">
        <v>98.020499999999998</v>
      </c>
      <c r="G8970">
        <v>44742</v>
      </c>
      <c r="H8970">
        <v>44713</v>
      </c>
      <c r="I8970">
        <v>5899951.9155000001</v>
      </c>
      <c r="J8970" t="s">
        <v>207</v>
      </c>
      <c r="K8970">
        <v>1179.9903831000001</v>
      </c>
    </row>
    <row r="8971" spans="1:11" x14ac:dyDescent="0.2">
      <c r="A8971" t="s">
        <v>263</v>
      </c>
      <c r="B8971" t="s">
        <v>185</v>
      </c>
      <c r="C8971" t="s">
        <v>227</v>
      </c>
      <c r="D8971" t="s">
        <v>187</v>
      </c>
      <c r="E8971">
        <v>12545</v>
      </c>
      <c r="F8971">
        <v>159.42869999999999</v>
      </c>
      <c r="G8971">
        <v>44742</v>
      </c>
      <c r="H8971">
        <v>44713</v>
      </c>
      <c r="I8971">
        <v>2000033.0414999998</v>
      </c>
      <c r="J8971" t="s">
        <v>204</v>
      </c>
      <c r="K8971">
        <v>400.00660829999998</v>
      </c>
    </row>
    <row r="8972" spans="1:11" x14ac:dyDescent="0.2">
      <c r="A8972" t="s">
        <v>263</v>
      </c>
      <c r="B8972" t="s">
        <v>185</v>
      </c>
      <c r="C8972" t="s">
        <v>208</v>
      </c>
      <c r="D8972" t="s">
        <v>190</v>
      </c>
      <c r="E8972">
        <v>30959</v>
      </c>
      <c r="F8972">
        <v>58.141399999999997</v>
      </c>
      <c r="G8972">
        <v>44742</v>
      </c>
      <c r="H8972">
        <v>44713</v>
      </c>
      <c r="I8972">
        <v>1799999.6025999999</v>
      </c>
      <c r="J8972" t="s">
        <v>188</v>
      </c>
      <c r="K8972">
        <v>359.99992051999999</v>
      </c>
    </row>
    <row r="8973" spans="1:11" x14ac:dyDescent="0.2">
      <c r="A8973" t="s">
        <v>263</v>
      </c>
      <c r="B8973" t="s">
        <v>185</v>
      </c>
      <c r="C8973" t="s">
        <v>245</v>
      </c>
      <c r="D8973" t="s">
        <v>187</v>
      </c>
      <c r="E8973">
        <v>65961</v>
      </c>
      <c r="F8973">
        <v>54.577500000000001</v>
      </c>
      <c r="G8973">
        <v>44743</v>
      </c>
      <c r="H8973">
        <v>44743</v>
      </c>
      <c r="I8973">
        <v>3599986.4775</v>
      </c>
      <c r="J8973" t="s">
        <v>188</v>
      </c>
      <c r="K8973">
        <v>719.99729550000006</v>
      </c>
    </row>
    <row r="8974" spans="1:11" x14ac:dyDescent="0.2">
      <c r="A8974" t="s">
        <v>263</v>
      </c>
      <c r="B8974" t="s">
        <v>185</v>
      </c>
      <c r="C8974" t="s">
        <v>227</v>
      </c>
      <c r="D8974" t="s">
        <v>190</v>
      </c>
      <c r="E8974">
        <v>4377</v>
      </c>
      <c r="F8974">
        <v>159.92240000000001</v>
      </c>
      <c r="G8974">
        <v>44743</v>
      </c>
      <c r="H8974">
        <v>44743</v>
      </c>
      <c r="I8974">
        <v>699980.34480000008</v>
      </c>
      <c r="J8974" t="s">
        <v>204</v>
      </c>
      <c r="K8974">
        <v>139.99606896000003</v>
      </c>
    </row>
    <row r="8975" spans="1:11" x14ac:dyDescent="0.2">
      <c r="A8975" t="s">
        <v>263</v>
      </c>
      <c r="B8975" t="s">
        <v>198</v>
      </c>
      <c r="C8975" t="s">
        <v>242</v>
      </c>
      <c r="D8975" t="s">
        <v>190</v>
      </c>
      <c r="E8975">
        <v>22078</v>
      </c>
      <c r="F8975">
        <v>235.52369999999999</v>
      </c>
      <c r="G8975">
        <v>44744</v>
      </c>
      <c r="H8975">
        <v>44743</v>
      </c>
      <c r="I8975">
        <v>5199892.2485999996</v>
      </c>
      <c r="J8975" t="s">
        <v>207</v>
      </c>
      <c r="K8975">
        <v>1039.9784497200001</v>
      </c>
    </row>
    <row r="8976" spans="1:11" x14ac:dyDescent="0.2">
      <c r="A8976" t="s">
        <v>263</v>
      </c>
      <c r="B8976" t="s">
        <v>198</v>
      </c>
      <c r="C8976" t="s">
        <v>209</v>
      </c>
      <c r="D8976" t="s">
        <v>190</v>
      </c>
      <c r="E8976">
        <v>24239</v>
      </c>
      <c r="F8976">
        <v>20.628299999999999</v>
      </c>
      <c r="G8976">
        <v>44744</v>
      </c>
      <c r="H8976">
        <v>44743</v>
      </c>
      <c r="I8976">
        <v>500009.36369999999</v>
      </c>
      <c r="J8976" t="s">
        <v>188</v>
      </c>
      <c r="K8976">
        <v>100.00187274</v>
      </c>
    </row>
    <row r="8977" spans="1:11" x14ac:dyDescent="0.2">
      <c r="A8977" t="s">
        <v>263</v>
      </c>
      <c r="B8977" t="s">
        <v>185</v>
      </c>
      <c r="C8977" t="s">
        <v>242</v>
      </c>
      <c r="D8977" t="s">
        <v>187</v>
      </c>
      <c r="E8977">
        <v>13504</v>
      </c>
      <c r="F8977">
        <v>273.98340000000002</v>
      </c>
      <c r="G8977">
        <v>44744</v>
      </c>
      <c r="H8977">
        <v>44743</v>
      </c>
      <c r="I8977">
        <v>3699871.8336</v>
      </c>
      <c r="J8977" t="s">
        <v>207</v>
      </c>
      <c r="K8977">
        <v>739.97436672000003</v>
      </c>
    </row>
    <row r="8978" spans="1:11" x14ac:dyDescent="0.2">
      <c r="A8978" t="s">
        <v>263</v>
      </c>
      <c r="B8978" t="s">
        <v>185</v>
      </c>
      <c r="C8978" t="s">
        <v>224</v>
      </c>
      <c r="D8978" t="s">
        <v>190</v>
      </c>
      <c r="E8978">
        <v>48927</v>
      </c>
      <c r="F8978">
        <v>179.86080000000001</v>
      </c>
      <c r="G8978">
        <v>44745</v>
      </c>
      <c r="H8978">
        <v>44743</v>
      </c>
      <c r="I8978">
        <v>8800049.3616000004</v>
      </c>
      <c r="J8978" t="s">
        <v>204</v>
      </c>
      <c r="K8978">
        <v>1760.0098723200001</v>
      </c>
    </row>
    <row r="8979" spans="1:11" x14ac:dyDescent="0.2">
      <c r="A8979" t="s">
        <v>263</v>
      </c>
      <c r="B8979" t="s">
        <v>185</v>
      </c>
      <c r="C8979" t="s">
        <v>197</v>
      </c>
      <c r="D8979" t="s">
        <v>190</v>
      </c>
      <c r="E8979">
        <v>41141</v>
      </c>
      <c r="F8979">
        <v>153.13159999999999</v>
      </c>
      <c r="G8979">
        <v>44746</v>
      </c>
      <c r="H8979">
        <v>44743</v>
      </c>
      <c r="I8979">
        <v>6299987.1555999992</v>
      </c>
      <c r="J8979" t="s">
        <v>188</v>
      </c>
      <c r="K8979">
        <v>1259.9974311199999</v>
      </c>
    </row>
    <row r="8980" spans="1:11" x14ac:dyDescent="0.2">
      <c r="A8980" t="s">
        <v>263</v>
      </c>
      <c r="B8980" t="s">
        <v>185</v>
      </c>
      <c r="C8980" t="s">
        <v>232</v>
      </c>
      <c r="D8980" t="s">
        <v>200</v>
      </c>
      <c r="E8980">
        <v>290772</v>
      </c>
      <c r="F8980">
        <v>23.385999999999999</v>
      </c>
      <c r="G8980">
        <v>44749</v>
      </c>
      <c r="H8980">
        <v>44743</v>
      </c>
      <c r="I8980">
        <v>6799993.9919999996</v>
      </c>
      <c r="J8980" t="s">
        <v>204</v>
      </c>
      <c r="K8980">
        <v>1359.9987983999999</v>
      </c>
    </row>
    <row r="8981" spans="1:11" x14ac:dyDescent="0.2">
      <c r="A8981" t="s">
        <v>263</v>
      </c>
      <c r="B8981" t="s">
        <v>185</v>
      </c>
      <c r="C8981" t="s">
        <v>231</v>
      </c>
      <c r="D8981" t="s">
        <v>187</v>
      </c>
      <c r="E8981">
        <v>418080</v>
      </c>
      <c r="F8981">
        <v>21.527000000000001</v>
      </c>
      <c r="G8981">
        <v>44749</v>
      </c>
      <c r="H8981">
        <v>44743</v>
      </c>
      <c r="I8981">
        <v>9000008.1600000001</v>
      </c>
      <c r="J8981" t="s">
        <v>188</v>
      </c>
      <c r="K8981">
        <v>1800.0016320000002</v>
      </c>
    </row>
    <row r="8982" spans="1:11" x14ac:dyDescent="0.2">
      <c r="A8982" t="s">
        <v>263</v>
      </c>
      <c r="B8982" t="s">
        <v>185</v>
      </c>
      <c r="C8982" t="s">
        <v>203</v>
      </c>
      <c r="D8982" t="s">
        <v>192</v>
      </c>
      <c r="E8982">
        <v>14540</v>
      </c>
      <c r="F8982">
        <v>116.9211</v>
      </c>
      <c r="G8982">
        <v>44749</v>
      </c>
      <c r="H8982">
        <v>44743</v>
      </c>
      <c r="I8982">
        <v>1700032.794</v>
      </c>
      <c r="J8982" t="s">
        <v>204</v>
      </c>
      <c r="K8982">
        <v>340.00655879999999</v>
      </c>
    </row>
    <row r="8983" spans="1:11" x14ac:dyDescent="0.2">
      <c r="A8983" t="s">
        <v>263</v>
      </c>
      <c r="B8983" t="s">
        <v>198</v>
      </c>
      <c r="C8983" t="s">
        <v>225</v>
      </c>
      <c r="D8983" t="s">
        <v>192</v>
      </c>
      <c r="E8983">
        <v>12613</v>
      </c>
      <c r="F8983">
        <v>87.2089</v>
      </c>
      <c r="G8983">
        <v>44749</v>
      </c>
      <c r="H8983">
        <v>44743</v>
      </c>
      <c r="I8983">
        <v>1099965.8557</v>
      </c>
      <c r="J8983" t="s">
        <v>188</v>
      </c>
      <c r="K8983">
        <v>219.99317114000002</v>
      </c>
    </row>
    <row r="8984" spans="1:11" x14ac:dyDescent="0.2">
      <c r="A8984" t="s">
        <v>263</v>
      </c>
      <c r="B8984" t="s">
        <v>185</v>
      </c>
      <c r="C8984" t="s">
        <v>201</v>
      </c>
      <c r="D8984" t="s">
        <v>192</v>
      </c>
      <c r="E8984">
        <v>147560</v>
      </c>
      <c r="F8984">
        <v>40.661499999999997</v>
      </c>
      <c r="G8984">
        <v>44749</v>
      </c>
      <c r="H8984">
        <v>44743</v>
      </c>
      <c r="I8984">
        <v>6000010.9399999995</v>
      </c>
      <c r="J8984" t="s">
        <v>188</v>
      </c>
      <c r="K8984">
        <v>1200.0021879999999</v>
      </c>
    </row>
    <row r="8985" spans="1:11" x14ac:dyDescent="0.2">
      <c r="A8985" t="s">
        <v>263</v>
      </c>
      <c r="B8985" t="s">
        <v>198</v>
      </c>
      <c r="C8985" t="s">
        <v>242</v>
      </c>
      <c r="D8985" t="s">
        <v>190</v>
      </c>
      <c r="E8985">
        <v>37863</v>
      </c>
      <c r="F8985">
        <v>235.06</v>
      </c>
      <c r="G8985">
        <v>44750</v>
      </c>
      <c r="H8985">
        <v>44743</v>
      </c>
      <c r="I8985">
        <v>8900076.7799999993</v>
      </c>
      <c r="J8985" t="s">
        <v>207</v>
      </c>
      <c r="K8985">
        <v>1780.0153559999999</v>
      </c>
    </row>
    <row r="8986" spans="1:11" x14ac:dyDescent="0.2">
      <c r="A8986" t="s">
        <v>263</v>
      </c>
      <c r="B8986" t="s">
        <v>198</v>
      </c>
      <c r="C8986" t="s">
        <v>189</v>
      </c>
      <c r="D8986" t="s">
        <v>190</v>
      </c>
      <c r="E8986">
        <v>316795</v>
      </c>
      <c r="F8986">
        <v>29.9878</v>
      </c>
      <c r="G8986">
        <v>44752</v>
      </c>
      <c r="H8986">
        <v>44743</v>
      </c>
      <c r="I8986">
        <v>9499985.1009999998</v>
      </c>
      <c r="J8986" t="s">
        <v>188</v>
      </c>
      <c r="K8986">
        <v>1899.9970202</v>
      </c>
    </row>
    <row r="8987" spans="1:11" x14ac:dyDescent="0.2">
      <c r="A8987" t="s">
        <v>263</v>
      </c>
      <c r="B8987" t="s">
        <v>198</v>
      </c>
      <c r="C8987" t="s">
        <v>199</v>
      </c>
      <c r="D8987" t="s">
        <v>190</v>
      </c>
      <c r="E8987">
        <v>1709456</v>
      </c>
      <c r="F8987">
        <v>3.1589</v>
      </c>
      <c r="G8987">
        <v>44752</v>
      </c>
      <c r="H8987">
        <v>44743</v>
      </c>
      <c r="I8987">
        <v>5400000.5584000004</v>
      </c>
      <c r="J8987" t="s">
        <v>193</v>
      </c>
      <c r="K8987">
        <v>1080.0001116800001</v>
      </c>
    </row>
    <row r="8988" spans="1:11" x14ac:dyDescent="0.2">
      <c r="A8988" t="s">
        <v>263</v>
      </c>
      <c r="B8988" t="s">
        <v>198</v>
      </c>
      <c r="C8988" t="s">
        <v>208</v>
      </c>
      <c r="D8988" t="s">
        <v>190</v>
      </c>
      <c r="E8988">
        <v>101365</v>
      </c>
      <c r="F8988">
        <v>57.218899999999998</v>
      </c>
      <c r="G8988">
        <v>44753</v>
      </c>
      <c r="H8988">
        <v>44743</v>
      </c>
      <c r="I8988">
        <v>5799993.7984999996</v>
      </c>
      <c r="J8988" t="s">
        <v>188</v>
      </c>
      <c r="K8988">
        <v>1159.9987596999999</v>
      </c>
    </row>
    <row r="8989" spans="1:11" x14ac:dyDescent="0.2">
      <c r="A8989" t="s">
        <v>263</v>
      </c>
      <c r="B8989" t="s">
        <v>198</v>
      </c>
      <c r="C8989" t="s">
        <v>242</v>
      </c>
      <c r="D8989" t="s">
        <v>192</v>
      </c>
      <c r="E8989">
        <v>10042</v>
      </c>
      <c r="F8989">
        <v>268.88290000000001</v>
      </c>
      <c r="G8989">
        <v>44753</v>
      </c>
      <c r="H8989">
        <v>44743</v>
      </c>
      <c r="I8989">
        <v>2700122.0818000003</v>
      </c>
      <c r="J8989" t="s">
        <v>207</v>
      </c>
      <c r="K8989">
        <v>540.02441636000003</v>
      </c>
    </row>
    <row r="8990" spans="1:11" x14ac:dyDescent="0.2">
      <c r="A8990" t="s">
        <v>263</v>
      </c>
      <c r="B8990" t="s">
        <v>185</v>
      </c>
      <c r="C8990" t="s">
        <v>224</v>
      </c>
      <c r="D8990" t="s">
        <v>200</v>
      </c>
      <c r="E8990">
        <v>44237</v>
      </c>
      <c r="F8990">
        <v>198.93020000000001</v>
      </c>
      <c r="G8990">
        <v>44753</v>
      </c>
      <c r="H8990">
        <v>44743</v>
      </c>
      <c r="I8990">
        <v>8800075.2574000005</v>
      </c>
      <c r="J8990" t="s">
        <v>204</v>
      </c>
      <c r="K8990">
        <v>1760.0150514800002</v>
      </c>
    </row>
    <row r="8991" spans="1:11" x14ac:dyDescent="0.2">
      <c r="A8991" t="s">
        <v>263</v>
      </c>
      <c r="B8991" t="s">
        <v>198</v>
      </c>
      <c r="C8991" t="s">
        <v>246</v>
      </c>
      <c r="D8991" t="s">
        <v>190</v>
      </c>
      <c r="E8991">
        <v>46383</v>
      </c>
      <c r="F8991">
        <v>120.7333</v>
      </c>
      <c r="G8991">
        <v>44753</v>
      </c>
      <c r="H8991">
        <v>44743</v>
      </c>
      <c r="I8991">
        <v>5599972.6539000003</v>
      </c>
      <c r="J8991" t="s">
        <v>204</v>
      </c>
      <c r="K8991">
        <v>1119.9945307800001</v>
      </c>
    </row>
    <row r="8992" spans="1:11" x14ac:dyDescent="0.2">
      <c r="A8992" t="s">
        <v>263</v>
      </c>
      <c r="B8992" t="s">
        <v>185</v>
      </c>
      <c r="C8992" t="s">
        <v>195</v>
      </c>
      <c r="D8992" t="s">
        <v>187</v>
      </c>
      <c r="E8992">
        <v>17885</v>
      </c>
      <c r="F8992">
        <v>111.824</v>
      </c>
      <c r="G8992">
        <v>44756</v>
      </c>
      <c r="H8992">
        <v>44743</v>
      </c>
      <c r="I8992">
        <v>1999972.24</v>
      </c>
      <c r="J8992" t="s">
        <v>196</v>
      </c>
      <c r="K8992">
        <v>399.99444800000003</v>
      </c>
    </row>
    <row r="8993" spans="1:11" x14ac:dyDescent="0.2">
      <c r="A8993" t="s">
        <v>263</v>
      </c>
      <c r="B8993" t="s">
        <v>198</v>
      </c>
      <c r="C8993" t="s">
        <v>186</v>
      </c>
      <c r="D8993" t="s">
        <v>212</v>
      </c>
      <c r="E8993">
        <v>128050</v>
      </c>
      <c r="F8993">
        <v>21.866399999999999</v>
      </c>
      <c r="G8993">
        <v>44756</v>
      </c>
      <c r="H8993">
        <v>44743</v>
      </c>
      <c r="I8993">
        <v>2799992.52</v>
      </c>
      <c r="J8993" t="s">
        <v>188</v>
      </c>
      <c r="K8993">
        <v>559.99850400000003</v>
      </c>
    </row>
    <row r="8994" spans="1:11" x14ac:dyDescent="0.2">
      <c r="A8994" t="s">
        <v>263</v>
      </c>
      <c r="B8994" t="s">
        <v>198</v>
      </c>
      <c r="C8994" t="s">
        <v>189</v>
      </c>
      <c r="D8994" t="s">
        <v>200</v>
      </c>
      <c r="E8994">
        <v>343496</v>
      </c>
      <c r="F8994">
        <v>28.530200000000001</v>
      </c>
      <c r="G8994">
        <v>44756</v>
      </c>
      <c r="H8994">
        <v>44743</v>
      </c>
      <c r="I8994">
        <v>9800009.5791999996</v>
      </c>
      <c r="J8994" t="s">
        <v>188</v>
      </c>
      <c r="K8994">
        <v>1960.00191584</v>
      </c>
    </row>
    <row r="8995" spans="1:11" x14ac:dyDescent="0.2">
      <c r="A8995" t="s">
        <v>263</v>
      </c>
      <c r="B8995" t="s">
        <v>185</v>
      </c>
      <c r="C8995" t="s">
        <v>232</v>
      </c>
      <c r="D8995" t="s">
        <v>190</v>
      </c>
      <c r="E8995">
        <v>199455</v>
      </c>
      <c r="F8995">
        <v>24.0656</v>
      </c>
      <c r="G8995">
        <v>44756</v>
      </c>
      <c r="H8995">
        <v>44743</v>
      </c>
      <c r="I8995">
        <v>4800004.2479999997</v>
      </c>
      <c r="J8995" t="s">
        <v>204</v>
      </c>
      <c r="K8995">
        <v>960.00084959999992</v>
      </c>
    </row>
    <row r="8996" spans="1:11" x14ac:dyDescent="0.2">
      <c r="A8996" t="s">
        <v>263</v>
      </c>
      <c r="B8996" t="s">
        <v>185</v>
      </c>
      <c r="C8996" t="s">
        <v>210</v>
      </c>
      <c r="D8996" t="s">
        <v>187</v>
      </c>
      <c r="E8996">
        <v>28519</v>
      </c>
      <c r="F8996">
        <v>31.557600000000001</v>
      </c>
      <c r="G8996">
        <v>44756</v>
      </c>
      <c r="H8996">
        <v>44743</v>
      </c>
      <c r="I8996">
        <v>899991.19440000004</v>
      </c>
      <c r="J8996" t="s">
        <v>204</v>
      </c>
      <c r="K8996">
        <v>179.99823888</v>
      </c>
    </row>
    <row r="8997" spans="1:11" x14ac:dyDescent="0.2">
      <c r="A8997" t="s">
        <v>263</v>
      </c>
      <c r="B8997" t="s">
        <v>198</v>
      </c>
      <c r="C8997" t="s">
        <v>239</v>
      </c>
      <c r="D8997" t="s">
        <v>192</v>
      </c>
      <c r="E8997">
        <v>219062</v>
      </c>
      <c r="F8997">
        <v>16.433700000000002</v>
      </c>
      <c r="G8997">
        <v>44756</v>
      </c>
      <c r="H8997">
        <v>44743</v>
      </c>
      <c r="I8997">
        <v>3599999.1894000005</v>
      </c>
      <c r="J8997" t="s">
        <v>188</v>
      </c>
      <c r="K8997">
        <v>719.99983788000009</v>
      </c>
    </row>
    <row r="8998" spans="1:11" x14ac:dyDescent="0.2">
      <c r="A8998" t="s">
        <v>263</v>
      </c>
      <c r="B8998" t="s">
        <v>198</v>
      </c>
      <c r="C8998" t="s">
        <v>235</v>
      </c>
      <c r="D8998" t="s">
        <v>187</v>
      </c>
      <c r="E8998">
        <v>66865</v>
      </c>
      <c r="F8998">
        <v>13.459899999999999</v>
      </c>
      <c r="G8998">
        <v>44756</v>
      </c>
      <c r="H8998">
        <v>44743</v>
      </c>
      <c r="I8998">
        <v>899996.21349999995</v>
      </c>
      <c r="J8998" t="s">
        <v>204</v>
      </c>
      <c r="K8998">
        <v>179.9992427</v>
      </c>
    </row>
    <row r="8999" spans="1:11" x14ac:dyDescent="0.2">
      <c r="A8999" t="s">
        <v>263</v>
      </c>
      <c r="B8999" t="s">
        <v>198</v>
      </c>
      <c r="C8999" t="s">
        <v>244</v>
      </c>
      <c r="D8999" t="s">
        <v>190</v>
      </c>
      <c r="E8999">
        <v>217063</v>
      </c>
      <c r="F8999">
        <v>24.416899999999998</v>
      </c>
      <c r="G8999">
        <v>44756</v>
      </c>
      <c r="H8999">
        <v>44743</v>
      </c>
      <c r="I8999">
        <v>5300005.5647</v>
      </c>
      <c r="J8999" t="s">
        <v>207</v>
      </c>
      <c r="K8999">
        <v>1060.00111294</v>
      </c>
    </row>
    <row r="9000" spans="1:11" x14ac:dyDescent="0.2">
      <c r="A9000" t="s">
        <v>263</v>
      </c>
      <c r="B9000" t="s">
        <v>185</v>
      </c>
      <c r="C9000" t="s">
        <v>194</v>
      </c>
      <c r="D9000" t="s">
        <v>212</v>
      </c>
      <c r="E9000">
        <v>130125</v>
      </c>
      <c r="F9000">
        <v>45.340899999999998</v>
      </c>
      <c r="G9000">
        <v>44757</v>
      </c>
      <c r="H9000">
        <v>44743</v>
      </c>
      <c r="I9000">
        <v>5899984.6124999998</v>
      </c>
      <c r="J9000" t="s">
        <v>188</v>
      </c>
      <c r="K9000">
        <v>1179.9969225</v>
      </c>
    </row>
    <row r="9001" spans="1:11" x14ac:dyDescent="0.2">
      <c r="A9001" t="s">
        <v>263</v>
      </c>
      <c r="B9001" t="s">
        <v>185</v>
      </c>
      <c r="C9001" t="s">
        <v>234</v>
      </c>
      <c r="D9001" t="s">
        <v>192</v>
      </c>
      <c r="E9001">
        <v>38402</v>
      </c>
      <c r="F9001">
        <v>101.5569</v>
      </c>
      <c r="G9001">
        <v>44757</v>
      </c>
      <c r="H9001">
        <v>44743</v>
      </c>
      <c r="I9001">
        <v>3899988.0737999999</v>
      </c>
      <c r="J9001" t="s">
        <v>204</v>
      </c>
      <c r="K9001">
        <v>779.99761476000003</v>
      </c>
    </row>
    <row r="9002" spans="1:11" x14ac:dyDescent="0.2">
      <c r="A9002" t="s">
        <v>263</v>
      </c>
      <c r="B9002" t="s">
        <v>185</v>
      </c>
      <c r="C9002" t="s">
        <v>186</v>
      </c>
      <c r="D9002" t="s">
        <v>192</v>
      </c>
      <c r="E9002">
        <v>160064</v>
      </c>
      <c r="F9002">
        <v>23.740500000000001</v>
      </c>
      <c r="G9002">
        <v>44757</v>
      </c>
      <c r="H9002">
        <v>44743</v>
      </c>
      <c r="I9002">
        <v>3799999.392</v>
      </c>
      <c r="J9002" t="s">
        <v>188</v>
      </c>
      <c r="K9002">
        <v>759.99987840000006</v>
      </c>
    </row>
    <row r="9003" spans="1:11" x14ac:dyDescent="0.2">
      <c r="A9003" t="s">
        <v>263</v>
      </c>
      <c r="B9003" t="s">
        <v>198</v>
      </c>
      <c r="C9003" t="s">
        <v>197</v>
      </c>
      <c r="D9003" t="s">
        <v>192</v>
      </c>
      <c r="E9003">
        <v>53031</v>
      </c>
      <c r="F9003">
        <v>169.71350000000001</v>
      </c>
      <c r="G9003">
        <v>44757</v>
      </c>
      <c r="H9003">
        <v>44743</v>
      </c>
      <c r="I9003">
        <v>9000076.6184999999</v>
      </c>
      <c r="J9003" t="s">
        <v>188</v>
      </c>
      <c r="K9003">
        <v>1800.0153237</v>
      </c>
    </row>
    <row r="9004" spans="1:11" x14ac:dyDescent="0.2">
      <c r="A9004" t="s">
        <v>263</v>
      </c>
      <c r="B9004" t="s">
        <v>198</v>
      </c>
      <c r="C9004" t="s">
        <v>197</v>
      </c>
      <c r="D9004" t="s">
        <v>187</v>
      </c>
      <c r="E9004">
        <v>31910</v>
      </c>
      <c r="F9004">
        <v>150.422</v>
      </c>
      <c r="G9004">
        <v>44758</v>
      </c>
      <c r="H9004">
        <v>44743</v>
      </c>
      <c r="I9004">
        <v>4799966.0199999996</v>
      </c>
      <c r="J9004" t="s">
        <v>188</v>
      </c>
      <c r="K9004">
        <v>959.99320399999999</v>
      </c>
    </row>
    <row r="9005" spans="1:11" x14ac:dyDescent="0.2">
      <c r="A9005" t="s">
        <v>263</v>
      </c>
      <c r="B9005" t="s">
        <v>198</v>
      </c>
      <c r="C9005" t="s">
        <v>201</v>
      </c>
      <c r="D9005" t="s">
        <v>190</v>
      </c>
      <c r="E9005">
        <v>66291</v>
      </c>
      <c r="F9005">
        <v>37.712299999999999</v>
      </c>
      <c r="G9005">
        <v>44759</v>
      </c>
      <c r="H9005">
        <v>44743</v>
      </c>
      <c r="I9005">
        <v>2499986.0792999999</v>
      </c>
      <c r="J9005" t="s">
        <v>188</v>
      </c>
      <c r="K9005">
        <v>499.99721585999998</v>
      </c>
    </row>
    <row r="9006" spans="1:11" x14ac:dyDescent="0.2">
      <c r="A9006" t="s">
        <v>263</v>
      </c>
      <c r="B9006" t="s">
        <v>198</v>
      </c>
      <c r="C9006" t="s">
        <v>114</v>
      </c>
      <c r="D9006" t="s">
        <v>190</v>
      </c>
      <c r="E9006">
        <v>542936</v>
      </c>
      <c r="F9006">
        <v>13.6296</v>
      </c>
      <c r="G9006">
        <v>44760</v>
      </c>
      <c r="H9006">
        <v>44743</v>
      </c>
      <c r="I9006">
        <v>7400000.5055999998</v>
      </c>
      <c r="J9006" t="s">
        <v>215</v>
      </c>
      <c r="K9006">
        <v>1480.00010112</v>
      </c>
    </row>
    <row r="9007" spans="1:11" x14ac:dyDescent="0.2">
      <c r="A9007" t="s">
        <v>263</v>
      </c>
      <c r="B9007" t="s">
        <v>198</v>
      </c>
      <c r="C9007" t="s">
        <v>246</v>
      </c>
      <c r="D9007" t="s">
        <v>190</v>
      </c>
      <c r="E9007">
        <v>13819</v>
      </c>
      <c r="F9007">
        <v>123.01779999999999</v>
      </c>
      <c r="G9007">
        <v>44760</v>
      </c>
      <c r="H9007">
        <v>44743</v>
      </c>
      <c r="I9007">
        <v>1699982.9782</v>
      </c>
      <c r="J9007" t="s">
        <v>204</v>
      </c>
      <c r="K9007">
        <v>339.99659564000001</v>
      </c>
    </row>
    <row r="9008" spans="1:11" x14ac:dyDescent="0.2">
      <c r="A9008" t="s">
        <v>263</v>
      </c>
      <c r="B9008" t="s">
        <v>198</v>
      </c>
      <c r="C9008" t="s">
        <v>220</v>
      </c>
      <c r="D9008" t="s">
        <v>200</v>
      </c>
      <c r="E9008">
        <v>41423</v>
      </c>
      <c r="F9008">
        <v>173.816</v>
      </c>
      <c r="G9008">
        <v>44763</v>
      </c>
      <c r="H9008">
        <v>44743</v>
      </c>
      <c r="I9008">
        <v>7199980.1680000005</v>
      </c>
      <c r="J9008" t="s">
        <v>188</v>
      </c>
      <c r="K9008">
        <v>1439.9960336000001</v>
      </c>
    </row>
    <row r="9009" spans="1:11" x14ac:dyDescent="0.2">
      <c r="A9009" t="s">
        <v>263</v>
      </c>
      <c r="B9009" t="s">
        <v>198</v>
      </c>
      <c r="C9009" t="s">
        <v>213</v>
      </c>
      <c r="D9009" t="s">
        <v>192</v>
      </c>
      <c r="E9009">
        <v>55483</v>
      </c>
      <c r="F9009">
        <v>77.500900000000001</v>
      </c>
      <c r="G9009">
        <v>44763</v>
      </c>
      <c r="H9009">
        <v>44743</v>
      </c>
      <c r="I9009">
        <v>4299982.4347000001</v>
      </c>
      <c r="J9009" t="s">
        <v>188</v>
      </c>
      <c r="K9009">
        <v>859.99648694000007</v>
      </c>
    </row>
    <row r="9010" spans="1:11" x14ac:dyDescent="0.2">
      <c r="A9010" t="s">
        <v>263</v>
      </c>
      <c r="B9010" t="s">
        <v>185</v>
      </c>
      <c r="C9010" t="s">
        <v>213</v>
      </c>
      <c r="D9010" t="s">
        <v>190</v>
      </c>
      <c r="E9010">
        <v>54383</v>
      </c>
      <c r="F9010">
        <v>71.713700000000003</v>
      </c>
      <c r="G9010">
        <v>44763</v>
      </c>
      <c r="H9010">
        <v>44743</v>
      </c>
      <c r="I9010">
        <v>3900006.1471000002</v>
      </c>
      <c r="J9010" t="s">
        <v>188</v>
      </c>
      <c r="K9010">
        <v>780.00122942000007</v>
      </c>
    </row>
    <row r="9011" spans="1:11" x14ac:dyDescent="0.2">
      <c r="A9011" t="s">
        <v>263</v>
      </c>
      <c r="B9011" t="s">
        <v>198</v>
      </c>
      <c r="C9011" t="s">
        <v>205</v>
      </c>
      <c r="D9011" t="s">
        <v>190</v>
      </c>
      <c r="E9011">
        <v>239348</v>
      </c>
      <c r="F9011">
        <v>18.801100000000002</v>
      </c>
      <c r="G9011">
        <v>44763</v>
      </c>
      <c r="H9011">
        <v>44743</v>
      </c>
      <c r="I9011">
        <v>4500005.6828000005</v>
      </c>
      <c r="J9011" t="s">
        <v>193</v>
      </c>
      <c r="K9011">
        <v>900.00113656000019</v>
      </c>
    </row>
    <row r="9012" spans="1:11" x14ac:dyDescent="0.2">
      <c r="A9012" t="s">
        <v>263</v>
      </c>
      <c r="B9012" t="s">
        <v>185</v>
      </c>
      <c r="C9012" t="s">
        <v>194</v>
      </c>
      <c r="D9012" t="s">
        <v>200</v>
      </c>
      <c r="E9012">
        <v>25191</v>
      </c>
      <c r="F9012">
        <v>51.6066</v>
      </c>
      <c r="G9012">
        <v>44763</v>
      </c>
      <c r="H9012">
        <v>44743</v>
      </c>
      <c r="I9012">
        <v>1300021.8606</v>
      </c>
      <c r="J9012" t="s">
        <v>188</v>
      </c>
      <c r="K9012">
        <v>260.00437212000003</v>
      </c>
    </row>
    <row r="9013" spans="1:11" x14ac:dyDescent="0.2">
      <c r="A9013" t="s">
        <v>263</v>
      </c>
      <c r="B9013" t="s">
        <v>185</v>
      </c>
      <c r="C9013" t="s">
        <v>225</v>
      </c>
      <c r="D9013" t="s">
        <v>187</v>
      </c>
      <c r="E9013">
        <v>94813</v>
      </c>
      <c r="F9013">
        <v>80.157799999999995</v>
      </c>
      <c r="G9013">
        <v>44764</v>
      </c>
      <c r="H9013">
        <v>44743</v>
      </c>
      <c r="I9013">
        <v>7600001.4913999997</v>
      </c>
      <c r="J9013" t="s">
        <v>188</v>
      </c>
      <c r="K9013">
        <v>1520.0002982799999</v>
      </c>
    </row>
    <row r="9014" spans="1:11" x14ac:dyDescent="0.2">
      <c r="A9014" t="s">
        <v>263</v>
      </c>
      <c r="B9014" t="s">
        <v>198</v>
      </c>
      <c r="C9014" t="s">
        <v>208</v>
      </c>
      <c r="D9014" t="s">
        <v>190</v>
      </c>
      <c r="E9014">
        <v>106843</v>
      </c>
      <c r="F9014">
        <v>58.029200000000003</v>
      </c>
      <c r="G9014">
        <v>44764</v>
      </c>
      <c r="H9014">
        <v>44743</v>
      </c>
      <c r="I9014">
        <v>6200013.8156000003</v>
      </c>
      <c r="J9014" t="s">
        <v>188</v>
      </c>
      <c r="K9014">
        <v>1240.0027631200001</v>
      </c>
    </row>
    <row r="9015" spans="1:11" x14ac:dyDescent="0.2">
      <c r="A9015" t="s">
        <v>263</v>
      </c>
      <c r="B9015" t="s">
        <v>185</v>
      </c>
      <c r="C9015" t="s">
        <v>210</v>
      </c>
      <c r="D9015" t="s">
        <v>192</v>
      </c>
      <c r="E9015">
        <v>134246</v>
      </c>
      <c r="F9015">
        <v>26.816400000000002</v>
      </c>
      <c r="G9015">
        <v>44766</v>
      </c>
      <c r="H9015">
        <v>44743</v>
      </c>
      <c r="I9015">
        <v>3599994.4344000001</v>
      </c>
      <c r="J9015" t="s">
        <v>204</v>
      </c>
      <c r="K9015">
        <v>719.9988868800001</v>
      </c>
    </row>
    <row r="9016" spans="1:11" x14ac:dyDescent="0.2">
      <c r="A9016" t="s">
        <v>263</v>
      </c>
      <c r="B9016" t="s">
        <v>185</v>
      </c>
      <c r="C9016" t="s">
        <v>194</v>
      </c>
      <c r="D9016" t="s">
        <v>200</v>
      </c>
      <c r="E9016">
        <v>31209</v>
      </c>
      <c r="F9016">
        <v>44.858600000000003</v>
      </c>
      <c r="G9016">
        <v>44770</v>
      </c>
      <c r="H9016">
        <v>44743</v>
      </c>
      <c r="I9016">
        <v>1399992.0474</v>
      </c>
      <c r="J9016" t="s">
        <v>188</v>
      </c>
      <c r="K9016">
        <v>279.99840948000002</v>
      </c>
    </row>
    <row r="9017" spans="1:11" x14ac:dyDescent="0.2">
      <c r="A9017" t="s">
        <v>263</v>
      </c>
      <c r="B9017" t="s">
        <v>198</v>
      </c>
      <c r="C9017" t="s">
        <v>236</v>
      </c>
      <c r="D9017" t="s">
        <v>200</v>
      </c>
      <c r="E9017">
        <v>993346</v>
      </c>
      <c r="F9017">
        <v>6.3422000000000001</v>
      </c>
      <c r="G9017">
        <v>44770</v>
      </c>
      <c r="H9017">
        <v>44743</v>
      </c>
      <c r="I9017">
        <v>6299999.0011999998</v>
      </c>
      <c r="J9017" t="s">
        <v>215</v>
      </c>
      <c r="K9017">
        <v>1259.99980024</v>
      </c>
    </row>
    <row r="9018" spans="1:11" x14ac:dyDescent="0.2">
      <c r="A9018" t="s">
        <v>263</v>
      </c>
      <c r="B9018" t="s">
        <v>185</v>
      </c>
      <c r="C9018" t="s">
        <v>244</v>
      </c>
      <c r="D9018" t="s">
        <v>200</v>
      </c>
      <c r="E9018">
        <v>118847</v>
      </c>
      <c r="F9018">
        <v>26.9253</v>
      </c>
      <c r="G9018">
        <v>44770</v>
      </c>
      <c r="H9018">
        <v>44743</v>
      </c>
      <c r="I9018">
        <v>3199991.1291</v>
      </c>
      <c r="J9018" t="s">
        <v>207</v>
      </c>
      <c r="K9018">
        <v>639.99822582000002</v>
      </c>
    </row>
    <row r="9019" spans="1:11" x14ac:dyDescent="0.2">
      <c r="A9019" t="s">
        <v>263</v>
      </c>
      <c r="B9019" t="s">
        <v>185</v>
      </c>
      <c r="C9019" t="s">
        <v>114</v>
      </c>
      <c r="D9019" t="s">
        <v>187</v>
      </c>
      <c r="E9019">
        <v>540237</v>
      </c>
      <c r="F9019">
        <v>13.697699999999999</v>
      </c>
      <c r="G9019">
        <v>44770</v>
      </c>
      <c r="H9019">
        <v>44743</v>
      </c>
      <c r="I9019">
        <v>7400004.3548999997</v>
      </c>
      <c r="J9019" t="s">
        <v>215</v>
      </c>
      <c r="K9019">
        <v>1480.0008709799999</v>
      </c>
    </row>
    <row r="9020" spans="1:11" x14ac:dyDescent="0.2">
      <c r="A9020" t="s">
        <v>263</v>
      </c>
      <c r="B9020" t="s">
        <v>198</v>
      </c>
      <c r="C9020" t="s">
        <v>213</v>
      </c>
      <c r="D9020" t="s">
        <v>190</v>
      </c>
      <c r="E9020">
        <v>99196</v>
      </c>
      <c r="F9020">
        <v>74.600099999999998</v>
      </c>
      <c r="G9020">
        <v>44770</v>
      </c>
      <c r="H9020">
        <v>44743</v>
      </c>
      <c r="I9020">
        <v>7400031.5195999993</v>
      </c>
      <c r="J9020" t="s">
        <v>188</v>
      </c>
      <c r="K9020">
        <v>1480.0063039199999</v>
      </c>
    </row>
    <row r="9021" spans="1:11" x14ac:dyDescent="0.2">
      <c r="A9021" t="s">
        <v>263</v>
      </c>
      <c r="B9021" t="s">
        <v>198</v>
      </c>
      <c r="C9021" t="s">
        <v>219</v>
      </c>
      <c r="D9021" t="s">
        <v>190</v>
      </c>
      <c r="E9021">
        <v>42606</v>
      </c>
      <c r="F9021">
        <v>51.636200000000002</v>
      </c>
      <c r="G9021">
        <v>44771</v>
      </c>
      <c r="H9021">
        <v>44743</v>
      </c>
      <c r="I9021">
        <v>2200011.9372</v>
      </c>
      <c r="J9021" t="s">
        <v>188</v>
      </c>
      <c r="K9021">
        <v>440.00238744000001</v>
      </c>
    </row>
    <row r="9022" spans="1:11" x14ac:dyDescent="0.2">
      <c r="A9022" t="s">
        <v>263</v>
      </c>
      <c r="B9022" t="s">
        <v>185</v>
      </c>
      <c r="C9022" t="s">
        <v>206</v>
      </c>
      <c r="D9022" t="s">
        <v>190</v>
      </c>
      <c r="E9022">
        <v>9143</v>
      </c>
      <c r="F9022">
        <v>98.435900000000004</v>
      </c>
      <c r="G9022">
        <v>44772</v>
      </c>
      <c r="H9022">
        <v>44743</v>
      </c>
      <c r="I9022">
        <v>899999.43370000005</v>
      </c>
      <c r="J9022" t="s">
        <v>207</v>
      </c>
      <c r="K9022">
        <v>179.99988674000002</v>
      </c>
    </row>
    <row r="9023" spans="1:11" x14ac:dyDescent="0.2">
      <c r="A9023" t="s">
        <v>263</v>
      </c>
      <c r="B9023" t="s">
        <v>185</v>
      </c>
      <c r="C9023" t="s">
        <v>191</v>
      </c>
      <c r="D9023" t="s">
        <v>190</v>
      </c>
      <c r="E9023">
        <v>359977</v>
      </c>
      <c r="F9023">
        <v>6.1115000000000004</v>
      </c>
      <c r="G9023">
        <v>44772</v>
      </c>
      <c r="H9023">
        <v>44743</v>
      </c>
      <c r="I9023">
        <v>2199999.4355000001</v>
      </c>
      <c r="J9023" t="s">
        <v>193</v>
      </c>
      <c r="K9023">
        <v>439.99988710000002</v>
      </c>
    </row>
    <row r="9024" spans="1:11" x14ac:dyDescent="0.2">
      <c r="A9024" t="s">
        <v>263</v>
      </c>
      <c r="B9024" t="s">
        <v>185</v>
      </c>
      <c r="C9024" t="s">
        <v>227</v>
      </c>
      <c r="D9024" t="s">
        <v>200</v>
      </c>
      <c r="E9024">
        <v>19610</v>
      </c>
      <c r="F9024">
        <v>158.0823</v>
      </c>
      <c r="G9024">
        <v>44774</v>
      </c>
      <c r="H9024">
        <v>44774</v>
      </c>
      <c r="I9024">
        <v>3099993.9029999999</v>
      </c>
      <c r="J9024" t="s">
        <v>204</v>
      </c>
      <c r="K9024">
        <v>619.99878060000003</v>
      </c>
    </row>
    <row r="9025" spans="1:11" x14ac:dyDescent="0.2">
      <c r="A9025" t="s">
        <v>263</v>
      </c>
      <c r="B9025" t="s">
        <v>185</v>
      </c>
      <c r="C9025" t="s">
        <v>229</v>
      </c>
      <c r="D9025" t="s">
        <v>190</v>
      </c>
      <c r="E9025">
        <v>80974</v>
      </c>
      <c r="F9025">
        <v>104.9723</v>
      </c>
      <c r="G9025">
        <v>44774</v>
      </c>
      <c r="H9025">
        <v>44774</v>
      </c>
      <c r="I9025">
        <v>8500027.0202000011</v>
      </c>
      <c r="J9025" t="s">
        <v>188</v>
      </c>
      <c r="K9025">
        <v>1700.0054040400003</v>
      </c>
    </row>
    <row r="9026" spans="1:11" x14ac:dyDescent="0.2">
      <c r="A9026" t="s">
        <v>263</v>
      </c>
      <c r="B9026" t="s">
        <v>198</v>
      </c>
      <c r="C9026" t="s">
        <v>220</v>
      </c>
      <c r="D9026" t="s">
        <v>212</v>
      </c>
      <c r="E9026">
        <v>37105</v>
      </c>
      <c r="F9026">
        <v>156.31139999999999</v>
      </c>
      <c r="G9026">
        <v>44777</v>
      </c>
      <c r="H9026">
        <v>44774</v>
      </c>
      <c r="I9026">
        <v>5799934.4969999995</v>
      </c>
      <c r="J9026" t="s">
        <v>188</v>
      </c>
      <c r="K9026">
        <v>1159.9868993999999</v>
      </c>
    </row>
    <row r="9027" spans="1:11" x14ac:dyDescent="0.2">
      <c r="A9027" t="s">
        <v>263</v>
      </c>
      <c r="B9027" t="s">
        <v>198</v>
      </c>
      <c r="C9027" t="s">
        <v>217</v>
      </c>
      <c r="D9027" t="s">
        <v>190</v>
      </c>
      <c r="E9027">
        <v>599438</v>
      </c>
      <c r="F9027">
        <v>9.5089000000000006</v>
      </c>
      <c r="G9027">
        <v>44777</v>
      </c>
      <c r="H9027">
        <v>44774</v>
      </c>
      <c r="I9027">
        <v>5699995.9982000003</v>
      </c>
      <c r="J9027" t="s">
        <v>215</v>
      </c>
      <c r="K9027">
        <v>1139.9991996400001</v>
      </c>
    </row>
    <row r="9028" spans="1:11" x14ac:dyDescent="0.2">
      <c r="A9028" t="s">
        <v>263</v>
      </c>
      <c r="B9028" t="s">
        <v>198</v>
      </c>
      <c r="C9028" t="s">
        <v>201</v>
      </c>
      <c r="D9028" t="s">
        <v>190</v>
      </c>
      <c r="E9028">
        <v>191058</v>
      </c>
      <c r="F9028">
        <v>42.395600000000002</v>
      </c>
      <c r="G9028">
        <v>44777</v>
      </c>
      <c r="H9028">
        <v>44774</v>
      </c>
      <c r="I9028">
        <v>8100018.5448000003</v>
      </c>
      <c r="J9028" t="s">
        <v>188</v>
      </c>
      <c r="K9028">
        <v>1620.00370896</v>
      </c>
    </row>
    <row r="9029" spans="1:11" x14ac:dyDescent="0.2">
      <c r="A9029" t="s">
        <v>263</v>
      </c>
      <c r="B9029" t="s">
        <v>185</v>
      </c>
      <c r="C9029" t="s">
        <v>191</v>
      </c>
      <c r="D9029" t="s">
        <v>187</v>
      </c>
      <c r="E9029">
        <v>823343</v>
      </c>
      <c r="F9029">
        <v>6.0728</v>
      </c>
      <c r="G9029">
        <v>44777</v>
      </c>
      <c r="H9029">
        <v>44774</v>
      </c>
      <c r="I9029">
        <v>4999997.3704000004</v>
      </c>
      <c r="J9029" t="s">
        <v>193</v>
      </c>
      <c r="K9029">
        <v>999.99947408000014</v>
      </c>
    </row>
    <row r="9030" spans="1:11" x14ac:dyDescent="0.2">
      <c r="A9030" t="s">
        <v>263</v>
      </c>
      <c r="B9030" t="s">
        <v>198</v>
      </c>
      <c r="C9030" t="s">
        <v>227</v>
      </c>
      <c r="D9030" t="s">
        <v>190</v>
      </c>
      <c r="E9030">
        <v>54573</v>
      </c>
      <c r="F9030">
        <v>150.25819999999999</v>
      </c>
      <c r="G9030">
        <v>44778</v>
      </c>
      <c r="H9030">
        <v>44774</v>
      </c>
      <c r="I9030">
        <v>8200040.7485999996</v>
      </c>
      <c r="J9030" t="s">
        <v>204</v>
      </c>
      <c r="K9030">
        <v>1640.0081497199999</v>
      </c>
    </row>
    <row r="9031" spans="1:11" x14ac:dyDescent="0.2">
      <c r="A9031" t="s">
        <v>263</v>
      </c>
      <c r="B9031" t="s">
        <v>198</v>
      </c>
      <c r="C9031" t="s">
        <v>230</v>
      </c>
      <c r="D9031" t="s">
        <v>200</v>
      </c>
      <c r="E9031">
        <v>59922</v>
      </c>
      <c r="F9031">
        <v>125.16240000000001</v>
      </c>
      <c r="G9031">
        <v>44778</v>
      </c>
      <c r="H9031">
        <v>44774</v>
      </c>
      <c r="I9031">
        <v>7499981.3328</v>
      </c>
      <c r="J9031" t="s">
        <v>188</v>
      </c>
      <c r="K9031">
        <v>1499.9962665600001</v>
      </c>
    </row>
    <row r="9032" spans="1:11" x14ac:dyDescent="0.2">
      <c r="A9032" t="s">
        <v>263</v>
      </c>
      <c r="B9032" t="s">
        <v>198</v>
      </c>
      <c r="C9032" t="s">
        <v>233</v>
      </c>
      <c r="D9032" t="s">
        <v>192</v>
      </c>
      <c r="E9032">
        <v>46619</v>
      </c>
      <c r="F9032">
        <v>87.946100000000001</v>
      </c>
      <c r="G9032">
        <v>44778</v>
      </c>
      <c r="H9032">
        <v>44774</v>
      </c>
      <c r="I9032">
        <v>4099959.2359000002</v>
      </c>
      <c r="J9032" t="s">
        <v>204</v>
      </c>
      <c r="K9032">
        <v>819.99184718000004</v>
      </c>
    </row>
    <row r="9033" spans="1:11" x14ac:dyDescent="0.2">
      <c r="A9033" t="s">
        <v>263</v>
      </c>
      <c r="B9033" t="s">
        <v>185</v>
      </c>
      <c r="C9033" t="s">
        <v>219</v>
      </c>
      <c r="D9033" t="s">
        <v>190</v>
      </c>
      <c r="E9033">
        <v>142011</v>
      </c>
      <c r="F9033">
        <v>56.333799999999997</v>
      </c>
      <c r="G9033">
        <v>44778</v>
      </c>
      <c r="H9033">
        <v>44774</v>
      </c>
      <c r="I9033">
        <v>8000019.2717999993</v>
      </c>
      <c r="J9033" t="s">
        <v>188</v>
      </c>
      <c r="K9033">
        <v>1600.0038543599999</v>
      </c>
    </row>
    <row r="9034" spans="1:11" x14ac:dyDescent="0.2">
      <c r="A9034" t="s">
        <v>263</v>
      </c>
      <c r="B9034" t="s">
        <v>185</v>
      </c>
      <c r="C9034" t="s">
        <v>186</v>
      </c>
      <c r="D9034" t="s">
        <v>190</v>
      </c>
      <c r="E9034">
        <v>310368</v>
      </c>
      <c r="F9034">
        <v>22.553899999999999</v>
      </c>
      <c r="G9034">
        <v>44779</v>
      </c>
      <c r="H9034">
        <v>44774</v>
      </c>
      <c r="I9034">
        <v>7000008.8351999996</v>
      </c>
      <c r="J9034" t="s">
        <v>188</v>
      </c>
      <c r="K9034">
        <v>1400.00176704</v>
      </c>
    </row>
    <row r="9035" spans="1:11" x14ac:dyDescent="0.2">
      <c r="A9035" t="s">
        <v>263</v>
      </c>
      <c r="B9035" t="s">
        <v>198</v>
      </c>
      <c r="C9035" t="s">
        <v>203</v>
      </c>
      <c r="D9035" t="s">
        <v>190</v>
      </c>
      <c r="E9035">
        <v>55597</v>
      </c>
      <c r="F9035">
        <v>104.3216</v>
      </c>
      <c r="G9035">
        <v>44779</v>
      </c>
      <c r="H9035">
        <v>44774</v>
      </c>
      <c r="I9035">
        <v>5799967.9951999998</v>
      </c>
      <c r="J9035" t="s">
        <v>204</v>
      </c>
      <c r="K9035">
        <v>1159.9935990399999</v>
      </c>
    </row>
    <row r="9036" spans="1:11" x14ac:dyDescent="0.2">
      <c r="A9036" t="s">
        <v>263</v>
      </c>
      <c r="B9036" t="s">
        <v>185</v>
      </c>
      <c r="C9036" t="s">
        <v>237</v>
      </c>
      <c r="D9036" t="s">
        <v>200</v>
      </c>
      <c r="E9036">
        <v>535492</v>
      </c>
      <c r="F9036">
        <v>15.686500000000001</v>
      </c>
      <c r="G9036">
        <v>44780</v>
      </c>
      <c r="H9036">
        <v>44774</v>
      </c>
      <c r="I9036">
        <v>8399995.2579999994</v>
      </c>
      <c r="J9036" t="s">
        <v>204</v>
      </c>
      <c r="K9036">
        <v>1679.9990516</v>
      </c>
    </row>
    <row r="9037" spans="1:11" x14ac:dyDescent="0.2">
      <c r="A9037" t="s">
        <v>263</v>
      </c>
      <c r="B9037" t="s">
        <v>198</v>
      </c>
      <c r="C9037" t="s">
        <v>186</v>
      </c>
      <c r="D9037" t="s">
        <v>192</v>
      </c>
      <c r="E9037">
        <v>217260</v>
      </c>
      <c r="F9037">
        <v>22.093299999999999</v>
      </c>
      <c r="G9037">
        <v>44780</v>
      </c>
      <c r="H9037">
        <v>44774</v>
      </c>
      <c r="I9037">
        <v>4799990.358</v>
      </c>
      <c r="J9037" t="s">
        <v>188</v>
      </c>
      <c r="K9037">
        <v>959.9980716</v>
      </c>
    </row>
    <row r="9038" spans="1:11" x14ac:dyDescent="0.2">
      <c r="A9038" t="s">
        <v>263</v>
      </c>
      <c r="B9038" t="s">
        <v>198</v>
      </c>
      <c r="C9038" t="s">
        <v>243</v>
      </c>
      <c r="D9038" t="s">
        <v>190</v>
      </c>
      <c r="E9038">
        <v>1467546</v>
      </c>
      <c r="F9038">
        <v>5.6557000000000004</v>
      </c>
      <c r="G9038">
        <v>44781</v>
      </c>
      <c r="H9038">
        <v>44774</v>
      </c>
      <c r="I9038">
        <v>8299999.9122000001</v>
      </c>
      <c r="J9038" t="s">
        <v>215</v>
      </c>
      <c r="K9038">
        <v>1659.9999824400002</v>
      </c>
    </row>
    <row r="9039" spans="1:11" x14ac:dyDescent="0.2">
      <c r="A9039" t="s">
        <v>263</v>
      </c>
      <c r="B9039" t="s">
        <v>198</v>
      </c>
      <c r="C9039" t="s">
        <v>217</v>
      </c>
      <c r="D9039" t="s">
        <v>187</v>
      </c>
      <c r="E9039">
        <v>697658</v>
      </c>
      <c r="F9039">
        <v>9.7469000000000001</v>
      </c>
      <c r="G9039">
        <v>44781</v>
      </c>
      <c r="H9039">
        <v>44774</v>
      </c>
      <c r="I9039">
        <v>6800002.7602000004</v>
      </c>
      <c r="J9039" t="s">
        <v>215</v>
      </c>
      <c r="K9039">
        <v>1360.0005520400002</v>
      </c>
    </row>
    <row r="9040" spans="1:11" x14ac:dyDescent="0.2">
      <c r="A9040" t="s">
        <v>263</v>
      </c>
      <c r="B9040" t="s">
        <v>185</v>
      </c>
      <c r="C9040" t="s">
        <v>223</v>
      </c>
      <c r="D9040" t="s">
        <v>187</v>
      </c>
      <c r="E9040">
        <v>40366</v>
      </c>
      <c r="F9040">
        <v>81.752899999999997</v>
      </c>
      <c r="G9040">
        <v>44784</v>
      </c>
      <c r="H9040">
        <v>44774</v>
      </c>
      <c r="I9040">
        <v>3300037.5614</v>
      </c>
      <c r="J9040" t="s">
        <v>204</v>
      </c>
      <c r="K9040">
        <v>660.00751228000001</v>
      </c>
    </row>
    <row r="9041" spans="1:11" x14ac:dyDescent="0.2">
      <c r="A9041" t="s">
        <v>263</v>
      </c>
      <c r="B9041" t="s">
        <v>198</v>
      </c>
      <c r="C9041" t="s">
        <v>219</v>
      </c>
      <c r="D9041" t="s">
        <v>190</v>
      </c>
      <c r="E9041">
        <v>79017</v>
      </c>
      <c r="F9041">
        <v>49.356299999999997</v>
      </c>
      <c r="G9041">
        <v>44784</v>
      </c>
      <c r="H9041">
        <v>44774</v>
      </c>
      <c r="I9041">
        <v>3899986.7570999996</v>
      </c>
      <c r="J9041" t="s">
        <v>188</v>
      </c>
      <c r="K9041">
        <v>779.99735141999997</v>
      </c>
    </row>
    <row r="9042" spans="1:11" x14ac:dyDescent="0.2">
      <c r="A9042" t="s">
        <v>263</v>
      </c>
      <c r="B9042" t="s">
        <v>198</v>
      </c>
      <c r="C9042" t="s">
        <v>233</v>
      </c>
      <c r="D9042" t="s">
        <v>190</v>
      </c>
      <c r="E9042">
        <v>106622</v>
      </c>
      <c r="F9042">
        <v>92.851200000000006</v>
      </c>
      <c r="G9042">
        <v>44784</v>
      </c>
      <c r="H9042">
        <v>44774</v>
      </c>
      <c r="I9042">
        <v>9899980.6464000009</v>
      </c>
      <c r="J9042" t="s">
        <v>204</v>
      </c>
      <c r="K9042">
        <v>1979.9961292800003</v>
      </c>
    </row>
    <row r="9043" spans="1:11" x14ac:dyDescent="0.2">
      <c r="A9043" t="s">
        <v>263</v>
      </c>
      <c r="B9043" t="s">
        <v>198</v>
      </c>
      <c r="C9043" t="s">
        <v>203</v>
      </c>
      <c r="D9043" t="s">
        <v>200</v>
      </c>
      <c r="E9043">
        <v>64829</v>
      </c>
      <c r="F9043">
        <v>109.5196</v>
      </c>
      <c r="G9043">
        <v>44785</v>
      </c>
      <c r="H9043">
        <v>44774</v>
      </c>
      <c r="I9043">
        <v>7100046.1483999994</v>
      </c>
      <c r="J9043" t="s">
        <v>204</v>
      </c>
      <c r="K9043">
        <v>1420.0092296799999</v>
      </c>
    </row>
    <row r="9044" spans="1:11" x14ac:dyDescent="0.2">
      <c r="A9044" t="s">
        <v>263</v>
      </c>
      <c r="B9044" t="s">
        <v>198</v>
      </c>
      <c r="C9044" t="s">
        <v>240</v>
      </c>
      <c r="D9044" t="s">
        <v>190</v>
      </c>
      <c r="E9044">
        <v>992672</v>
      </c>
      <c r="F9044">
        <v>6.8502000000000001</v>
      </c>
      <c r="G9044">
        <v>44786</v>
      </c>
      <c r="H9044">
        <v>44774</v>
      </c>
      <c r="I9044">
        <v>6800001.7344000004</v>
      </c>
      <c r="J9044" t="s">
        <v>241</v>
      </c>
      <c r="K9044">
        <v>1360.0003468800001</v>
      </c>
    </row>
    <row r="9045" spans="1:11" x14ac:dyDescent="0.2">
      <c r="A9045" t="s">
        <v>263</v>
      </c>
      <c r="B9045" t="s">
        <v>198</v>
      </c>
      <c r="C9045" t="s">
        <v>224</v>
      </c>
      <c r="D9045" t="s">
        <v>187</v>
      </c>
      <c r="E9045">
        <v>16422</v>
      </c>
      <c r="F9045">
        <v>200.9522</v>
      </c>
      <c r="G9045">
        <v>44786</v>
      </c>
      <c r="H9045">
        <v>44774</v>
      </c>
      <c r="I9045">
        <v>3300037.0284000002</v>
      </c>
      <c r="J9045" t="s">
        <v>204</v>
      </c>
      <c r="K9045">
        <v>660.00740568000003</v>
      </c>
    </row>
    <row r="9046" spans="1:11" x14ac:dyDescent="0.2">
      <c r="A9046" t="s">
        <v>263</v>
      </c>
      <c r="B9046" t="s">
        <v>185</v>
      </c>
      <c r="C9046" t="s">
        <v>218</v>
      </c>
      <c r="D9046" t="s">
        <v>190</v>
      </c>
      <c r="E9046">
        <v>138609</v>
      </c>
      <c r="F9046">
        <v>67.816900000000004</v>
      </c>
      <c r="G9046">
        <v>44787</v>
      </c>
      <c r="H9046">
        <v>44774</v>
      </c>
      <c r="I9046">
        <v>9400032.6920999996</v>
      </c>
      <c r="J9046" t="s">
        <v>204</v>
      </c>
      <c r="K9046">
        <v>1880.00653842</v>
      </c>
    </row>
    <row r="9047" spans="1:11" x14ac:dyDescent="0.2">
      <c r="A9047" t="s">
        <v>263</v>
      </c>
      <c r="B9047" t="s">
        <v>185</v>
      </c>
      <c r="C9047" t="s">
        <v>203</v>
      </c>
      <c r="D9047" t="s">
        <v>187</v>
      </c>
      <c r="E9047">
        <v>34708</v>
      </c>
      <c r="F9047">
        <v>109.48569999999999</v>
      </c>
      <c r="G9047">
        <v>44788</v>
      </c>
      <c r="H9047">
        <v>44774</v>
      </c>
      <c r="I9047">
        <v>3800029.6755999997</v>
      </c>
      <c r="J9047" t="s">
        <v>204</v>
      </c>
      <c r="K9047">
        <v>760.00593512</v>
      </c>
    </row>
    <row r="9048" spans="1:11" x14ac:dyDescent="0.2">
      <c r="A9048" t="s">
        <v>263</v>
      </c>
      <c r="B9048" t="s">
        <v>185</v>
      </c>
      <c r="C9048" t="s">
        <v>245</v>
      </c>
      <c r="D9048" t="s">
        <v>192</v>
      </c>
      <c r="E9048">
        <v>140090</v>
      </c>
      <c r="F9048">
        <v>57.106099999999998</v>
      </c>
      <c r="G9048">
        <v>44788</v>
      </c>
      <c r="H9048">
        <v>44774</v>
      </c>
      <c r="I9048">
        <v>7999993.5489999996</v>
      </c>
      <c r="J9048" t="s">
        <v>188</v>
      </c>
      <c r="K9048">
        <v>1599.9987097999999</v>
      </c>
    </row>
    <row r="9049" spans="1:11" x14ac:dyDescent="0.2">
      <c r="A9049" t="s">
        <v>263</v>
      </c>
      <c r="B9049" t="s">
        <v>198</v>
      </c>
      <c r="C9049" t="s">
        <v>186</v>
      </c>
      <c r="D9049" t="s">
        <v>190</v>
      </c>
      <c r="E9049">
        <v>89478</v>
      </c>
      <c r="F9049">
        <v>22.351900000000001</v>
      </c>
      <c r="G9049">
        <v>44791</v>
      </c>
      <c r="H9049">
        <v>44774</v>
      </c>
      <c r="I9049">
        <v>2000003.3082000001</v>
      </c>
      <c r="J9049" t="s">
        <v>188</v>
      </c>
      <c r="K9049">
        <v>400.00066164000003</v>
      </c>
    </row>
    <row r="9050" spans="1:11" x14ac:dyDescent="0.2">
      <c r="A9050" t="s">
        <v>263</v>
      </c>
      <c r="B9050" t="s">
        <v>185</v>
      </c>
      <c r="C9050" t="s">
        <v>245</v>
      </c>
      <c r="D9050" t="s">
        <v>200</v>
      </c>
      <c r="E9050">
        <v>20065</v>
      </c>
      <c r="F9050">
        <v>59.806199999999997</v>
      </c>
      <c r="G9050">
        <v>44791</v>
      </c>
      <c r="H9050">
        <v>44774</v>
      </c>
      <c r="I9050">
        <v>1200011.4029999999</v>
      </c>
      <c r="J9050" t="s">
        <v>188</v>
      </c>
      <c r="K9050">
        <v>240.00228060000001</v>
      </c>
    </row>
    <row r="9051" spans="1:11" x14ac:dyDescent="0.2">
      <c r="A9051" t="s">
        <v>263</v>
      </c>
      <c r="B9051" t="s">
        <v>198</v>
      </c>
      <c r="C9051" t="s">
        <v>236</v>
      </c>
      <c r="D9051" t="s">
        <v>192</v>
      </c>
      <c r="E9051">
        <v>1100368</v>
      </c>
      <c r="F9051">
        <v>6.8159000000000001</v>
      </c>
      <c r="G9051">
        <v>44791</v>
      </c>
      <c r="H9051">
        <v>44774</v>
      </c>
      <c r="I9051">
        <v>7499998.2511999998</v>
      </c>
      <c r="J9051" t="s">
        <v>215</v>
      </c>
      <c r="K9051">
        <v>1499.9996502399999</v>
      </c>
    </row>
    <row r="9052" spans="1:11" x14ac:dyDescent="0.2">
      <c r="A9052" t="s">
        <v>263</v>
      </c>
      <c r="B9052" t="s">
        <v>185</v>
      </c>
      <c r="C9052" t="s">
        <v>242</v>
      </c>
      <c r="D9052" t="s">
        <v>190</v>
      </c>
      <c r="E9052">
        <v>25458</v>
      </c>
      <c r="F9052">
        <v>267.10539999999997</v>
      </c>
      <c r="G9052">
        <v>44791</v>
      </c>
      <c r="H9052">
        <v>44774</v>
      </c>
      <c r="I9052">
        <v>6799969.2731999997</v>
      </c>
      <c r="J9052" t="s">
        <v>207</v>
      </c>
      <c r="K9052">
        <v>1359.9938546400001</v>
      </c>
    </row>
    <row r="9053" spans="1:11" x14ac:dyDescent="0.2">
      <c r="A9053" t="s">
        <v>263</v>
      </c>
      <c r="B9053" t="s">
        <v>198</v>
      </c>
      <c r="C9053" t="s">
        <v>206</v>
      </c>
      <c r="D9053" t="s">
        <v>192</v>
      </c>
      <c r="E9053">
        <v>66722</v>
      </c>
      <c r="F9053">
        <v>100.4164</v>
      </c>
      <c r="G9053">
        <v>44791</v>
      </c>
      <c r="H9053">
        <v>44774</v>
      </c>
      <c r="I9053">
        <v>6699983.0407999996</v>
      </c>
      <c r="J9053" t="s">
        <v>207</v>
      </c>
      <c r="K9053">
        <v>1339.9966081600001</v>
      </c>
    </row>
    <row r="9054" spans="1:11" x14ac:dyDescent="0.2">
      <c r="A9054" t="s">
        <v>263</v>
      </c>
      <c r="B9054" t="s">
        <v>198</v>
      </c>
      <c r="C9054" t="s">
        <v>221</v>
      </c>
      <c r="D9054" t="s">
        <v>190</v>
      </c>
      <c r="E9054">
        <v>233722</v>
      </c>
      <c r="F9054">
        <v>41.0745</v>
      </c>
      <c r="G9054">
        <v>44791</v>
      </c>
      <c r="H9054">
        <v>44774</v>
      </c>
      <c r="I9054">
        <v>9600014.2890000008</v>
      </c>
      <c r="J9054" t="s">
        <v>207</v>
      </c>
      <c r="K9054">
        <v>1920.0028578000004</v>
      </c>
    </row>
    <row r="9055" spans="1:11" x14ac:dyDescent="0.2">
      <c r="A9055" t="s">
        <v>263</v>
      </c>
      <c r="B9055" t="s">
        <v>198</v>
      </c>
      <c r="C9055" t="s">
        <v>112</v>
      </c>
      <c r="D9055" t="s">
        <v>190</v>
      </c>
      <c r="E9055">
        <v>211198</v>
      </c>
      <c r="F9055">
        <v>40.720100000000002</v>
      </c>
      <c r="G9055">
        <v>44791</v>
      </c>
      <c r="H9055">
        <v>44774</v>
      </c>
      <c r="I9055">
        <v>8600003.6798</v>
      </c>
      <c r="J9055" t="s">
        <v>188</v>
      </c>
      <c r="K9055">
        <v>1720.0007359600002</v>
      </c>
    </row>
    <row r="9056" spans="1:11" x14ac:dyDescent="0.2">
      <c r="A9056" t="s">
        <v>263</v>
      </c>
      <c r="B9056" t="s">
        <v>185</v>
      </c>
      <c r="C9056" t="s">
        <v>242</v>
      </c>
      <c r="D9056" t="s">
        <v>192</v>
      </c>
      <c r="E9056">
        <v>22843</v>
      </c>
      <c r="F9056">
        <v>236.39949999999999</v>
      </c>
      <c r="G9056">
        <v>44792</v>
      </c>
      <c r="H9056">
        <v>44774</v>
      </c>
      <c r="I9056">
        <v>5400073.7785</v>
      </c>
      <c r="J9056" t="s">
        <v>207</v>
      </c>
      <c r="K9056">
        <v>1080.0147557</v>
      </c>
    </row>
    <row r="9057" spans="1:11" x14ac:dyDescent="0.2">
      <c r="A9057" t="s">
        <v>263</v>
      </c>
      <c r="B9057" t="s">
        <v>198</v>
      </c>
      <c r="C9057" t="s">
        <v>232</v>
      </c>
      <c r="D9057" t="s">
        <v>187</v>
      </c>
      <c r="E9057">
        <v>118141</v>
      </c>
      <c r="F9057">
        <v>27.086200000000002</v>
      </c>
      <c r="G9057">
        <v>44792</v>
      </c>
      <c r="H9057">
        <v>44774</v>
      </c>
      <c r="I9057">
        <v>3199990.7542000003</v>
      </c>
      <c r="J9057" t="s">
        <v>204</v>
      </c>
      <c r="K9057">
        <v>639.99815084000011</v>
      </c>
    </row>
    <row r="9058" spans="1:11" x14ac:dyDescent="0.2">
      <c r="A9058" t="s">
        <v>263</v>
      </c>
      <c r="B9058" t="s">
        <v>185</v>
      </c>
      <c r="C9058" t="s">
        <v>228</v>
      </c>
      <c r="D9058" t="s">
        <v>187</v>
      </c>
      <c r="E9058">
        <v>173334</v>
      </c>
      <c r="F9058">
        <v>32.307499999999997</v>
      </c>
      <c r="G9058">
        <v>44793</v>
      </c>
      <c r="H9058">
        <v>44774</v>
      </c>
      <c r="I9058">
        <v>5599988.2049999991</v>
      </c>
      <c r="J9058" t="s">
        <v>204</v>
      </c>
      <c r="K9058">
        <v>1119.9976409999999</v>
      </c>
    </row>
    <row r="9059" spans="1:11" x14ac:dyDescent="0.2">
      <c r="A9059" t="s">
        <v>263</v>
      </c>
      <c r="B9059" t="s">
        <v>185</v>
      </c>
      <c r="C9059" t="s">
        <v>245</v>
      </c>
      <c r="D9059" t="s">
        <v>190</v>
      </c>
      <c r="E9059">
        <v>15193</v>
      </c>
      <c r="F9059">
        <v>59.2363</v>
      </c>
      <c r="G9059">
        <v>44793</v>
      </c>
      <c r="H9059">
        <v>44774</v>
      </c>
      <c r="I9059">
        <v>899977.10589999997</v>
      </c>
      <c r="J9059" t="s">
        <v>188</v>
      </c>
      <c r="K9059">
        <v>179.99542117999999</v>
      </c>
    </row>
    <row r="9060" spans="1:11" x14ac:dyDescent="0.2">
      <c r="A9060" t="s">
        <v>263</v>
      </c>
      <c r="B9060" t="s">
        <v>198</v>
      </c>
      <c r="C9060" t="s">
        <v>230</v>
      </c>
      <c r="D9060" t="s">
        <v>190</v>
      </c>
      <c r="E9060">
        <v>5778</v>
      </c>
      <c r="F9060">
        <v>121.14700000000001</v>
      </c>
      <c r="G9060">
        <v>44793</v>
      </c>
      <c r="H9060">
        <v>44774</v>
      </c>
      <c r="I9060">
        <v>699987.36600000004</v>
      </c>
      <c r="J9060" t="s">
        <v>188</v>
      </c>
      <c r="K9060">
        <v>139.9974732</v>
      </c>
    </row>
    <row r="9061" spans="1:11" x14ac:dyDescent="0.2">
      <c r="A9061" t="s">
        <v>263</v>
      </c>
      <c r="B9061" t="s">
        <v>198</v>
      </c>
      <c r="C9061" t="s">
        <v>213</v>
      </c>
      <c r="D9061" t="s">
        <v>190</v>
      </c>
      <c r="E9061">
        <v>83181</v>
      </c>
      <c r="F9061">
        <v>66.120800000000003</v>
      </c>
      <c r="G9061">
        <v>44793</v>
      </c>
      <c r="H9061">
        <v>44774</v>
      </c>
      <c r="I9061">
        <v>5499994.2648</v>
      </c>
      <c r="J9061" t="s">
        <v>188</v>
      </c>
      <c r="K9061">
        <v>1099.99885296</v>
      </c>
    </row>
    <row r="9062" spans="1:11" x14ac:dyDescent="0.2">
      <c r="A9062" t="s">
        <v>263</v>
      </c>
      <c r="B9062" t="s">
        <v>185</v>
      </c>
      <c r="C9062" t="s">
        <v>246</v>
      </c>
      <c r="D9062" t="s">
        <v>190</v>
      </c>
      <c r="E9062">
        <v>80589</v>
      </c>
      <c r="F9062">
        <v>120.36360000000001</v>
      </c>
      <c r="G9062">
        <v>44798</v>
      </c>
      <c r="H9062">
        <v>44774</v>
      </c>
      <c r="I9062">
        <v>9699982.1604000013</v>
      </c>
      <c r="J9062" t="s">
        <v>204</v>
      </c>
      <c r="K9062">
        <v>1939.9964320800004</v>
      </c>
    </row>
    <row r="9063" spans="1:11" x14ac:dyDescent="0.2">
      <c r="A9063" t="s">
        <v>263</v>
      </c>
      <c r="B9063" t="s">
        <v>185</v>
      </c>
      <c r="C9063" t="s">
        <v>238</v>
      </c>
      <c r="D9063" t="s">
        <v>200</v>
      </c>
      <c r="E9063">
        <v>12998</v>
      </c>
      <c r="F9063">
        <v>215.42019999999999</v>
      </c>
      <c r="G9063">
        <v>44798</v>
      </c>
      <c r="H9063">
        <v>44774</v>
      </c>
      <c r="I9063">
        <v>2800031.7596</v>
      </c>
      <c r="J9063" t="s">
        <v>204</v>
      </c>
      <c r="K9063">
        <v>560.00635192000004</v>
      </c>
    </row>
    <row r="9064" spans="1:11" x14ac:dyDescent="0.2">
      <c r="A9064" t="s">
        <v>263</v>
      </c>
      <c r="B9064" t="s">
        <v>198</v>
      </c>
      <c r="C9064" t="s">
        <v>214</v>
      </c>
      <c r="D9064" t="s">
        <v>200</v>
      </c>
      <c r="E9064">
        <v>66053</v>
      </c>
      <c r="F9064">
        <v>25.737100000000002</v>
      </c>
      <c r="G9064">
        <v>44798</v>
      </c>
      <c r="H9064">
        <v>44774</v>
      </c>
      <c r="I9064">
        <v>1700012.6663000002</v>
      </c>
      <c r="J9064" t="s">
        <v>215</v>
      </c>
      <c r="K9064">
        <v>340.00253326000006</v>
      </c>
    </row>
    <row r="9065" spans="1:11" x14ac:dyDescent="0.2">
      <c r="A9065" t="s">
        <v>263</v>
      </c>
      <c r="B9065" t="s">
        <v>185</v>
      </c>
      <c r="C9065" t="s">
        <v>236</v>
      </c>
      <c r="D9065" t="s">
        <v>190</v>
      </c>
      <c r="E9065">
        <v>699708</v>
      </c>
      <c r="F9065">
        <v>6.0025000000000004</v>
      </c>
      <c r="G9065">
        <v>44799</v>
      </c>
      <c r="H9065">
        <v>44774</v>
      </c>
      <c r="I9065">
        <v>4199997.2700000005</v>
      </c>
      <c r="J9065" t="s">
        <v>215</v>
      </c>
      <c r="K9065">
        <v>839.99945400000013</v>
      </c>
    </row>
    <row r="9066" spans="1:11" x14ac:dyDescent="0.2">
      <c r="A9066" t="s">
        <v>263</v>
      </c>
      <c r="B9066" t="s">
        <v>185</v>
      </c>
      <c r="C9066" t="s">
        <v>234</v>
      </c>
      <c r="D9066" t="s">
        <v>212</v>
      </c>
      <c r="E9066">
        <v>66475</v>
      </c>
      <c r="F9066">
        <v>96.276399999999995</v>
      </c>
      <c r="G9066">
        <v>44799</v>
      </c>
      <c r="H9066">
        <v>44774</v>
      </c>
      <c r="I9066">
        <v>6399973.6899999995</v>
      </c>
      <c r="J9066" t="s">
        <v>204</v>
      </c>
      <c r="K9066">
        <v>1279.9947379999999</v>
      </c>
    </row>
    <row r="9067" spans="1:11" x14ac:dyDescent="0.2">
      <c r="A9067" t="s">
        <v>263</v>
      </c>
      <c r="B9067" t="s">
        <v>198</v>
      </c>
      <c r="C9067" t="s">
        <v>197</v>
      </c>
      <c r="D9067" t="s">
        <v>190</v>
      </c>
      <c r="E9067">
        <v>18734</v>
      </c>
      <c r="F9067">
        <v>170.8168</v>
      </c>
      <c r="G9067">
        <v>44799</v>
      </c>
      <c r="H9067">
        <v>44774</v>
      </c>
      <c r="I9067">
        <v>3200081.9312</v>
      </c>
      <c r="J9067" t="s">
        <v>188</v>
      </c>
      <c r="K9067">
        <v>640.01638623999997</v>
      </c>
    </row>
    <row r="9068" spans="1:11" x14ac:dyDescent="0.2">
      <c r="A9068" t="s">
        <v>263</v>
      </c>
      <c r="B9068" t="s">
        <v>198</v>
      </c>
      <c r="C9068" t="s">
        <v>227</v>
      </c>
      <c r="D9068" t="s">
        <v>187</v>
      </c>
      <c r="E9068">
        <v>25698</v>
      </c>
      <c r="F9068">
        <v>136.19579999999999</v>
      </c>
      <c r="G9068">
        <v>44800</v>
      </c>
      <c r="H9068">
        <v>44774</v>
      </c>
      <c r="I9068">
        <v>3499959.6683999998</v>
      </c>
      <c r="J9068" t="s">
        <v>204</v>
      </c>
      <c r="K9068">
        <v>699.99193367999999</v>
      </c>
    </row>
    <row r="9069" spans="1:11" x14ac:dyDescent="0.2">
      <c r="A9069" t="s">
        <v>263</v>
      </c>
      <c r="B9069" t="s">
        <v>185</v>
      </c>
      <c r="C9069" t="s">
        <v>240</v>
      </c>
      <c r="D9069" t="s">
        <v>190</v>
      </c>
      <c r="E9069">
        <v>1330798</v>
      </c>
      <c r="F9069">
        <v>6.8380000000000001</v>
      </c>
      <c r="G9069">
        <v>44800</v>
      </c>
      <c r="H9069">
        <v>44774</v>
      </c>
      <c r="I9069">
        <v>9099996.7239999995</v>
      </c>
      <c r="J9069" t="s">
        <v>241</v>
      </c>
      <c r="K9069">
        <v>1819.9993448</v>
      </c>
    </row>
    <row r="9070" spans="1:11" x14ac:dyDescent="0.2">
      <c r="A9070" t="s">
        <v>263</v>
      </c>
      <c r="B9070" t="s">
        <v>185</v>
      </c>
      <c r="C9070" t="s">
        <v>238</v>
      </c>
      <c r="D9070" t="s">
        <v>190</v>
      </c>
      <c r="E9070">
        <v>37004</v>
      </c>
      <c r="F9070">
        <v>218.8929</v>
      </c>
      <c r="G9070">
        <v>44801</v>
      </c>
      <c r="H9070">
        <v>44774</v>
      </c>
      <c r="I9070">
        <v>8099912.8716000002</v>
      </c>
      <c r="J9070" t="s">
        <v>204</v>
      </c>
      <c r="K9070">
        <v>1619.9825743200001</v>
      </c>
    </row>
    <row r="9071" spans="1:11" x14ac:dyDescent="0.2">
      <c r="A9071" t="s">
        <v>263</v>
      </c>
      <c r="B9071" t="s">
        <v>198</v>
      </c>
      <c r="C9071" t="s">
        <v>239</v>
      </c>
      <c r="D9071" t="s">
        <v>192</v>
      </c>
      <c r="E9071">
        <v>237702</v>
      </c>
      <c r="F9071">
        <v>17.6692</v>
      </c>
      <c r="G9071">
        <v>44801</v>
      </c>
      <c r="H9071">
        <v>44774</v>
      </c>
      <c r="I9071">
        <v>4200004.1783999996</v>
      </c>
      <c r="J9071" t="s">
        <v>188</v>
      </c>
      <c r="K9071">
        <v>840.00083567999991</v>
      </c>
    </row>
    <row r="9072" spans="1:11" x14ac:dyDescent="0.2">
      <c r="A9072" t="s">
        <v>263</v>
      </c>
      <c r="B9072" t="s">
        <v>185</v>
      </c>
      <c r="C9072" t="s">
        <v>240</v>
      </c>
      <c r="D9072" t="s">
        <v>200</v>
      </c>
      <c r="E9072">
        <v>950868</v>
      </c>
      <c r="F9072">
        <v>7.6772</v>
      </c>
      <c r="G9072">
        <v>44802</v>
      </c>
      <c r="H9072">
        <v>44774</v>
      </c>
      <c r="I9072">
        <v>7300003.8096000003</v>
      </c>
      <c r="J9072" t="s">
        <v>241</v>
      </c>
      <c r="K9072">
        <v>1460.0007619200001</v>
      </c>
    </row>
    <row r="9073" spans="1:11" x14ac:dyDescent="0.2">
      <c r="A9073" t="s">
        <v>263</v>
      </c>
      <c r="B9073" t="s">
        <v>198</v>
      </c>
      <c r="C9073" t="s">
        <v>231</v>
      </c>
      <c r="D9073" t="s">
        <v>190</v>
      </c>
      <c r="E9073">
        <v>428191</v>
      </c>
      <c r="F9073">
        <v>21.252199999999998</v>
      </c>
      <c r="G9073">
        <v>44802</v>
      </c>
      <c r="H9073">
        <v>44774</v>
      </c>
      <c r="I9073">
        <v>9100000.7701999992</v>
      </c>
      <c r="J9073" t="s">
        <v>188</v>
      </c>
      <c r="K9073">
        <v>1820.0001540399999</v>
      </c>
    </row>
    <row r="9074" spans="1:11" x14ac:dyDescent="0.2">
      <c r="A9074" t="s">
        <v>263</v>
      </c>
      <c r="B9074" t="s">
        <v>198</v>
      </c>
      <c r="C9074" t="s">
        <v>243</v>
      </c>
      <c r="D9074" t="s">
        <v>192</v>
      </c>
      <c r="E9074">
        <v>1479174</v>
      </c>
      <c r="F9074">
        <v>6.3548999999999998</v>
      </c>
      <c r="G9074">
        <v>44805</v>
      </c>
      <c r="H9074">
        <v>44805</v>
      </c>
      <c r="I9074">
        <v>9400002.8525999989</v>
      </c>
      <c r="J9074" t="s">
        <v>215</v>
      </c>
      <c r="K9074">
        <v>1880.0005705199999</v>
      </c>
    </row>
    <row r="9075" spans="1:11" x14ac:dyDescent="0.2">
      <c r="A9075" t="s">
        <v>263</v>
      </c>
      <c r="B9075" t="s">
        <v>185</v>
      </c>
      <c r="C9075" t="s">
        <v>229</v>
      </c>
      <c r="D9075" t="s">
        <v>187</v>
      </c>
      <c r="E9075">
        <v>32297</v>
      </c>
      <c r="F9075">
        <v>99.081299999999999</v>
      </c>
      <c r="G9075">
        <v>44805</v>
      </c>
      <c r="H9075">
        <v>44805</v>
      </c>
      <c r="I9075">
        <v>3200028.7461000001</v>
      </c>
      <c r="J9075" t="s">
        <v>188</v>
      </c>
      <c r="K9075">
        <v>640.0057492200001</v>
      </c>
    </row>
    <row r="9076" spans="1:11" x14ac:dyDescent="0.2">
      <c r="A9076" t="s">
        <v>263</v>
      </c>
      <c r="B9076" t="s">
        <v>185</v>
      </c>
      <c r="C9076" t="s">
        <v>199</v>
      </c>
      <c r="D9076" t="s">
        <v>190</v>
      </c>
      <c r="E9076">
        <v>343041</v>
      </c>
      <c r="F9076">
        <v>2.9150999999999998</v>
      </c>
      <c r="G9076">
        <v>44805</v>
      </c>
      <c r="H9076">
        <v>44805</v>
      </c>
      <c r="I9076">
        <v>999998.81909999996</v>
      </c>
      <c r="J9076" t="s">
        <v>193</v>
      </c>
      <c r="K9076">
        <v>199.99976382</v>
      </c>
    </row>
    <row r="9077" spans="1:11" x14ac:dyDescent="0.2">
      <c r="A9077" t="s">
        <v>263</v>
      </c>
      <c r="B9077" t="s">
        <v>185</v>
      </c>
      <c r="C9077" t="s">
        <v>214</v>
      </c>
      <c r="D9077" t="s">
        <v>200</v>
      </c>
      <c r="E9077">
        <v>60134</v>
      </c>
      <c r="F9077">
        <v>28.270399999999999</v>
      </c>
      <c r="G9077">
        <v>44805</v>
      </c>
      <c r="H9077">
        <v>44805</v>
      </c>
      <c r="I9077">
        <v>1700012.2335999999</v>
      </c>
      <c r="J9077" t="s">
        <v>215</v>
      </c>
      <c r="K9077">
        <v>340.00244672000002</v>
      </c>
    </row>
    <row r="9078" spans="1:11" x14ac:dyDescent="0.2">
      <c r="A9078" t="s">
        <v>263</v>
      </c>
      <c r="B9078" t="s">
        <v>185</v>
      </c>
      <c r="C9078" t="s">
        <v>221</v>
      </c>
      <c r="D9078" t="s">
        <v>190</v>
      </c>
      <c r="E9078">
        <v>181385</v>
      </c>
      <c r="F9078">
        <v>40.245899999999999</v>
      </c>
      <c r="G9078">
        <v>44805</v>
      </c>
      <c r="H9078">
        <v>44805</v>
      </c>
      <c r="I9078">
        <v>7300002.5714999996</v>
      </c>
      <c r="J9078" t="s">
        <v>207</v>
      </c>
      <c r="K9078">
        <v>1460.0005143000001</v>
      </c>
    </row>
    <row r="9079" spans="1:11" x14ac:dyDescent="0.2">
      <c r="A9079" t="s">
        <v>263</v>
      </c>
      <c r="B9079" t="s">
        <v>185</v>
      </c>
      <c r="C9079" t="s">
        <v>205</v>
      </c>
      <c r="D9079" t="s">
        <v>192</v>
      </c>
      <c r="E9079">
        <v>273046</v>
      </c>
      <c r="F9079">
        <v>17.213200000000001</v>
      </c>
      <c r="G9079">
        <v>44807</v>
      </c>
      <c r="H9079">
        <v>44805</v>
      </c>
      <c r="I9079">
        <v>4699995.4072000002</v>
      </c>
      <c r="J9079" t="s">
        <v>193</v>
      </c>
      <c r="K9079">
        <v>939.99908144000005</v>
      </c>
    </row>
    <row r="9080" spans="1:11" x14ac:dyDescent="0.2">
      <c r="A9080" t="s">
        <v>263</v>
      </c>
      <c r="B9080" t="s">
        <v>185</v>
      </c>
      <c r="C9080" t="s">
        <v>199</v>
      </c>
      <c r="D9080" t="s">
        <v>192</v>
      </c>
      <c r="E9080">
        <v>1943999</v>
      </c>
      <c r="F9080">
        <v>2.9321000000000002</v>
      </c>
      <c r="G9080">
        <v>44808</v>
      </c>
      <c r="H9080">
        <v>44805</v>
      </c>
      <c r="I9080">
        <v>5699999.4679000005</v>
      </c>
      <c r="J9080" t="s">
        <v>193</v>
      </c>
      <c r="K9080">
        <v>1139.9998935800002</v>
      </c>
    </row>
    <row r="9081" spans="1:11" x14ac:dyDescent="0.2">
      <c r="A9081" t="s">
        <v>263</v>
      </c>
      <c r="B9081" t="s">
        <v>198</v>
      </c>
      <c r="C9081" t="s">
        <v>231</v>
      </c>
      <c r="D9081" t="s">
        <v>187</v>
      </c>
      <c r="E9081">
        <v>73028</v>
      </c>
      <c r="F9081">
        <v>23.2788</v>
      </c>
      <c r="G9081">
        <v>44808</v>
      </c>
      <c r="H9081">
        <v>44805</v>
      </c>
      <c r="I9081">
        <v>1700004.2064</v>
      </c>
      <c r="J9081" t="s">
        <v>188</v>
      </c>
      <c r="K9081">
        <v>340.00084128000003</v>
      </c>
    </row>
    <row r="9082" spans="1:11" x14ac:dyDescent="0.2">
      <c r="A9082" t="s">
        <v>263</v>
      </c>
      <c r="B9082" t="s">
        <v>185</v>
      </c>
      <c r="C9082" t="s">
        <v>234</v>
      </c>
      <c r="D9082" t="s">
        <v>187</v>
      </c>
      <c r="E9082">
        <v>14737</v>
      </c>
      <c r="F9082">
        <v>101.7865</v>
      </c>
      <c r="G9082">
        <v>44809</v>
      </c>
      <c r="H9082">
        <v>44805</v>
      </c>
      <c r="I9082">
        <v>1500027.6505</v>
      </c>
      <c r="J9082" t="s">
        <v>204</v>
      </c>
      <c r="K9082">
        <v>300.00553009999999</v>
      </c>
    </row>
    <row r="9083" spans="1:11" x14ac:dyDescent="0.2">
      <c r="A9083" t="s">
        <v>263</v>
      </c>
      <c r="B9083" t="s">
        <v>185</v>
      </c>
      <c r="C9083" t="s">
        <v>244</v>
      </c>
      <c r="D9083" t="s">
        <v>190</v>
      </c>
      <c r="E9083">
        <v>290772</v>
      </c>
      <c r="F9083">
        <v>27.8569</v>
      </c>
      <c r="G9083">
        <v>44812</v>
      </c>
      <c r="H9083">
        <v>44805</v>
      </c>
      <c r="I9083">
        <v>8100006.5268000001</v>
      </c>
      <c r="J9083" t="s">
        <v>207</v>
      </c>
      <c r="K9083">
        <v>1620.0013053600001</v>
      </c>
    </row>
    <row r="9084" spans="1:11" x14ac:dyDescent="0.2">
      <c r="A9084" t="s">
        <v>263</v>
      </c>
      <c r="B9084" t="s">
        <v>185</v>
      </c>
      <c r="C9084" t="s">
        <v>197</v>
      </c>
      <c r="D9084" t="s">
        <v>190</v>
      </c>
      <c r="E9084">
        <v>50422</v>
      </c>
      <c r="F9084">
        <v>176.51179999999999</v>
      </c>
      <c r="G9084">
        <v>44812</v>
      </c>
      <c r="H9084">
        <v>44805</v>
      </c>
      <c r="I9084">
        <v>8900077.9795999993</v>
      </c>
      <c r="J9084" t="s">
        <v>188</v>
      </c>
      <c r="K9084">
        <v>1780.0155959199999</v>
      </c>
    </row>
    <row r="9085" spans="1:11" x14ac:dyDescent="0.2">
      <c r="A9085" t="s">
        <v>263</v>
      </c>
      <c r="B9085" t="s">
        <v>185</v>
      </c>
      <c r="C9085" t="s">
        <v>205</v>
      </c>
      <c r="D9085" t="s">
        <v>190</v>
      </c>
      <c r="E9085">
        <v>185964</v>
      </c>
      <c r="F9085">
        <v>19.358599999999999</v>
      </c>
      <c r="G9085">
        <v>44812</v>
      </c>
      <c r="H9085">
        <v>44805</v>
      </c>
      <c r="I9085">
        <v>3600002.6903999997</v>
      </c>
      <c r="J9085" t="s">
        <v>193</v>
      </c>
      <c r="K9085">
        <v>720.00053807999996</v>
      </c>
    </row>
    <row r="9086" spans="1:11" x14ac:dyDescent="0.2">
      <c r="A9086" t="s">
        <v>263</v>
      </c>
      <c r="B9086" t="s">
        <v>185</v>
      </c>
      <c r="C9086" t="s">
        <v>245</v>
      </c>
      <c r="D9086" t="s">
        <v>190</v>
      </c>
      <c r="E9086">
        <v>183739</v>
      </c>
      <c r="F9086">
        <v>52.248100000000001</v>
      </c>
      <c r="G9086">
        <v>44813</v>
      </c>
      <c r="H9086">
        <v>44805</v>
      </c>
      <c r="I9086">
        <v>9600013.6458999999</v>
      </c>
      <c r="J9086" t="s">
        <v>188</v>
      </c>
      <c r="K9086">
        <v>1920.00272918</v>
      </c>
    </row>
    <row r="9087" spans="1:11" x14ac:dyDescent="0.2">
      <c r="A9087" t="s">
        <v>263</v>
      </c>
      <c r="B9087" t="s">
        <v>185</v>
      </c>
      <c r="C9087" t="s">
        <v>208</v>
      </c>
      <c r="D9087" t="s">
        <v>190</v>
      </c>
      <c r="E9087">
        <v>33270</v>
      </c>
      <c r="F9087">
        <v>66.125900000000001</v>
      </c>
      <c r="G9087">
        <v>44813</v>
      </c>
      <c r="H9087">
        <v>44805</v>
      </c>
      <c r="I9087">
        <v>2200008.693</v>
      </c>
      <c r="J9087" t="s">
        <v>188</v>
      </c>
      <c r="K9087">
        <v>440.00173860000001</v>
      </c>
    </row>
    <row r="9088" spans="1:11" x14ac:dyDescent="0.2">
      <c r="A9088" t="s">
        <v>264</v>
      </c>
      <c r="B9088" t="s">
        <v>185</v>
      </c>
      <c r="C9088" t="s">
        <v>195</v>
      </c>
      <c r="D9088" t="s">
        <v>200</v>
      </c>
      <c r="E9088">
        <v>82077</v>
      </c>
      <c r="F9088">
        <v>116.9632</v>
      </c>
      <c r="G9088">
        <v>44623</v>
      </c>
      <c r="H9088">
        <v>44621</v>
      </c>
      <c r="I9088">
        <v>9599988.5664000008</v>
      </c>
      <c r="J9088" t="s">
        <v>196</v>
      </c>
      <c r="K9088">
        <v>8639.9897097600024</v>
      </c>
    </row>
    <row r="9089" spans="1:11" x14ac:dyDescent="0.2">
      <c r="A9089" t="s">
        <v>264</v>
      </c>
      <c r="B9089" t="s">
        <v>185</v>
      </c>
      <c r="C9089" t="s">
        <v>205</v>
      </c>
      <c r="D9089" t="s">
        <v>190</v>
      </c>
      <c r="E9089">
        <v>160394</v>
      </c>
      <c r="F9089">
        <v>19.327400000000001</v>
      </c>
      <c r="G9089">
        <v>44623</v>
      </c>
      <c r="H9089">
        <v>44621</v>
      </c>
      <c r="I9089">
        <v>3099998.9956</v>
      </c>
      <c r="J9089" t="s">
        <v>193</v>
      </c>
      <c r="K9089">
        <v>2479.9991964800001</v>
      </c>
    </row>
    <row r="9090" spans="1:11" x14ac:dyDescent="0.2">
      <c r="A9090" t="s">
        <v>264</v>
      </c>
      <c r="B9090" t="s">
        <v>185</v>
      </c>
      <c r="C9090" t="s">
        <v>211</v>
      </c>
      <c r="D9090" t="s">
        <v>187</v>
      </c>
      <c r="E9090">
        <v>78096</v>
      </c>
      <c r="F9090">
        <v>12.8048</v>
      </c>
      <c r="G9090">
        <v>44625</v>
      </c>
      <c r="H9090">
        <v>44621</v>
      </c>
      <c r="I9090">
        <v>1000003.6608000001</v>
      </c>
      <c r="J9090" t="s">
        <v>207</v>
      </c>
      <c r="K9090">
        <v>700.00256256000011</v>
      </c>
    </row>
    <row r="9091" spans="1:11" x14ac:dyDescent="0.2">
      <c r="A9091" t="s">
        <v>264</v>
      </c>
      <c r="B9091" t="s">
        <v>198</v>
      </c>
      <c r="C9091" t="s">
        <v>191</v>
      </c>
      <c r="D9091" t="s">
        <v>190</v>
      </c>
      <c r="E9091">
        <v>1039300</v>
      </c>
      <c r="F9091">
        <v>5.6768999999999998</v>
      </c>
      <c r="G9091">
        <v>44625</v>
      </c>
      <c r="H9091">
        <v>44621</v>
      </c>
      <c r="I9091">
        <v>5900002.1699999999</v>
      </c>
      <c r="J9091" t="s">
        <v>193</v>
      </c>
      <c r="K9091">
        <v>4720.0017360000002</v>
      </c>
    </row>
    <row r="9092" spans="1:11" x14ac:dyDescent="0.2">
      <c r="A9092" t="s">
        <v>264</v>
      </c>
      <c r="B9092" t="s">
        <v>185</v>
      </c>
      <c r="C9092" t="s">
        <v>216</v>
      </c>
      <c r="D9092" t="s">
        <v>190</v>
      </c>
      <c r="E9092">
        <v>242153</v>
      </c>
      <c r="F9092">
        <v>16.105499999999999</v>
      </c>
      <c r="G9092">
        <v>44626</v>
      </c>
      <c r="H9092">
        <v>44621</v>
      </c>
      <c r="I9092">
        <v>3899995.1414999999</v>
      </c>
      <c r="J9092" t="s">
        <v>215</v>
      </c>
      <c r="K9092">
        <v>3509.9956273499997</v>
      </c>
    </row>
    <row r="9093" spans="1:11" x14ac:dyDescent="0.2">
      <c r="A9093" t="s">
        <v>264</v>
      </c>
      <c r="B9093" t="s">
        <v>185</v>
      </c>
      <c r="C9093" t="s">
        <v>217</v>
      </c>
      <c r="D9093" t="s">
        <v>190</v>
      </c>
      <c r="E9093">
        <v>951962</v>
      </c>
      <c r="F9093">
        <v>9.7692999999999994</v>
      </c>
      <c r="G9093">
        <v>44626</v>
      </c>
      <c r="H9093">
        <v>44621</v>
      </c>
      <c r="I9093">
        <v>9300002.3665999994</v>
      </c>
      <c r="J9093" t="s">
        <v>215</v>
      </c>
      <c r="K9093">
        <v>8370.0021299400014</v>
      </c>
    </row>
    <row r="9094" spans="1:11" x14ac:dyDescent="0.2">
      <c r="A9094" t="s">
        <v>264</v>
      </c>
      <c r="B9094" t="s">
        <v>198</v>
      </c>
      <c r="C9094" t="s">
        <v>208</v>
      </c>
      <c r="D9094" t="s">
        <v>190</v>
      </c>
      <c r="E9094">
        <v>60542</v>
      </c>
      <c r="F9094">
        <v>57.811100000000003</v>
      </c>
      <c r="G9094">
        <v>44626</v>
      </c>
      <c r="H9094">
        <v>44621</v>
      </c>
      <c r="I9094">
        <v>3499999.6162</v>
      </c>
      <c r="J9094" t="s">
        <v>188</v>
      </c>
      <c r="K9094">
        <v>2449.9997313399999</v>
      </c>
    </row>
    <row r="9095" spans="1:11" x14ac:dyDescent="0.2">
      <c r="A9095" t="s">
        <v>264</v>
      </c>
      <c r="B9095" t="s">
        <v>198</v>
      </c>
      <c r="C9095" t="s">
        <v>213</v>
      </c>
      <c r="D9095" t="s">
        <v>190</v>
      </c>
      <c r="E9095">
        <v>13041</v>
      </c>
      <c r="F9095">
        <v>69.014399999999995</v>
      </c>
      <c r="G9095">
        <v>44627</v>
      </c>
      <c r="H9095">
        <v>44621</v>
      </c>
      <c r="I9095">
        <v>900016.79039999994</v>
      </c>
      <c r="J9095" t="s">
        <v>188</v>
      </c>
      <c r="K9095">
        <v>630.01175327999999</v>
      </c>
    </row>
    <row r="9096" spans="1:11" x14ac:dyDescent="0.2">
      <c r="A9096" t="s">
        <v>264</v>
      </c>
      <c r="B9096" t="s">
        <v>185</v>
      </c>
      <c r="C9096" t="s">
        <v>239</v>
      </c>
      <c r="D9096" t="s">
        <v>192</v>
      </c>
      <c r="E9096">
        <v>313009</v>
      </c>
      <c r="F9096">
        <v>15.335000000000001</v>
      </c>
      <c r="G9096">
        <v>44627</v>
      </c>
      <c r="H9096">
        <v>44621</v>
      </c>
      <c r="I9096">
        <v>4799993.0150000006</v>
      </c>
      <c r="J9096" t="s">
        <v>188</v>
      </c>
      <c r="K9096">
        <v>3359.9951105000005</v>
      </c>
    </row>
    <row r="9097" spans="1:11" x14ac:dyDescent="0.2">
      <c r="A9097" t="s">
        <v>264</v>
      </c>
      <c r="B9097" t="s">
        <v>185</v>
      </c>
      <c r="C9097" t="s">
        <v>225</v>
      </c>
      <c r="D9097" t="s">
        <v>200</v>
      </c>
      <c r="E9097">
        <v>31191</v>
      </c>
      <c r="F9097">
        <v>89.7697</v>
      </c>
      <c r="G9097">
        <v>44630</v>
      </c>
      <c r="H9097">
        <v>44621</v>
      </c>
      <c r="I9097">
        <v>2800006.7127</v>
      </c>
      <c r="J9097" t="s">
        <v>188</v>
      </c>
      <c r="K9097">
        <v>1960.0046988899999</v>
      </c>
    </row>
    <row r="9098" spans="1:11" x14ac:dyDescent="0.2">
      <c r="A9098" t="s">
        <v>264</v>
      </c>
      <c r="B9098" t="s">
        <v>198</v>
      </c>
      <c r="C9098" t="s">
        <v>214</v>
      </c>
      <c r="D9098" t="s">
        <v>190</v>
      </c>
      <c r="E9098">
        <v>66211</v>
      </c>
      <c r="F9098">
        <v>25.6753</v>
      </c>
      <c r="G9098">
        <v>44630</v>
      </c>
      <c r="H9098">
        <v>44621</v>
      </c>
      <c r="I9098">
        <v>1699987.2882999999</v>
      </c>
      <c r="J9098" t="s">
        <v>215</v>
      </c>
      <c r="K9098">
        <v>1529.9885594699999</v>
      </c>
    </row>
    <row r="9099" spans="1:11" x14ac:dyDescent="0.2">
      <c r="A9099" t="s">
        <v>264</v>
      </c>
      <c r="B9099" t="s">
        <v>185</v>
      </c>
      <c r="C9099" t="s">
        <v>208</v>
      </c>
      <c r="D9099" t="s">
        <v>190</v>
      </c>
      <c r="E9099">
        <v>73724</v>
      </c>
      <c r="F9099">
        <v>63.751100000000001</v>
      </c>
      <c r="G9099">
        <v>44630</v>
      </c>
      <c r="H9099">
        <v>44621</v>
      </c>
      <c r="I9099">
        <v>4699986.0964000002</v>
      </c>
      <c r="J9099" t="s">
        <v>188</v>
      </c>
      <c r="K9099">
        <v>3289.9902674800001</v>
      </c>
    </row>
    <row r="9100" spans="1:11" x14ac:dyDescent="0.2">
      <c r="A9100" t="s">
        <v>264</v>
      </c>
      <c r="B9100" t="s">
        <v>198</v>
      </c>
      <c r="C9100" t="s">
        <v>245</v>
      </c>
      <c r="D9100" t="s">
        <v>190</v>
      </c>
      <c r="E9100">
        <v>70914</v>
      </c>
      <c r="F9100">
        <v>52.176200000000001</v>
      </c>
      <c r="G9100">
        <v>44630</v>
      </c>
      <c r="H9100">
        <v>44621</v>
      </c>
      <c r="I9100">
        <v>3700023.0468000001</v>
      </c>
      <c r="J9100" t="s">
        <v>188</v>
      </c>
      <c r="K9100">
        <v>2590.0161327600003</v>
      </c>
    </row>
    <row r="9101" spans="1:11" x14ac:dyDescent="0.2">
      <c r="A9101" t="s">
        <v>264</v>
      </c>
      <c r="B9101" t="s">
        <v>198</v>
      </c>
      <c r="C9101" t="s">
        <v>205</v>
      </c>
      <c r="D9101" t="s">
        <v>190</v>
      </c>
      <c r="E9101">
        <v>197007</v>
      </c>
      <c r="F9101">
        <v>19.288699999999999</v>
      </c>
      <c r="G9101">
        <v>44631</v>
      </c>
      <c r="H9101">
        <v>44621</v>
      </c>
      <c r="I9101">
        <v>3800008.9208999998</v>
      </c>
      <c r="J9101" t="s">
        <v>193</v>
      </c>
      <c r="K9101">
        <v>3040.0071367199998</v>
      </c>
    </row>
    <row r="9102" spans="1:11" x14ac:dyDescent="0.2">
      <c r="A9102" t="s">
        <v>264</v>
      </c>
      <c r="B9102" t="s">
        <v>185</v>
      </c>
      <c r="C9102" t="s">
        <v>242</v>
      </c>
      <c r="D9102" t="s">
        <v>192</v>
      </c>
      <c r="E9102">
        <v>18260</v>
      </c>
      <c r="F9102">
        <v>240.959</v>
      </c>
      <c r="G9102">
        <v>44631</v>
      </c>
      <c r="H9102">
        <v>44621</v>
      </c>
      <c r="I9102">
        <v>4399911.34</v>
      </c>
      <c r="J9102" t="s">
        <v>207</v>
      </c>
      <c r="K9102">
        <v>3079.937938</v>
      </c>
    </row>
    <row r="9103" spans="1:11" x14ac:dyDescent="0.2">
      <c r="A9103" t="s">
        <v>264</v>
      </c>
      <c r="B9103" t="s">
        <v>198</v>
      </c>
      <c r="C9103" t="s">
        <v>203</v>
      </c>
      <c r="D9103" t="s">
        <v>187</v>
      </c>
      <c r="E9103">
        <v>62055</v>
      </c>
      <c r="F9103">
        <v>119.24890000000001</v>
      </c>
      <c r="G9103">
        <v>44631</v>
      </c>
      <c r="H9103">
        <v>44621</v>
      </c>
      <c r="I9103">
        <v>7399990.4895000001</v>
      </c>
      <c r="J9103" t="s">
        <v>204</v>
      </c>
      <c r="K9103">
        <v>5179.9933426500002</v>
      </c>
    </row>
    <row r="9104" spans="1:11" x14ac:dyDescent="0.2">
      <c r="A9104" t="s">
        <v>264</v>
      </c>
      <c r="B9104" t="s">
        <v>198</v>
      </c>
      <c r="C9104" t="s">
        <v>209</v>
      </c>
      <c r="D9104" t="s">
        <v>200</v>
      </c>
      <c r="E9104">
        <v>106579</v>
      </c>
      <c r="F9104">
        <v>21.580300000000001</v>
      </c>
      <c r="G9104">
        <v>44631</v>
      </c>
      <c r="H9104">
        <v>44621</v>
      </c>
      <c r="I9104">
        <v>2300006.7937000003</v>
      </c>
      <c r="J9104" t="s">
        <v>188</v>
      </c>
      <c r="K9104">
        <v>1610.0047555900003</v>
      </c>
    </row>
    <row r="9105" spans="1:11" x14ac:dyDescent="0.2">
      <c r="A9105" t="s">
        <v>264</v>
      </c>
      <c r="B9105" t="s">
        <v>198</v>
      </c>
      <c r="C9105" t="s">
        <v>112</v>
      </c>
      <c r="D9105" t="s">
        <v>200</v>
      </c>
      <c r="E9105">
        <v>189777</v>
      </c>
      <c r="F9105">
        <v>38.993099999999998</v>
      </c>
      <c r="G9105">
        <v>44633</v>
      </c>
      <c r="H9105">
        <v>44621</v>
      </c>
      <c r="I9105">
        <v>7399993.5386999995</v>
      </c>
      <c r="J9105" t="s">
        <v>188</v>
      </c>
      <c r="K9105">
        <v>5179.9954770899994</v>
      </c>
    </row>
    <row r="9106" spans="1:11" x14ac:dyDescent="0.2">
      <c r="A9106" t="s">
        <v>264</v>
      </c>
      <c r="B9106" t="s">
        <v>198</v>
      </c>
      <c r="C9106" t="s">
        <v>201</v>
      </c>
      <c r="D9106" t="s">
        <v>190</v>
      </c>
      <c r="E9106">
        <v>197770</v>
      </c>
      <c r="F9106">
        <v>41.462200000000003</v>
      </c>
      <c r="G9106">
        <v>44637</v>
      </c>
      <c r="H9106">
        <v>44621</v>
      </c>
      <c r="I9106">
        <v>8199979.2940000007</v>
      </c>
      <c r="J9106" t="s">
        <v>188</v>
      </c>
      <c r="K9106">
        <v>5739.9855058000012</v>
      </c>
    </row>
    <row r="9107" spans="1:11" x14ac:dyDescent="0.2">
      <c r="A9107" t="s">
        <v>264</v>
      </c>
      <c r="B9107" t="s">
        <v>198</v>
      </c>
      <c r="C9107" t="s">
        <v>230</v>
      </c>
      <c r="D9107" t="s">
        <v>190</v>
      </c>
      <c r="E9107">
        <v>20341</v>
      </c>
      <c r="F9107">
        <v>108.15600000000001</v>
      </c>
      <c r="G9107">
        <v>44637</v>
      </c>
      <c r="H9107">
        <v>44621</v>
      </c>
      <c r="I9107">
        <v>2200001.196</v>
      </c>
      <c r="J9107" t="s">
        <v>188</v>
      </c>
      <c r="K9107">
        <v>1540.0008372</v>
      </c>
    </row>
    <row r="9108" spans="1:11" x14ac:dyDescent="0.2">
      <c r="A9108" t="s">
        <v>264</v>
      </c>
      <c r="B9108" t="s">
        <v>198</v>
      </c>
      <c r="C9108" t="s">
        <v>203</v>
      </c>
      <c r="D9108" t="s">
        <v>192</v>
      </c>
      <c r="E9108">
        <v>65123</v>
      </c>
      <c r="F9108">
        <v>110.5592</v>
      </c>
      <c r="G9108">
        <v>44637</v>
      </c>
      <c r="H9108">
        <v>44621</v>
      </c>
      <c r="I9108">
        <v>7199946.7816000003</v>
      </c>
      <c r="J9108" t="s">
        <v>204</v>
      </c>
      <c r="K9108">
        <v>5039.962747120001</v>
      </c>
    </row>
    <row r="9109" spans="1:11" x14ac:dyDescent="0.2">
      <c r="A9109" t="s">
        <v>264</v>
      </c>
      <c r="B9109" t="s">
        <v>185</v>
      </c>
      <c r="C9109" t="s">
        <v>233</v>
      </c>
      <c r="D9109" t="s">
        <v>192</v>
      </c>
      <c r="E9109">
        <v>32908</v>
      </c>
      <c r="F9109">
        <v>91.164199999999994</v>
      </c>
      <c r="G9109">
        <v>44638</v>
      </c>
      <c r="H9109">
        <v>44621</v>
      </c>
      <c r="I9109">
        <v>3000031.4935999997</v>
      </c>
      <c r="J9109" t="s">
        <v>204</v>
      </c>
      <c r="K9109">
        <v>2100.0220455199997</v>
      </c>
    </row>
    <row r="9110" spans="1:11" x14ac:dyDescent="0.2">
      <c r="A9110" t="s">
        <v>264</v>
      </c>
      <c r="B9110" t="s">
        <v>198</v>
      </c>
      <c r="C9110" t="s">
        <v>199</v>
      </c>
      <c r="D9110" t="s">
        <v>200</v>
      </c>
      <c r="E9110">
        <v>935046</v>
      </c>
      <c r="F9110">
        <v>3.2084000000000001</v>
      </c>
      <c r="G9110">
        <v>44638</v>
      </c>
      <c r="H9110">
        <v>44621</v>
      </c>
      <c r="I9110">
        <v>3000001.5863999999</v>
      </c>
      <c r="J9110" t="s">
        <v>193</v>
      </c>
      <c r="K9110">
        <v>2400.00126912</v>
      </c>
    </row>
    <row r="9111" spans="1:11" x14ac:dyDescent="0.2">
      <c r="A9111" t="s">
        <v>264</v>
      </c>
      <c r="B9111" t="s">
        <v>198</v>
      </c>
      <c r="C9111" t="s">
        <v>235</v>
      </c>
      <c r="D9111" t="s">
        <v>190</v>
      </c>
      <c r="E9111">
        <v>328892</v>
      </c>
      <c r="F9111">
        <v>13.6823</v>
      </c>
      <c r="G9111">
        <v>44638</v>
      </c>
      <c r="H9111">
        <v>44621</v>
      </c>
      <c r="I9111">
        <v>4499999.0115999999</v>
      </c>
      <c r="J9111" t="s">
        <v>204</v>
      </c>
      <c r="K9111">
        <v>3149.99930812</v>
      </c>
    </row>
    <row r="9112" spans="1:11" x14ac:dyDescent="0.2">
      <c r="A9112" t="s">
        <v>264</v>
      </c>
      <c r="B9112" t="s">
        <v>185</v>
      </c>
      <c r="C9112" t="s">
        <v>194</v>
      </c>
      <c r="D9112" t="s">
        <v>187</v>
      </c>
      <c r="E9112">
        <v>163494</v>
      </c>
      <c r="F9112">
        <v>50.154800000000002</v>
      </c>
      <c r="G9112">
        <v>44639</v>
      </c>
      <c r="H9112">
        <v>44621</v>
      </c>
      <c r="I9112">
        <v>8200008.8711999999</v>
      </c>
      <c r="J9112" t="s">
        <v>188</v>
      </c>
      <c r="K9112">
        <v>5740.0062098400003</v>
      </c>
    </row>
    <row r="9113" spans="1:11" x14ac:dyDescent="0.2">
      <c r="A9113" t="s">
        <v>264</v>
      </c>
      <c r="B9113" t="s">
        <v>185</v>
      </c>
      <c r="C9113" t="s">
        <v>229</v>
      </c>
      <c r="D9113" t="s">
        <v>190</v>
      </c>
      <c r="E9113">
        <v>62709</v>
      </c>
      <c r="F9113">
        <v>102.0581</v>
      </c>
      <c r="G9113">
        <v>44639</v>
      </c>
      <c r="H9113">
        <v>44621</v>
      </c>
      <c r="I9113">
        <v>6399961.3928999994</v>
      </c>
      <c r="J9113" t="s">
        <v>188</v>
      </c>
      <c r="K9113">
        <v>4479.9729750300003</v>
      </c>
    </row>
    <row r="9114" spans="1:11" x14ac:dyDescent="0.2">
      <c r="A9114" t="s">
        <v>264</v>
      </c>
      <c r="B9114" t="s">
        <v>185</v>
      </c>
      <c r="C9114" t="s">
        <v>197</v>
      </c>
      <c r="D9114" t="s">
        <v>190</v>
      </c>
      <c r="E9114">
        <v>16684</v>
      </c>
      <c r="F9114">
        <v>161.82820000000001</v>
      </c>
      <c r="G9114">
        <v>44641</v>
      </c>
      <c r="H9114">
        <v>44621</v>
      </c>
      <c r="I9114">
        <v>2699941.6888000001</v>
      </c>
      <c r="J9114" t="s">
        <v>188</v>
      </c>
      <c r="K9114">
        <v>1889.9591821600002</v>
      </c>
    </row>
    <row r="9115" spans="1:11" x14ac:dyDescent="0.2">
      <c r="A9115" t="s">
        <v>264</v>
      </c>
      <c r="B9115" t="s">
        <v>185</v>
      </c>
      <c r="C9115" t="s">
        <v>208</v>
      </c>
      <c r="D9115" t="s">
        <v>190</v>
      </c>
      <c r="E9115">
        <v>97404</v>
      </c>
      <c r="F9115">
        <v>60.572299999999998</v>
      </c>
      <c r="G9115">
        <v>44641</v>
      </c>
      <c r="H9115">
        <v>44621</v>
      </c>
      <c r="I9115">
        <v>5899984.3092</v>
      </c>
      <c r="J9115" t="s">
        <v>188</v>
      </c>
      <c r="K9115">
        <v>4129.9890164399994</v>
      </c>
    </row>
    <row r="9116" spans="1:11" x14ac:dyDescent="0.2">
      <c r="A9116" t="s">
        <v>264</v>
      </c>
      <c r="B9116" t="s">
        <v>198</v>
      </c>
      <c r="C9116" t="s">
        <v>231</v>
      </c>
      <c r="D9116" t="s">
        <v>212</v>
      </c>
      <c r="E9116">
        <v>78451</v>
      </c>
      <c r="F9116">
        <v>20.3948</v>
      </c>
      <c r="G9116">
        <v>44644</v>
      </c>
      <c r="H9116">
        <v>44621</v>
      </c>
      <c r="I9116">
        <v>1599992.4547999999</v>
      </c>
      <c r="J9116" t="s">
        <v>188</v>
      </c>
      <c r="K9116">
        <v>1119.99471836</v>
      </c>
    </row>
    <row r="9117" spans="1:11" x14ac:dyDescent="0.2">
      <c r="A9117" t="s">
        <v>264</v>
      </c>
      <c r="B9117" t="s">
        <v>185</v>
      </c>
      <c r="C9117" t="s">
        <v>205</v>
      </c>
      <c r="D9117" t="s">
        <v>190</v>
      </c>
      <c r="E9117">
        <v>148195</v>
      </c>
      <c r="F9117">
        <v>17.5444</v>
      </c>
      <c r="G9117">
        <v>44644</v>
      </c>
      <c r="H9117">
        <v>44621</v>
      </c>
      <c r="I9117">
        <v>2599992.358</v>
      </c>
      <c r="J9117" t="s">
        <v>193</v>
      </c>
      <c r="K9117">
        <v>2079.9938864000001</v>
      </c>
    </row>
    <row r="9118" spans="1:11" x14ac:dyDescent="0.2">
      <c r="A9118" t="s">
        <v>264</v>
      </c>
      <c r="B9118" t="s">
        <v>198</v>
      </c>
      <c r="C9118" t="s">
        <v>202</v>
      </c>
      <c r="D9118" t="s">
        <v>190</v>
      </c>
      <c r="E9118">
        <v>1758070</v>
      </c>
      <c r="F9118">
        <v>4.0953999999999997</v>
      </c>
      <c r="G9118">
        <v>44644</v>
      </c>
      <c r="H9118">
        <v>44621</v>
      </c>
      <c r="I9118">
        <v>7199999.8779999996</v>
      </c>
      <c r="J9118" t="s">
        <v>193</v>
      </c>
      <c r="K9118">
        <v>5759.9999023999999</v>
      </c>
    </row>
    <row r="9119" spans="1:11" x14ac:dyDescent="0.2">
      <c r="A9119" t="s">
        <v>264</v>
      </c>
      <c r="B9119" t="s">
        <v>198</v>
      </c>
      <c r="C9119" t="s">
        <v>211</v>
      </c>
      <c r="D9119" t="s">
        <v>190</v>
      </c>
      <c r="E9119">
        <v>680710</v>
      </c>
      <c r="F9119">
        <v>13.368399999999999</v>
      </c>
      <c r="G9119">
        <v>44644</v>
      </c>
      <c r="H9119">
        <v>44621</v>
      </c>
      <c r="I9119">
        <v>9100003.5639999993</v>
      </c>
      <c r="J9119" t="s">
        <v>207</v>
      </c>
      <c r="K9119">
        <v>6370.0024948</v>
      </c>
    </row>
    <row r="9120" spans="1:11" x14ac:dyDescent="0.2">
      <c r="A9120" t="s">
        <v>264</v>
      </c>
      <c r="B9120" t="s">
        <v>198</v>
      </c>
      <c r="C9120" t="s">
        <v>220</v>
      </c>
      <c r="D9120" t="s">
        <v>190</v>
      </c>
      <c r="E9120">
        <v>41709</v>
      </c>
      <c r="F9120">
        <v>160.63839999999999</v>
      </c>
      <c r="G9120">
        <v>44644</v>
      </c>
      <c r="H9120">
        <v>44621</v>
      </c>
      <c r="I9120">
        <v>6700067.0255999994</v>
      </c>
      <c r="J9120" t="s">
        <v>188</v>
      </c>
      <c r="K9120">
        <v>4690.0469179199999</v>
      </c>
    </row>
    <row r="9121" spans="1:11" x14ac:dyDescent="0.2">
      <c r="A9121" t="s">
        <v>264</v>
      </c>
      <c r="B9121" t="s">
        <v>198</v>
      </c>
      <c r="C9121" t="s">
        <v>221</v>
      </c>
      <c r="D9121" t="s">
        <v>190</v>
      </c>
      <c r="E9121">
        <v>163159</v>
      </c>
      <c r="F9121">
        <v>37.386800000000001</v>
      </c>
      <c r="G9121">
        <v>44645</v>
      </c>
      <c r="H9121">
        <v>44621</v>
      </c>
      <c r="I9121">
        <v>6099992.9012000002</v>
      </c>
      <c r="J9121" t="s">
        <v>207</v>
      </c>
      <c r="K9121">
        <v>4269.9950308400012</v>
      </c>
    </row>
    <row r="9122" spans="1:11" x14ac:dyDescent="0.2">
      <c r="A9122" t="s">
        <v>264</v>
      </c>
      <c r="B9122" t="s">
        <v>198</v>
      </c>
      <c r="C9122" t="s">
        <v>112</v>
      </c>
      <c r="D9122" t="s">
        <v>192</v>
      </c>
      <c r="E9122">
        <v>245501</v>
      </c>
      <c r="F9122">
        <v>37.881700000000002</v>
      </c>
      <c r="G9122">
        <v>44645</v>
      </c>
      <c r="H9122">
        <v>44621</v>
      </c>
      <c r="I9122">
        <v>9299995.2317000013</v>
      </c>
      <c r="J9122" t="s">
        <v>188</v>
      </c>
      <c r="K9122">
        <v>6509.9966621900012</v>
      </c>
    </row>
    <row r="9123" spans="1:11" x14ac:dyDescent="0.2">
      <c r="A9123" t="s">
        <v>264</v>
      </c>
      <c r="B9123" t="s">
        <v>185</v>
      </c>
      <c r="C9123" t="s">
        <v>195</v>
      </c>
      <c r="D9123" t="s">
        <v>190</v>
      </c>
      <c r="E9123">
        <v>72326</v>
      </c>
      <c r="F9123">
        <v>107.8445</v>
      </c>
      <c r="G9123">
        <v>44646</v>
      </c>
      <c r="H9123">
        <v>44621</v>
      </c>
      <c r="I9123">
        <v>7799961.307</v>
      </c>
      <c r="J9123" t="s">
        <v>196</v>
      </c>
      <c r="K9123">
        <v>7019.9651763000002</v>
      </c>
    </row>
    <row r="9124" spans="1:11" x14ac:dyDescent="0.2">
      <c r="A9124" t="s">
        <v>264</v>
      </c>
      <c r="B9124" t="s">
        <v>185</v>
      </c>
      <c r="C9124" t="s">
        <v>219</v>
      </c>
      <c r="D9124" t="s">
        <v>190</v>
      </c>
      <c r="E9124">
        <v>123538</v>
      </c>
      <c r="F9124">
        <v>56.662500000000001</v>
      </c>
      <c r="G9124">
        <v>44647</v>
      </c>
      <c r="H9124">
        <v>44621</v>
      </c>
      <c r="I9124">
        <v>6999971.9249999998</v>
      </c>
      <c r="J9124" t="s">
        <v>188</v>
      </c>
      <c r="K9124">
        <v>4899.9803475000008</v>
      </c>
    </row>
    <row r="9125" spans="1:11" x14ac:dyDescent="0.2">
      <c r="A9125" t="s">
        <v>264</v>
      </c>
      <c r="B9125" t="s">
        <v>198</v>
      </c>
      <c r="C9125" t="s">
        <v>245</v>
      </c>
      <c r="D9125" t="s">
        <v>190</v>
      </c>
      <c r="E9125">
        <v>13157</v>
      </c>
      <c r="F9125">
        <v>53.205300000000001</v>
      </c>
      <c r="G9125">
        <v>44648</v>
      </c>
      <c r="H9125">
        <v>44621</v>
      </c>
      <c r="I9125">
        <v>700022.13210000005</v>
      </c>
      <c r="J9125" t="s">
        <v>188</v>
      </c>
      <c r="K9125">
        <v>490.01549247000008</v>
      </c>
    </row>
    <row r="9126" spans="1:11" x14ac:dyDescent="0.2">
      <c r="A9126" t="s">
        <v>264</v>
      </c>
      <c r="B9126" t="s">
        <v>198</v>
      </c>
      <c r="C9126" t="s">
        <v>222</v>
      </c>
      <c r="D9126" t="s">
        <v>200</v>
      </c>
      <c r="E9126">
        <v>158704</v>
      </c>
      <c r="F9126">
        <v>15.752599999999999</v>
      </c>
      <c r="G9126">
        <v>44648</v>
      </c>
      <c r="H9126">
        <v>44621</v>
      </c>
      <c r="I9126">
        <v>2500000.6303999997</v>
      </c>
      <c r="J9126" t="s">
        <v>193</v>
      </c>
      <c r="K9126">
        <v>2000.0005043199999</v>
      </c>
    </row>
    <row r="9127" spans="1:11" x14ac:dyDescent="0.2">
      <c r="A9127" t="s">
        <v>264</v>
      </c>
      <c r="B9127" t="s">
        <v>185</v>
      </c>
      <c r="C9127" t="s">
        <v>235</v>
      </c>
      <c r="D9127" t="s">
        <v>192</v>
      </c>
      <c r="E9127">
        <v>281694</v>
      </c>
      <c r="F9127">
        <v>14.5548</v>
      </c>
      <c r="G9127">
        <v>44651</v>
      </c>
      <c r="H9127">
        <v>44621</v>
      </c>
      <c r="I9127">
        <v>4099999.8311999999</v>
      </c>
      <c r="J9127" t="s">
        <v>204</v>
      </c>
      <c r="K9127">
        <v>2869.9998818399999</v>
      </c>
    </row>
    <row r="9128" spans="1:11" x14ac:dyDescent="0.2">
      <c r="A9128" t="s">
        <v>264</v>
      </c>
      <c r="B9128" t="s">
        <v>185</v>
      </c>
      <c r="C9128" t="s">
        <v>199</v>
      </c>
      <c r="D9128" t="s">
        <v>192</v>
      </c>
      <c r="E9128">
        <v>1038422</v>
      </c>
      <c r="F9128">
        <v>2.7927</v>
      </c>
      <c r="G9128">
        <v>44651</v>
      </c>
      <c r="H9128">
        <v>44621</v>
      </c>
      <c r="I9128">
        <v>2900001.1193999997</v>
      </c>
      <c r="J9128" t="s">
        <v>193</v>
      </c>
      <c r="K9128">
        <v>2320.0008955200001</v>
      </c>
    </row>
    <row r="9129" spans="1:11" x14ac:dyDescent="0.2">
      <c r="A9129" t="s">
        <v>264</v>
      </c>
      <c r="B9129" t="s">
        <v>198</v>
      </c>
      <c r="C9129" t="s">
        <v>236</v>
      </c>
      <c r="D9129" t="s">
        <v>190</v>
      </c>
      <c r="E9129">
        <v>287664</v>
      </c>
      <c r="F9129">
        <v>6.2572999999999999</v>
      </c>
      <c r="G9129">
        <v>44651</v>
      </c>
      <c r="H9129">
        <v>44621</v>
      </c>
      <c r="I9129">
        <v>1799999.9472000001</v>
      </c>
      <c r="J9129" t="s">
        <v>215</v>
      </c>
      <c r="K9129">
        <v>1619.99995248</v>
      </c>
    </row>
    <row r="9130" spans="1:11" x14ac:dyDescent="0.2">
      <c r="A9130" t="s">
        <v>264</v>
      </c>
      <c r="B9130" t="s">
        <v>198</v>
      </c>
      <c r="C9130" t="s">
        <v>233</v>
      </c>
      <c r="D9130" t="s">
        <v>190</v>
      </c>
      <c r="E9130">
        <v>77746</v>
      </c>
      <c r="F9130">
        <v>88.750600000000006</v>
      </c>
      <c r="G9130">
        <v>44651</v>
      </c>
      <c r="H9130">
        <v>44621</v>
      </c>
      <c r="I9130">
        <v>6900004.1476000007</v>
      </c>
      <c r="J9130" t="s">
        <v>204</v>
      </c>
      <c r="K9130">
        <v>4830.0029033200008</v>
      </c>
    </row>
    <row r="9131" spans="1:11" x14ac:dyDescent="0.2">
      <c r="A9131" t="s">
        <v>264</v>
      </c>
      <c r="B9131" t="s">
        <v>198</v>
      </c>
      <c r="C9131" t="s">
        <v>224</v>
      </c>
      <c r="D9131" t="s">
        <v>190</v>
      </c>
      <c r="E9131">
        <v>9947</v>
      </c>
      <c r="F9131">
        <v>180.95529999999999</v>
      </c>
      <c r="G9131">
        <v>44653</v>
      </c>
      <c r="H9131">
        <v>44652</v>
      </c>
      <c r="I9131">
        <v>1799962.3691</v>
      </c>
      <c r="J9131" t="s">
        <v>204</v>
      </c>
      <c r="K9131">
        <v>1259.9736583700001</v>
      </c>
    </row>
    <row r="9132" spans="1:11" x14ac:dyDescent="0.2">
      <c r="A9132" t="s">
        <v>264</v>
      </c>
      <c r="B9132" t="s">
        <v>185</v>
      </c>
      <c r="C9132" t="s">
        <v>243</v>
      </c>
      <c r="D9132" t="s">
        <v>187</v>
      </c>
      <c r="E9132">
        <v>1568176</v>
      </c>
      <c r="F9132">
        <v>6.2492999999999999</v>
      </c>
      <c r="G9132">
        <v>44654</v>
      </c>
      <c r="H9132">
        <v>44652</v>
      </c>
      <c r="I9132">
        <v>9800002.2767999992</v>
      </c>
      <c r="J9132" t="s">
        <v>215</v>
      </c>
      <c r="K9132">
        <v>8820.0020491200012</v>
      </c>
    </row>
    <row r="9133" spans="1:11" x14ac:dyDescent="0.2">
      <c r="A9133" t="s">
        <v>264</v>
      </c>
      <c r="B9133" t="s">
        <v>198</v>
      </c>
      <c r="C9133" t="s">
        <v>213</v>
      </c>
      <c r="D9133" t="s">
        <v>200</v>
      </c>
      <c r="E9133">
        <v>30379</v>
      </c>
      <c r="F9133">
        <v>72.4191</v>
      </c>
      <c r="G9133">
        <v>44658</v>
      </c>
      <c r="H9133">
        <v>44652</v>
      </c>
      <c r="I9133">
        <v>2200019.8388999999</v>
      </c>
      <c r="J9133" t="s">
        <v>188</v>
      </c>
      <c r="K9133">
        <v>1540.0138872299999</v>
      </c>
    </row>
    <row r="9134" spans="1:11" x14ac:dyDescent="0.2">
      <c r="A9134" t="s">
        <v>264</v>
      </c>
      <c r="B9134" t="s">
        <v>198</v>
      </c>
      <c r="C9134" t="s">
        <v>206</v>
      </c>
      <c r="D9134" t="s">
        <v>187</v>
      </c>
      <c r="E9134">
        <v>68241</v>
      </c>
      <c r="F9134">
        <v>92.320499999999996</v>
      </c>
      <c r="G9134">
        <v>44658</v>
      </c>
      <c r="H9134">
        <v>44652</v>
      </c>
      <c r="I9134">
        <v>6300043.2404999994</v>
      </c>
      <c r="J9134" t="s">
        <v>207</v>
      </c>
      <c r="K9134">
        <v>4410.0302683499995</v>
      </c>
    </row>
    <row r="9135" spans="1:11" x14ac:dyDescent="0.2">
      <c r="A9135" t="s">
        <v>264</v>
      </c>
      <c r="B9135" t="s">
        <v>198</v>
      </c>
      <c r="C9135" t="s">
        <v>206</v>
      </c>
      <c r="D9135" t="s">
        <v>187</v>
      </c>
      <c r="E9135">
        <v>96029</v>
      </c>
      <c r="F9135">
        <v>98.928600000000003</v>
      </c>
      <c r="G9135">
        <v>44658</v>
      </c>
      <c r="H9135">
        <v>44652</v>
      </c>
      <c r="I9135">
        <v>9500014.5294000003</v>
      </c>
      <c r="J9135" t="s">
        <v>207</v>
      </c>
      <c r="K9135">
        <v>6650.0101705800007</v>
      </c>
    </row>
    <row r="9136" spans="1:11" x14ac:dyDescent="0.2">
      <c r="A9136" t="s">
        <v>264</v>
      </c>
      <c r="B9136" t="s">
        <v>185</v>
      </c>
      <c r="C9136" t="s">
        <v>223</v>
      </c>
      <c r="D9136" t="s">
        <v>190</v>
      </c>
      <c r="E9136">
        <v>90790</v>
      </c>
      <c r="F9136">
        <v>90.317899999999995</v>
      </c>
      <c r="G9136">
        <v>44661</v>
      </c>
      <c r="H9136">
        <v>44652</v>
      </c>
      <c r="I9136">
        <v>8199962.1409999998</v>
      </c>
      <c r="J9136" t="s">
        <v>204</v>
      </c>
      <c r="K9136">
        <v>5739.9734987000002</v>
      </c>
    </row>
    <row r="9137" spans="1:11" x14ac:dyDescent="0.2">
      <c r="A9137" t="s">
        <v>264</v>
      </c>
      <c r="B9137" t="s">
        <v>185</v>
      </c>
      <c r="C9137" t="s">
        <v>203</v>
      </c>
      <c r="D9137" t="s">
        <v>190</v>
      </c>
      <c r="E9137">
        <v>64931</v>
      </c>
      <c r="F9137">
        <v>110.8869</v>
      </c>
      <c r="G9137">
        <v>44662</v>
      </c>
      <c r="H9137">
        <v>44652</v>
      </c>
      <c r="I9137">
        <v>7199997.3038999997</v>
      </c>
      <c r="J9137" t="s">
        <v>204</v>
      </c>
      <c r="K9137">
        <v>5039.9981127299998</v>
      </c>
    </row>
    <row r="9138" spans="1:11" x14ac:dyDescent="0.2">
      <c r="A9138" t="s">
        <v>264</v>
      </c>
      <c r="B9138" t="s">
        <v>198</v>
      </c>
      <c r="C9138" t="s">
        <v>216</v>
      </c>
      <c r="D9138" t="s">
        <v>192</v>
      </c>
      <c r="E9138">
        <v>398268</v>
      </c>
      <c r="F9138">
        <v>18.078299999999999</v>
      </c>
      <c r="G9138">
        <v>44662</v>
      </c>
      <c r="H9138">
        <v>44652</v>
      </c>
      <c r="I9138">
        <v>7200008.3843999999</v>
      </c>
      <c r="J9138" t="s">
        <v>215</v>
      </c>
      <c r="K9138">
        <v>6480.0075459600002</v>
      </c>
    </row>
    <row r="9139" spans="1:11" x14ac:dyDescent="0.2">
      <c r="A9139" t="s">
        <v>264</v>
      </c>
      <c r="B9139" t="s">
        <v>185</v>
      </c>
      <c r="C9139" t="s">
        <v>231</v>
      </c>
      <c r="D9139" t="s">
        <v>200</v>
      </c>
      <c r="E9139">
        <v>460152</v>
      </c>
      <c r="F9139">
        <v>19.993400000000001</v>
      </c>
      <c r="G9139">
        <v>44665</v>
      </c>
      <c r="H9139">
        <v>44652</v>
      </c>
      <c r="I9139">
        <v>9200002.9967999998</v>
      </c>
      <c r="J9139" t="s">
        <v>188</v>
      </c>
      <c r="K9139">
        <v>6440.0020977600007</v>
      </c>
    </row>
    <row r="9140" spans="1:11" x14ac:dyDescent="0.2">
      <c r="A9140" t="s">
        <v>264</v>
      </c>
      <c r="B9140" t="s">
        <v>198</v>
      </c>
      <c r="C9140" t="s">
        <v>208</v>
      </c>
      <c r="D9140" t="s">
        <v>187</v>
      </c>
      <c r="E9140">
        <v>174103</v>
      </c>
      <c r="F9140">
        <v>57.437100000000001</v>
      </c>
      <c r="G9140">
        <v>44665</v>
      </c>
      <c r="H9140">
        <v>44652</v>
      </c>
      <c r="I9140">
        <v>9999971.4212999996</v>
      </c>
      <c r="J9140" t="s">
        <v>188</v>
      </c>
      <c r="K9140">
        <v>6999.9799949100006</v>
      </c>
    </row>
    <row r="9141" spans="1:11" x14ac:dyDescent="0.2">
      <c r="A9141" t="s">
        <v>264</v>
      </c>
      <c r="B9141" t="s">
        <v>198</v>
      </c>
      <c r="C9141" t="s">
        <v>189</v>
      </c>
      <c r="D9141" t="s">
        <v>190</v>
      </c>
      <c r="E9141">
        <v>40306</v>
      </c>
      <c r="F9141">
        <v>29.771999999999998</v>
      </c>
      <c r="G9141">
        <v>44667</v>
      </c>
      <c r="H9141">
        <v>44652</v>
      </c>
      <c r="I9141">
        <v>1199990.2319999998</v>
      </c>
      <c r="J9141" t="s">
        <v>188</v>
      </c>
      <c r="K9141">
        <v>839.99316239999985</v>
      </c>
    </row>
    <row r="9142" spans="1:11" x14ac:dyDescent="0.2">
      <c r="A9142" t="s">
        <v>264</v>
      </c>
      <c r="B9142" t="s">
        <v>185</v>
      </c>
      <c r="C9142" t="s">
        <v>224</v>
      </c>
      <c r="D9142" t="s">
        <v>190</v>
      </c>
      <c r="E9142">
        <v>23329</v>
      </c>
      <c r="F9142">
        <v>171.45769999999999</v>
      </c>
      <c r="G9142">
        <v>44668</v>
      </c>
      <c r="H9142">
        <v>44652</v>
      </c>
      <c r="I9142">
        <v>3999936.6832999997</v>
      </c>
      <c r="J9142" t="s">
        <v>204</v>
      </c>
      <c r="K9142">
        <v>2799.9556783099997</v>
      </c>
    </row>
    <row r="9143" spans="1:11" x14ac:dyDescent="0.2">
      <c r="A9143" t="s">
        <v>264</v>
      </c>
      <c r="B9143" t="s">
        <v>185</v>
      </c>
      <c r="C9143" t="s">
        <v>238</v>
      </c>
      <c r="D9143" t="s">
        <v>187</v>
      </c>
      <c r="E9143">
        <v>15259</v>
      </c>
      <c r="F9143">
        <v>209.715</v>
      </c>
      <c r="G9143">
        <v>44669</v>
      </c>
      <c r="H9143">
        <v>44652</v>
      </c>
      <c r="I9143">
        <v>3200041.1850000001</v>
      </c>
      <c r="J9143" t="s">
        <v>204</v>
      </c>
      <c r="K9143">
        <v>2240.0288295000005</v>
      </c>
    </row>
    <row r="9144" spans="1:11" x14ac:dyDescent="0.2">
      <c r="A9144" t="s">
        <v>264</v>
      </c>
      <c r="B9144" t="s">
        <v>185</v>
      </c>
      <c r="C9144" t="s">
        <v>242</v>
      </c>
      <c r="D9144" t="s">
        <v>187</v>
      </c>
      <c r="E9144">
        <v>8766</v>
      </c>
      <c r="F9144">
        <v>273.77730000000003</v>
      </c>
      <c r="G9144">
        <v>44672</v>
      </c>
      <c r="H9144">
        <v>44652</v>
      </c>
      <c r="I9144">
        <v>2399931.8118000003</v>
      </c>
      <c r="J9144" t="s">
        <v>207</v>
      </c>
      <c r="K9144">
        <v>1679.9522682600004</v>
      </c>
    </row>
    <row r="9145" spans="1:11" x14ac:dyDescent="0.2">
      <c r="A9145" t="s">
        <v>264</v>
      </c>
      <c r="B9145" t="s">
        <v>185</v>
      </c>
      <c r="C9145" t="s">
        <v>238</v>
      </c>
      <c r="D9145" t="s">
        <v>190</v>
      </c>
      <c r="E9145">
        <v>5543</v>
      </c>
      <c r="F9145">
        <v>234.54259999999999</v>
      </c>
      <c r="G9145">
        <v>44672</v>
      </c>
      <c r="H9145">
        <v>44652</v>
      </c>
      <c r="I9145">
        <v>1300069.6317999999</v>
      </c>
      <c r="J9145" t="s">
        <v>204</v>
      </c>
      <c r="K9145">
        <v>910.04874225999993</v>
      </c>
    </row>
    <row r="9146" spans="1:11" x14ac:dyDescent="0.2">
      <c r="A9146" t="s">
        <v>264</v>
      </c>
      <c r="B9146" t="s">
        <v>198</v>
      </c>
      <c r="C9146" t="s">
        <v>195</v>
      </c>
      <c r="D9146" t="s">
        <v>190</v>
      </c>
      <c r="E9146">
        <v>66948</v>
      </c>
      <c r="F9146">
        <v>116.50839999999999</v>
      </c>
      <c r="G9146">
        <v>44672</v>
      </c>
      <c r="H9146">
        <v>44652</v>
      </c>
      <c r="I9146">
        <v>7800004.3631999996</v>
      </c>
      <c r="J9146" t="s">
        <v>196</v>
      </c>
      <c r="K9146">
        <v>7020.0039268799992</v>
      </c>
    </row>
    <row r="9147" spans="1:11" x14ac:dyDescent="0.2">
      <c r="A9147" t="s">
        <v>264</v>
      </c>
      <c r="B9147" t="s">
        <v>198</v>
      </c>
      <c r="C9147" t="s">
        <v>194</v>
      </c>
      <c r="D9147" t="s">
        <v>187</v>
      </c>
      <c r="E9147">
        <v>57705</v>
      </c>
      <c r="F9147">
        <v>50.256</v>
      </c>
      <c r="G9147">
        <v>44672</v>
      </c>
      <c r="H9147">
        <v>44652</v>
      </c>
      <c r="I9147">
        <v>2900022.48</v>
      </c>
      <c r="J9147" t="s">
        <v>188</v>
      </c>
      <c r="K9147">
        <v>2030.0157360000001</v>
      </c>
    </row>
    <row r="9148" spans="1:11" x14ac:dyDescent="0.2">
      <c r="A9148" t="s">
        <v>264</v>
      </c>
      <c r="B9148" t="s">
        <v>198</v>
      </c>
      <c r="C9148" t="s">
        <v>211</v>
      </c>
      <c r="D9148" t="s">
        <v>192</v>
      </c>
      <c r="E9148">
        <v>650764</v>
      </c>
      <c r="F9148">
        <v>12.446899999999999</v>
      </c>
      <c r="G9148">
        <v>44672</v>
      </c>
      <c r="H9148">
        <v>44652</v>
      </c>
      <c r="I9148">
        <v>8099994.4315999998</v>
      </c>
      <c r="J9148" t="s">
        <v>207</v>
      </c>
      <c r="K9148">
        <v>5669.9961021200006</v>
      </c>
    </row>
    <row r="9149" spans="1:11" x14ac:dyDescent="0.2">
      <c r="A9149" t="s">
        <v>264</v>
      </c>
      <c r="B9149" t="s">
        <v>185</v>
      </c>
      <c r="C9149" t="s">
        <v>218</v>
      </c>
      <c r="D9149" t="s">
        <v>187</v>
      </c>
      <c r="E9149">
        <v>149322</v>
      </c>
      <c r="F9149">
        <v>65.630099999999999</v>
      </c>
      <c r="G9149">
        <v>44673</v>
      </c>
      <c r="H9149">
        <v>44652</v>
      </c>
      <c r="I9149">
        <v>9800017.7921999991</v>
      </c>
      <c r="J9149" t="s">
        <v>204</v>
      </c>
      <c r="K9149">
        <v>6860.0124545399995</v>
      </c>
    </row>
    <row r="9150" spans="1:11" x14ac:dyDescent="0.2">
      <c r="A9150" t="s">
        <v>264</v>
      </c>
      <c r="B9150" t="s">
        <v>185</v>
      </c>
      <c r="C9150" t="s">
        <v>224</v>
      </c>
      <c r="D9150" t="s">
        <v>190</v>
      </c>
      <c r="E9150">
        <v>51212</v>
      </c>
      <c r="F9150">
        <v>183.5523</v>
      </c>
      <c r="G9150">
        <v>44674</v>
      </c>
      <c r="H9150">
        <v>44652</v>
      </c>
      <c r="I9150">
        <v>9400080.3876000009</v>
      </c>
      <c r="J9150" t="s">
        <v>204</v>
      </c>
      <c r="K9150">
        <v>6580.0562713200006</v>
      </c>
    </row>
    <row r="9151" spans="1:11" x14ac:dyDescent="0.2">
      <c r="A9151" t="s">
        <v>264</v>
      </c>
      <c r="B9151" t="s">
        <v>198</v>
      </c>
      <c r="C9151" t="s">
        <v>234</v>
      </c>
      <c r="D9151" t="s">
        <v>190</v>
      </c>
      <c r="E9151">
        <v>75597</v>
      </c>
      <c r="F9151">
        <v>104.5016</v>
      </c>
      <c r="G9151">
        <v>44676</v>
      </c>
      <c r="H9151">
        <v>44652</v>
      </c>
      <c r="I9151">
        <v>7900007.4551999997</v>
      </c>
      <c r="J9151" t="s">
        <v>204</v>
      </c>
      <c r="K9151">
        <v>5530.0052186399998</v>
      </c>
    </row>
    <row r="9152" spans="1:11" x14ac:dyDescent="0.2">
      <c r="A9152" t="s">
        <v>264</v>
      </c>
      <c r="B9152" t="s">
        <v>198</v>
      </c>
      <c r="C9152" t="s">
        <v>213</v>
      </c>
      <c r="D9152" t="s">
        <v>192</v>
      </c>
      <c r="E9152">
        <v>68613</v>
      </c>
      <c r="F9152">
        <v>69.957400000000007</v>
      </c>
      <c r="G9152">
        <v>44676</v>
      </c>
      <c r="H9152">
        <v>44652</v>
      </c>
      <c r="I9152">
        <v>4799987.0862000007</v>
      </c>
      <c r="J9152" t="s">
        <v>188</v>
      </c>
      <c r="K9152">
        <v>3359.990960340001</v>
      </c>
    </row>
    <row r="9153" spans="1:11" x14ac:dyDescent="0.2">
      <c r="A9153" t="s">
        <v>264</v>
      </c>
      <c r="B9153" t="s">
        <v>185</v>
      </c>
      <c r="C9153" t="s">
        <v>203</v>
      </c>
      <c r="D9153" t="s">
        <v>212</v>
      </c>
      <c r="E9153">
        <v>54108</v>
      </c>
      <c r="F9153">
        <v>120.13030000000001</v>
      </c>
      <c r="G9153">
        <v>44679</v>
      </c>
      <c r="H9153">
        <v>44652</v>
      </c>
      <c r="I9153">
        <v>6500010.2724000001</v>
      </c>
      <c r="J9153" t="s">
        <v>204</v>
      </c>
      <c r="K9153">
        <v>4550.0071906800003</v>
      </c>
    </row>
    <row r="9154" spans="1:11" x14ac:dyDescent="0.2">
      <c r="A9154" t="s">
        <v>264</v>
      </c>
      <c r="B9154" t="s">
        <v>185</v>
      </c>
      <c r="C9154" t="s">
        <v>112</v>
      </c>
      <c r="D9154" t="s">
        <v>192</v>
      </c>
      <c r="E9154">
        <v>121101</v>
      </c>
      <c r="F9154">
        <v>43.765000000000001</v>
      </c>
      <c r="G9154">
        <v>44679</v>
      </c>
      <c r="H9154">
        <v>44652</v>
      </c>
      <c r="I9154">
        <v>5299985.2649999997</v>
      </c>
      <c r="J9154" t="s">
        <v>188</v>
      </c>
      <c r="K9154">
        <v>3709.9896854999997</v>
      </c>
    </row>
    <row r="9155" spans="1:11" x14ac:dyDescent="0.2">
      <c r="A9155" t="s">
        <v>264</v>
      </c>
      <c r="B9155" t="s">
        <v>198</v>
      </c>
      <c r="C9155" t="s">
        <v>245</v>
      </c>
      <c r="D9155" t="s">
        <v>192</v>
      </c>
      <c r="E9155">
        <v>162009</v>
      </c>
      <c r="F9155">
        <v>58.6387</v>
      </c>
      <c r="G9155">
        <v>44679</v>
      </c>
      <c r="H9155">
        <v>44652</v>
      </c>
      <c r="I9155">
        <v>9499997.1482999995</v>
      </c>
      <c r="J9155" t="s">
        <v>188</v>
      </c>
      <c r="K9155">
        <v>6649.9980038100002</v>
      </c>
    </row>
    <row r="9156" spans="1:11" x14ac:dyDescent="0.2">
      <c r="A9156" t="s">
        <v>264</v>
      </c>
      <c r="B9156" t="s">
        <v>198</v>
      </c>
      <c r="C9156" t="s">
        <v>245</v>
      </c>
      <c r="D9156" t="s">
        <v>200</v>
      </c>
      <c r="E9156">
        <v>163986</v>
      </c>
      <c r="F9156">
        <v>57.321899999999999</v>
      </c>
      <c r="G9156">
        <v>44679</v>
      </c>
      <c r="H9156">
        <v>44652</v>
      </c>
      <c r="I9156">
        <v>9399989.0933999997</v>
      </c>
      <c r="J9156" t="s">
        <v>188</v>
      </c>
      <c r="K9156">
        <v>6579.9923653799997</v>
      </c>
    </row>
    <row r="9157" spans="1:11" x14ac:dyDescent="0.2">
      <c r="A9157" t="s">
        <v>264</v>
      </c>
      <c r="B9157" t="s">
        <v>185</v>
      </c>
      <c r="C9157" t="s">
        <v>231</v>
      </c>
      <c r="D9157" t="s">
        <v>187</v>
      </c>
      <c r="E9157">
        <v>250701</v>
      </c>
      <c r="F9157">
        <v>23.533999999999999</v>
      </c>
      <c r="G9157">
        <v>44679</v>
      </c>
      <c r="H9157">
        <v>44652</v>
      </c>
      <c r="I9157">
        <v>5899997.3339999998</v>
      </c>
      <c r="J9157" t="s">
        <v>188</v>
      </c>
      <c r="K9157">
        <v>4129.9981337999998</v>
      </c>
    </row>
    <row r="9158" spans="1:11" x14ac:dyDescent="0.2">
      <c r="A9158" t="s">
        <v>264</v>
      </c>
      <c r="B9158" t="s">
        <v>198</v>
      </c>
      <c r="C9158" t="s">
        <v>245</v>
      </c>
      <c r="D9158" t="s">
        <v>192</v>
      </c>
      <c r="E9158">
        <v>135483</v>
      </c>
      <c r="F9158">
        <v>55.357700000000001</v>
      </c>
      <c r="G9158">
        <v>44679</v>
      </c>
      <c r="H9158">
        <v>44652</v>
      </c>
      <c r="I9158">
        <v>7500027.2691000002</v>
      </c>
      <c r="J9158" t="s">
        <v>188</v>
      </c>
      <c r="K9158">
        <v>5250.0190883699997</v>
      </c>
    </row>
    <row r="9159" spans="1:11" x14ac:dyDescent="0.2">
      <c r="A9159" t="s">
        <v>264</v>
      </c>
      <c r="B9159" t="s">
        <v>198</v>
      </c>
      <c r="C9159" t="s">
        <v>239</v>
      </c>
      <c r="D9159" t="s">
        <v>190</v>
      </c>
      <c r="E9159">
        <v>173169</v>
      </c>
      <c r="F9159">
        <v>16.746600000000001</v>
      </c>
      <c r="G9159">
        <v>44681</v>
      </c>
      <c r="H9159">
        <v>44652</v>
      </c>
      <c r="I9159">
        <v>2899991.9754000003</v>
      </c>
      <c r="J9159" t="s">
        <v>188</v>
      </c>
      <c r="K9159">
        <v>2029.9943827800003</v>
      </c>
    </row>
    <row r="9160" spans="1:11" x14ac:dyDescent="0.2">
      <c r="A9160" t="s">
        <v>264</v>
      </c>
      <c r="B9160" t="s">
        <v>198</v>
      </c>
      <c r="C9160" t="s">
        <v>239</v>
      </c>
      <c r="D9160" t="s">
        <v>187</v>
      </c>
      <c r="E9160">
        <v>186456</v>
      </c>
      <c r="F9160">
        <v>17.698499999999999</v>
      </c>
      <c r="G9160">
        <v>44682</v>
      </c>
      <c r="H9160">
        <v>44682</v>
      </c>
      <c r="I9160">
        <v>3299991.5159999998</v>
      </c>
      <c r="J9160" t="s">
        <v>188</v>
      </c>
      <c r="K9160">
        <v>2309.9940612</v>
      </c>
    </row>
    <row r="9161" spans="1:11" x14ac:dyDescent="0.2">
      <c r="A9161" t="s">
        <v>264</v>
      </c>
      <c r="B9161" t="s">
        <v>185</v>
      </c>
      <c r="C9161" t="s">
        <v>189</v>
      </c>
      <c r="D9161" t="s">
        <v>190</v>
      </c>
      <c r="E9161">
        <v>235307</v>
      </c>
      <c r="F9161">
        <v>31.4483</v>
      </c>
      <c r="G9161">
        <v>44683</v>
      </c>
      <c r="H9161">
        <v>44682</v>
      </c>
      <c r="I9161">
        <v>7400005.1281000003</v>
      </c>
      <c r="J9161" t="s">
        <v>188</v>
      </c>
      <c r="K9161">
        <v>5180.0035896700001</v>
      </c>
    </row>
    <row r="9162" spans="1:11" x14ac:dyDescent="0.2">
      <c r="A9162" t="s">
        <v>264</v>
      </c>
      <c r="B9162" t="s">
        <v>185</v>
      </c>
      <c r="C9162" t="s">
        <v>213</v>
      </c>
      <c r="D9162" t="s">
        <v>212</v>
      </c>
      <c r="E9162">
        <v>78832</v>
      </c>
      <c r="F9162">
        <v>76.111699999999999</v>
      </c>
      <c r="G9162">
        <v>44686</v>
      </c>
      <c r="H9162">
        <v>44682</v>
      </c>
      <c r="I9162">
        <v>6000037.5344000002</v>
      </c>
      <c r="J9162" t="s">
        <v>188</v>
      </c>
      <c r="K9162">
        <v>4200.0262740799999</v>
      </c>
    </row>
    <row r="9163" spans="1:11" x14ac:dyDescent="0.2">
      <c r="A9163" t="s">
        <v>264</v>
      </c>
      <c r="B9163" t="s">
        <v>198</v>
      </c>
      <c r="C9163" t="s">
        <v>237</v>
      </c>
      <c r="D9163" t="s">
        <v>200</v>
      </c>
      <c r="E9163">
        <v>411659</v>
      </c>
      <c r="F9163">
        <v>17.490200000000002</v>
      </c>
      <c r="G9163">
        <v>44686</v>
      </c>
      <c r="H9163">
        <v>44682</v>
      </c>
      <c r="I9163">
        <v>7199998.2418000009</v>
      </c>
      <c r="J9163" t="s">
        <v>204</v>
      </c>
      <c r="K9163">
        <v>5039.9987692600007</v>
      </c>
    </row>
    <row r="9164" spans="1:11" x14ac:dyDescent="0.2">
      <c r="A9164" t="s">
        <v>264</v>
      </c>
      <c r="B9164" t="s">
        <v>198</v>
      </c>
      <c r="C9164" t="s">
        <v>232</v>
      </c>
      <c r="D9164" t="s">
        <v>190</v>
      </c>
      <c r="E9164">
        <v>323444</v>
      </c>
      <c r="F9164">
        <v>22.878799999999998</v>
      </c>
      <c r="G9164">
        <v>44686</v>
      </c>
      <c r="H9164">
        <v>44682</v>
      </c>
      <c r="I9164">
        <v>7400010.587199999</v>
      </c>
      <c r="J9164" t="s">
        <v>204</v>
      </c>
      <c r="K9164">
        <v>5180.0074110399992</v>
      </c>
    </row>
    <row r="9165" spans="1:11" x14ac:dyDescent="0.2">
      <c r="A9165" t="s">
        <v>264</v>
      </c>
      <c r="B9165" t="s">
        <v>185</v>
      </c>
      <c r="C9165" t="s">
        <v>216</v>
      </c>
      <c r="D9165" t="s">
        <v>187</v>
      </c>
      <c r="E9165">
        <v>374304</v>
      </c>
      <c r="F9165">
        <v>18.434200000000001</v>
      </c>
      <c r="G9165">
        <v>44686</v>
      </c>
      <c r="H9165">
        <v>44682</v>
      </c>
      <c r="I9165">
        <v>6899994.7968000006</v>
      </c>
      <c r="J9165" t="s">
        <v>215</v>
      </c>
      <c r="K9165">
        <v>6209.9953171200013</v>
      </c>
    </row>
    <row r="9166" spans="1:11" x14ac:dyDescent="0.2">
      <c r="A9166" t="s">
        <v>264</v>
      </c>
      <c r="B9166" t="s">
        <v>198</v>
      </c>
      <c r="C9166" t="s">
        <v>194</v>
      </c>
      <c r="D9166" t="s">
        <v>187</v>
      </c>
      <c r="E9166">
        <v>62931</v>
      </c>
      <c r="F9166">
        <v>50.849299999999999</v>
      </c>
      <c r="G9166">
        <v>44686</v>
      </c>
      <c r="H9166">
        <v>44682</v>
      </c>
      <c r="I9166">
        <v>3199997.2982999999</v>
      </c>
      <c r="J9166" t="s">
        <v>188</v>
      </c>
      <c r="K9166">
        <v>2239.9981088100003</v>
      </c>
    </row>
    <row r="9167" spans="1:11" x14ac:dyDescent="0.2">
      <c r="A9167" t="s">
        <v>264</v>
      </c>
      <c r="B9167" t="s">
        <v>198</v>
      </c>
      <c r="C9167" t="s">
        <v>211</v>
      </c>
      <c r="D9167" t="s">
        <v>192</v>
      </c>
      <c r="E9167">
        <v>392746</v>
      </c>
      <c r="F9167">
        <v>13.2401</v>
      </c>
      <c r="G9167">
        <v>44687</v>
      </c>
      <c r="H9167">
        <v>44682</v>
      </c>
      <c r="I9167">
        <v>5199996.3146000002</v>
      </c>
      <c r="J9167" t="s">
        <v>207</v>
      </c>
      <c r="K9167">
        <v>3639.9974202200005</v>
      </c>
    </row>
    <row r="9168" spans="1:11" x14ac:dyDescent="0.2">
      <c r="A9168" t="s">
        <v>264</v>
      </c>
      <c r="B9168" t="s">
        <v>185</v>
      </c>
      <c r="C9168" t="s">
        <v>245</v>
      </c>
      <c r="D9168" t="s">
        <v>187</v>
      </c>
      <c r="E9168">
        <v>58661</v>
      </c>
      <c r="F9168">
        <v>51.141500000000001</v>
      </c>
      <c r="G9168">
        <v>44688</v>
      </c>
      <c r="H9168">
        <v>44682</v>
      </c>
      <c r="I9168">
        <v>3000011.5315</v>
      </c>
      <c r="J9168" t="s">
        <v>188</v>
      </c>
      <c r="K9168">
        <v>2100.00807205</v>
      </c>
    </row>
    <row r="9169" spans="1:11" x14ac:dyDescent="0.2">
      <c r="A9169" t="s">
        <v>264</v>
      </c>
      <c r="B9169" t="s">
        <v>198</v>
      </c>
      <c r="C9169" t="s">
        <v>238</v>
      </c>
      <c r="D9169" t="s">
        <v>200</v>
      </c>
      <c r="E9169">
        <v>8943</v>
      </c>
      <c r="F9169">
        <v>234.81319999999999</v>
      </c>
      <c r="G9169">
        <v>44688</v>
      </c>
      <c r="H9169">
        <v>44682</v>
      </c>
      <c r="I9169">
        <v>2099934.4476000001</v>
      </c>
      <c r="J9169" t="s">
        <v>204</v>
      </c>
      <c r="K9169">
        <v>1469.9541133200003</v>
      </c>
    </row>
    <row r="9170" spans="1:11" x14ac:dyDescent="0.2">
      <c r="A9170" t="s">
        <v>264</v>
      </c>
      <c r="B9170" t="s">
        <v>198</v>
      </c>
      <c r="C9170" t="s">
        <v>203</v>
      </c>
      <c r="D9170" t="s">
        <v>200</v>
      </c>
      <c r="E9170">
        <v>9440</v>
      </c>
      <c r="F9170">
        <v>116.5256</v>
      </c>
      <c r="G9170">
        <v>44690</v>
      </c>
      <c r="H9170">
        <v>44682</v>
      </c>
      <c r="I9170">
        <v>1100001.6639999999</v>
      </c>
      <c r="J9170" t="s">
        <v>204</v>
      </c>
      <c r="K9170">
        <v>770.00116479999997</v>
      </c>
    </row>
    <row r="9171" spans="1:11" x14ac:dyDescent="0.2">
      <c r="A9171" t="s">
        <v>264</v>
      </c>
      <c r="B9171" t="s">
        <v>185</v>
      </c>
      <c r="C9171" t="s">
        <v>231</v>
      </c>
      <c r="D9171" t="s">
        <v>192</v>
      </c>
      <c r="E9171">
        <v>336962</v>
      </c>
      <c r="F9171">
        <v>22.554500000000001</v>
      </c>
      <c r="G9171">
        <v>44693</v>
      </c>
      <c r="H9171">
        <v>44682</v>
      </c>
      <c r="I9171">
        <v>7600009.4290000005</v>
      </c>
      <c r="J9171" t="s">
        <v>188</v>
      </c>
      <c r="K9171">
        <v>5320.0066003000011</v>
      </c>
    </row>
    <row r="9172" spans="1:11" x14ac:dyDescent="0.2">
      <c r="A9172" t="s">
        <v>264</v>
      </c>
      <c r="B9172" t="s">
        <v>198</v>
      </c>
      <c r="C9172" t="s">
        <v>191</v>
      </c>
      <c r="D9172" t="s">
        <v>190</v>
      </c>
      <c r="E9172">
        <v>1120361</v>
      </c>
      <c r="F9172">
        <v>5.8017000000000003</v>
      </c>
      <c r="G9172">
        <v>44693</v>
      </c>
      <c r="H9172">
        <v>44682</v>
      </c>
      <c r="I9172">
        <v>6499998.4137000004</v>
      </c>
      <c r="J9172" t="s">
        <v>193</v>
      </c>
      <c r="K9172">
        <v>5199.9987309600001</v>
      </c>
    </row>
    <row r="9173" spans="1:11" x14ac:dyDescent="0.2">
      <c r="A9173" t="s">
        <v>264</v>
      </c>
      <c r="B9173" t="s">
        <v>198</v>
      </c>
      <c r="C9173" t="s">
        <v>226</v>
      </c>
      <c r="D9173" t="s">
        <v>190</v>
      </c>
      <c r="E9173">
        <v>142095</v>
      </c>
      <c r="F9173">
        <v>54.1892</v>
      </c>
      <c r="G9173">
        <v>44693</v>
      </c>
      <c r="H9173">
        <v>44682</v>
      </c>
      <c r="I9173">
        <v>7700014.3739999998</v>
      </c>
      <c r="J9173" t="s">
        <v>188</v>
      </c>
      <c r="K9173">
        <v>5390.0100618000006</v>
      </c>
    </row>
    <row r="9174" spans="1:11" x14ac:dyDescent="0.2">
      <c r="A9174" t="s">
        <v>264</v>
      </c>
      <c r="B9174" t="s">
        <v>198</v>
      </c>
      <c r="C9174" t="s">
        <v>209</v>
      </c>
      <c r="D9174" t="s">
        <v>200</v>
      </c>
      <c r="E9174">
        <v>237997</v>
      </c>
      <c r="F9174">
        <v>20.5885</v>
      </c>
      <c r="G9174">
        <v>44693</v>
      </c>
      <c r="H9174">
        <v>44682</v>
      </c>
      <c r="I9174">
        <v>4900001.2345000003</v>
      </c>
      <c r="J9174" t="s">
        <v>188</v>
      </c>
      <c r="K9174">
        <v>3430.0008641500003</v>
      </c>
    </row>
    <row r="9175" spans="1:11" x14ac:dyDescent="0.2">
      <c r="A9175" t="s">
        <v>264</v>
      </c>
      <c r="B9175" t="s">
        <v>198</v>
      </c>
      <c r="C9175" t="s">
        <v>208</v>
      </c>
      <c r="D9175" t="s">
        <v>200</v>
      </c>
      <c r="E9175">
        <v>24449</v>
      </c>
      <c r="F9175">
        <v>57.262599999999999</v>
      </c>
      <c r="G9175">
        <v>44693</v>
      </c>
      <c r="H9175">
        <v>44682</v>
      </c>
      <c r="I9175">
        <v>1400013.3074</v>
      </c>
      <c r="J9175" t="s">
        <v>188</v>
      </c>
      <c r="K9175">
        <v>980.00931518000016</v>
      </c>
    </row>
    <row r="9176" spans="1:11" x14ac:dyDescent="0.2">
      <c r="A9176" t="s">
        <v>264</v>
      </c>
      <c r="B9176" t="s">
        <v>198</v>
      </c>
      <c r="C9176" t="s">
        <v>229</v>
      </c>
      <c r="D9176" t="s">
        <v>190</v>
      </c>
      <c r="E9176">
        <v>51904</v>
      </c>
      <c r="F9176">
        <v>109.81870000000001</v>
      </c>
      <c r="G9176">
        <v>44694</v>
      </c>
      <c r="H9176">
        <v>44682</v>
      </c>
      <c r="I9176">
        <v>5700029.8048</v>
      </c>
      <c r="J9176" t="s">
        <v>188</v>
      </c>
      <c r="K9176">
        <v>3990.02086336</v>
      </c>
    </row>
    <row r="9177" spans="1:11" x14ac:dyDescent="0.2">
      <c r="A9177" t="s">
        <v>264</v>
      </c>
      <c r="B9177" t="s">
        <v>198</v>
      </c>
      <c r="C9177" t="s">
        <v>227</v>
      </c>
      <c r="D9177" t="s">
        <v>192</v>
      </c>
      <c r="E9177">
        <v>62579</v>
      </c>
      <c r="F9177">
        <v>156.60130000000001</v>
      </c>
      <c r="G9177">
        <v>44695</v>
      </c>
      <c r="H9177">
        <v>44682</v>
      </c>
      <c r="I9177">
        <v>9799952.752700001</v>
      </c>
      <c r="J9177" t="s">
        <v>204</v>
      </c>
      <c r="K9177">
        <v>6859.9669268900007</v>
      </c>
    </row>
    <row r="9178" spans="1:11" x14ac:dyDescent="0.2">
      <c r="A9178" t="s">
        <v>264</v>
      </c>
      <c r="B9178" t="s">
        <v>198</v>
      </c>
      <c r="C9178" t="s">
        <v>203</v>
      </c>
      <c r="D9178" t="s">
        <v>192</v>
      </c>
      <c r="E9178">
        <v>52326</v>
      </c>
      <c r="F9178">
        <v>122.3112</v>
      </c>
      <c r="G9178">
        <v>44695</v>
      </c>
      <c r="H9178">
        <v>44682</v>
      </c>
      <c r="I9178">
        <v>6400055.8512000004</v>
      </c>
      <c r="J9178" t="s">
        <v>204</v>
      </c>
      <c r="K9178">
        <v>4480.0390958400003</v>
      </c>
    </row>
    <row r="9179" spans="1:11" x14ac:dyDescent="0.2">
      <c r="A9179" t="s">
        <v>264</v>
      </c>
      <c r="B9179" t="s">
        <v>185</v>
      </c>
      <c r="C9179" t="s">
        <v>245</v>
      </c>
      <c r="D9179" t="s">
        <v>187</v>
      </c>
      <c r="E9179">
        <v>11512</v>
      </c>
      <c r="F9179">
        <v>52.120899999999999</v>
      </c>
      <c r="G9179">
        <v>44695</v>
      </c>
      <c r="H9179">
        <v>44682</v>
      </c>
      <c r="I9179">
        <v>600015.80079999997</v>
      </c>
      <c r="J9179" t="s">
        <v>188</v>
      </c>
      <c r="K9179">
        <v>420.01106055999998</v>
      </c>
    </row>
    <row r="9180" spans="1:11" x14ac:dyDescent="0.2">
      <c r="A9180" t="s">
        <v>264</v>
      </c>
      <c r="B9180" t="s">
        <v>185</v>
      </c>
      <c r="C9180" t="s">
        <v>189</v>
      </c>
      <c r="D9180" t="s">
        <v>190</v>
      </c>
      <c r="E9180">
        <v>89320</v>
      </c>
      <c r="F9180">
        <v>31.347799999999999</v>
      </c>
      <c r="G9180">
        <v>44695</v>
      </c>
      <c r="H9180">
        <v>44682</v>
      </c>
      <c r="I9180">
        <v>2799985.4959999998</v>
      </c>
      <c r="J9180" t="s">
        <v>188</v>
      </c>
      <c r="K9180">
        <v>1959.9898472</v>
      </c>
    </row>
    <row r="9181" spans="1:11" x14ac:dyDescent="0.2">
      <c r="A9181" t="s">
        <v>264</v>
      </c>
      <c r="B9181" t="s">
        <v>198</v>
      </c>
      <c r="C9181" t="s">
        <v>243</v>
      </c>
      <c r="D9181" t="s">
        <v>190</v>
      </c>
      <c r="E9181">
        <v>582233</v>
      </c>
      <c r="F9181">
        <v>6.5266000000000002</v>
      </c>
      <c r="G9181">
        <v>44695</v>
      </c>
      <c r="H9181">
        <v>44682</v>
      </c>
      <c r="I9181">
        <v>3800001.8977999999</v>
      </c>
      <c r="J9181" t="s">
        <v>215</v>
      </c>
      <c r="K9181">
        <v>3420.0017080200005</v>
      </c>
    </row>
    <row r="9182" spans="1:11" x14ac:dyDescent="0.2">
      <c r="A9182" t="s">
        <v>264</v>
      </c>
      <c r="B9182" t="s">
        <v>185</v>
      </c>
      <c r="C9182" t="s">
        <v>246</v>
      </c>
      <c r="D9182" t="s">
        <v>192</v>
      </c>
      <c r="E9182">
        <v>38684</v>
      </c>
      <c r="F9182">
        <v>131.83869999999999</v>
      </c>
      <c r="G9182">
        <v>44695</v>
      </c>
      <c r="H9182">
        <v>44682</v>
      </c>
      <c r="I9182">
        <v>5100048.2707999991</v>
      </c>
      <c r="J9182" t="s">
        <v>204</v>
      </c>
      <c r="K9182">
        <v>3570.0337895599991</v>
      </c>
    </row>
    <row r="9183" spans="1:11" x14ac:dyDescent="0.2">
      <c r="A9183" t="s">
        <v>264</v>
      </c>
      <c r="B9183" t="s">
        <v>198</v>
      </c>
      <c r="C9183" t="s">
        <v>203</v>
      </c>
      <c r="D9183" t="s">
        <v>200</v>
      </c>
      <c r="E9183">
        <v>64638</v>
      </c>
      <c r="F9183">
        <v>103.6549</v>
      </c>
      <c r="G9183">
        <v>44696</v>
      </c>
      <c r="H9183">
        <v>44682</v>
      </c>
      <c r="I9183">
        <v>6700045.4261999996</v>
      </c>
      <c r="J9183" t="s">
        <v>204</v>
      </c>
      <c r="K9183">
        <v>4690.03179834</v>
      </c>
    </row>
    <row r="9184" spans="1:11" x14ac:dyDescent="0.2">
      <c r="A9184" t="s">
        <v>264</v>
      </c>
      <c r="B9184" t="s">
        <v>198</v>
      </c>
      <c r="C9184" t="s">
        <v>195</v>
      </c>
      <c r="D9184" t="s">
        <v>190</v>
      </c>
      <c r="E9184">
        <v>56342</v>
      </c>
      <c r="F9184">
        <v>122.4663</v>
      </c>
      <c r="G9184">
        <v>44696</v>
      </c>
      <c r="H9184">
        <v>44682</v>
      </c>
      <c r="I9184">
        <v>6899996.2746000001</v>
      </c>
      <c r="J9184" t="s">
        <v>196</v>
      </c>
      <c r="K9184">
        <v>6209.9966471400003</v>
      </c>
    </row>
    <row r="9185" spans="1:11" x14ac:dyDescent="0.2">
      <c r="A9185" t="s">
        <v>264</v>
      </c>
      <c r="B9185" t="s">
        <v>198</v>
      </c>
      <c r="C9185" t="s">
        <v>114</v>
      </c>
      <c r="D9185" t="s">
        <v>200</v>
      </c>
      <c r="E9185">
        <v>641932</v>
      </c>
      <c r="F9185">
        <v>13.8644</v>
      </c>
      <c r="G9185">
        <v>44700</v>
      </c>
      <c r="H9185">
        <v>44682</v>
      </c>
      <c r="I9185">
        <v>8900002.0208000001</v>
      </c>
      <c r="J9185" t="s">
        <v>215</v>
      </c>
      <c r="K9185">
        <v>8010.0018187200003</v>
      </c>
    </row>
    <row r="9186" spans="1:11" x14ac:dyDescent="0.2">
      <c r="A9186" t="s">
        <v>264</v>
      </c>
      <c r="B9186" t="s">
        <v>185</v>
      </c>
      <c r="C9186" t="s">
        <v>112</v>
      </c>
      <c r="D9186" t="s">
        <v>192</v>
      </c>
      <c r="E9186">
        <v>82788</v>
      </c>
      <c r="F9186">
        <v>39.860700000000001</v>
      </c>
      <c r="G9186">
        <v>44700</v>
      </c>
      <c r="H9186">
        <v>44682</v>
      </c>
      <c r="I9186">
        <v>3299987.6316</v>
      </c>
      <c r="J9186" t="s">
        <v>188</v>
      </c>
      <c r="K9186">
        <v>2309.9913421199999</v>
      </c>
    </row>
    <row r="9187" spans="1:11" x14ac:dyDescent="0.2">
      <c r="A9187" t="s">
        <v>264</v>
      </c>
      <c r="B9187" t="s">
        <v>198</v>
      </c>
      <c r="C9187" t="s">
        <v>214</v>
      </c>
      <c r="D9187" t="s">
        <v>192</v>
      </c>
      <c r="E9187">
        <v>226458</v>
      </c>
      <c r="F9187">
        <v>28.7029</v>
      </c>
      <c r="G9187">
        <v>44700</v>
      </c>
      <c r="H9187">
        <v>44682</v>
      </c>
      <c r="I9187">
        <v>6500001.3282000003</v>
      </c>
      <c r="J9187" t="s">
        <v>215</v>
      </c>
      <c r="K9187">
        <v>5850.0011953800004</v>
      </c>
    </row>
    <row r="9188" spans="1:11" x14ac:dyDescent="0.2">
      <c r="A9188" t="s">
        <v>264</v>
      </c>
      <c r="B9188" t="s">
        <v>198</v>
      </c>
      <c r="C9188" t="s">
        <v>216</v>
      </c>
      <c r="D9188" t="s">
        <v>190</v>
      </c>
      <c r="E9188">
        <v>50317</v>
      </c>
      <c r="F9188">
        <v>17.886500000000002</v>
      </c>
      <c r="G9188">
        <v>44700</v>
      </c>
      <c r="H9188">
        <v>44682</v>
      </c>
      <c r="I9188">
        <v>899995.0205000001</v>
      </c>
      <c r="J9188" t="s">
        <v>215</v>
      </c>
      <c r="K9188">
        <v>809.99551845000019</v>
      </c>
    </row>
    <row r="9189" spans="1:11" x14ac:dyDescent="0.2">
      <c r="A9189" t="s">
        <v>264</v>
      </c>
      <c r="B9189" t="s">
        <v>185</v>
      </c>
      <c r="C9189" t="s">
        <v>112</v>
      </c>
      <c r="D9189" t="s">
        <v>192</v>
      </c>
      <c r="E9189">
        <v>176655</v>
      </c>
      <c r="F9189">
        <v>38.493200000000002</v>
      </c>
      <c r="G9189">
        <v>44704</v>
      </c>
      <c r="H9189">
        <v>44682</v>
      </c>
      <c r="I9189">
        <v>6800016.2460000003</v>
      </c>
      <c r="J9189" t="s">
        <v>188</v>
      </c>
      <c r="K9189">
        <v>4760.0113722000006</v>
      </c>
    </row>
    <row r="9190" spans="1:11" x14ac:dyDescent="0.2">
      <c r="A9190" t="s">
        <v>264</v>
      </c>
      <c r="B9190" t="s">
        <v>198</v>
      </c>
      <c r="C9190" t="s">
        <v>191</v>
      </c>
      <c r="D9190" t="s">
        <v>192</v>
      </c>
      <c r="E9190">
        <v>885985</v>
      </c>
      <c r="F9190">
        <v>5.4177</v>
      </c>
      <c r="G9190">
        <v>44707</v>
      </c>
      <c r="H9190">
        <v>44682</v>
      </c>
      <c r="I9190">
        <v>4800000.9344999995</v>
      </c>
      <c r="J9190" t="s">
        <v>193</v>
      </c>
      <c r="K9190">
        <v>3840.0007475999996</v>
      </c>
    </row>
    <row r="9191" spans="1:11" x14ac:dyDescent="0.2">
      <c r="A9191" t="s">
        <v>264</v>
      </c>
      <c r="B9191" t="s">
        <v>185</v>
      </c>
      <c r="C9191" t="s">
        <v>244</v>
      </c>
      <c r="D9191" t="s">
        <v>212</v>
      </c>
      <c r="E9191">
        <v>166116</v>
      </c>
      <c r="F9191">
        <v>28.895499999999998</v>
      </c>
      <c r="G9191">
        <v>44707</v>
      </c>
      <c r="H9191">
        <v>44682</v>
      </c>
      <c r="I9191">
        <v>4800004.8779999996</v>
      </c>
      <c r="J9191" t="s">
        <v>207</v>
      </c>
      <c r="K9191">
        <v>3360.0034145999998</v>
      </c>
    </row>
    <row r="9192" spans="1:11" x14ac:dyDescent="0.2">
      <c r="A9192" t="s">
        <v>264</v>
      </c>
      <c r="B9192" t="s">
        <v>198</v>
      </c>
      <c r="C9192" t="s">
        <v>209</v>
      </c>
      <c r="D9192" t="s">
        <v>200</v>
      </c>
      <c r="E9192">
        <v>489774</v>
      </c>
      <c r="F9192">
        <v>20.4176</v>
      </c>
      <c r="G9192">
        <v>44707</v>
      </c>
      <c r="H9192">
        <v>44682</v>
      </c>
      <c r="I9192">
        <v>10000009.622400001</v>
      </c>
      <c r="J9192" t="s">
        <v>188</v>
      </c>
      <c r="K9192">
        <v>7000.0067356800009</v>
      </c>
    </row>
    <row r="9193" spans="1:11" x14ac:dyDescent="0.2">
      <c r="A9193" t="s">
        <v>264</v>
      </c>
      <c r="B9193" t="s">
        <v>185</v>
      </c>
      <c r="C9193" t="s">
        <v>216</v>
      </c>
      <c r="D9193" t="s">
        <v>190</v>
      </c>
      <c r="E9193">
        <v>57490</v>
      </c>
      <c r="F9193">
        <v>17.394200000000001</v>
      </c>
      <c r="G9193">
        <v>44707</v>
      </c>
      <c r="H9193">
        <v>44682</v>
      </c>
      <c r="I9193">
        <v>999992.55800000008</v>
      </c>
      <c r="J9193" t="s">
        <v>215</v>
      </c>
      <c r="K9193">
        <v>899.99330220000002</v>
      </c>
    </row>
    <row r="9194" spans="1:11" x14ac:dyDescent="0.2">
      <c r="A9194" t="s">
        <v>264</v>
      </c>
      <c r="B9194" t="s">
        <v>185</v>
      </c>
      <c r="C9194" t="s">
        <v>211</v>
      </c>
      <c r="D9194" t="s">
        <v>200</v>
      </c>
      <c r="E9194">
        <v>786949</v>
      </c>
      <c r="F9194">
        <v>12.7073</v>
      </c>
      <c r="G9194">
        <v>44708</v>
      </c>
      <c r="H9194">
        <v>44682</v>
      </c>
      <c r="I9194">
        <v>9999997.0276999995</v>
      </c>
      <c r="J9194" t="s">
        <v>207</v>
      </c>
      <c r="K9194">
        <v>6999.997919389999</v>
      </c>
    </row>
    <row r="9195" spans="1:11" x14ac:dyDescent="0.2">
      <c r="A9195" t="s">
        <v>264</v>
      </c>
      <c r="B9195" t="s">
        <v>198</v>
      </c>
      <c r="C9195" t="s">
        <v>216</v>
      </c>
      <c r="D9195" t="s">
        <v>187</v>
      </c>
      <c r="E9195">
        <v>85982</v>
      </c>
      <c r="F9195">
        <v>18.608599999999999</v>
      </c>
      <c r="G9195">
        <v>44710</v>
      </c>
      <c r="H9195">
        <v>44682</v>
      </c>
      <c r="I9195">
        <v>1600004.6451999999</v>
      </c>
      <c r="J9195" t="s">
        <v>215</v>
      </c>
      <c r="K9195">
        <v>1440.00418068</v>
      </c>
    </row>
    <row r="9196" spans="1:11" x14ac:dyDescent="0.2">
      <c r="A9196" t="s">
        <v>264</v>
      </c>
      <c r="B9196" t="s">
        <v>198</v>
      </c>
      <c r="C9196" t="s">
        <v>202</v>
      </c>
      <c r="D9196" t="s">
        <v>190</v>
      </c>
      <c r="E9196">
        <v>2335429</v>
      </c>
      <c r="F9196">
        <v>3.8965000000000001</v>
      </c>
      <c r="G9196">
        <v>44710</v>
      </c>
      <c r="H9196">
        <v>44682</v>
      </c>
      <c r="I9196">
        <v>9099999.0985000003</v>
      </c>
      <c r="J9196" t="s">
        <v>193</v>
      </c>
      <c r="K9196">
        <v>7279.9992788000009</v>
      </c>
    </row>
    <row r="9197" spans="1:11" x14ac:dyDescent="0.2">
      <c r="A9197" t="s">
        <v>264</v>
      </c>
      <c r="B9197" t="s">
        <v>198</v>
      </c>
      <c r="C9197" t="s">
        <v>227</v>
      </c>
      <c r="D9197" t="s">
        <v>190</v>
      </c>
      <c r="E9197">
        <v>49539</v>
      </c>
      <c r="F9197">
        <v>155.43440000000001</v>
      </c>
      <c r="G9197">
        <v>44711</v>
      </c>
      <c r="H9197">
        <v>44682</v>
      </c>
      <c r="I9197">
        <v>7700064.7416000003</v>
      </c>
      <c r="J9197" t="s">
        <v>204</v>
      </c>
      <c r="K9197">
        <v>5390.0453191200004</v>
      </c>
    </row>
    <row r="9198" spans="1:11" x14ac:dyDescent="0.2">
      <c r="A9198" t="s">
        <v>264</v>
      </c>
      <c r="B9198" t="s">
        <v>185</v>
      </c>
      <c r="C9198" t="s">
        <v>232</v>
      </c>
      <c r="D9198" t="s">
        <v>192</v>
      </c>
      <c r="E9198">
        <v>300642</v>
      </c>
      <c r="F9198">
        <v>23.2835</v>
      </c>
      <c r="G9198">
        <v>44711</v>
      </c>
      <c r="H9198">
        <v>44682</v>
      </c>
      <c r="I9198">
        <v>6999998.0070000002</v>
      </c>
      <c r="J9198" t="s">
        <v>204</v>
      </c>
      <c r="K9198">
        <v>4899.9986049000008</v>
      </c>
    </row>
    <row r="9199" spans="1:11" x14ac:dyDescent="0.2">
      <c r="A9199" t="s">
        <v>264</v>
      </c>
      <c r="B9199" t="s">
        <v>198</v>
      </c>
      <c r="C9199" t="s">
        <v>186</v>
      </c>
      <c r="D9199" t="s">
        <v>200</v>
      </c>
      <c r="E9199">
        <v>302917</v>
      </c>
      <c r="F9199">
        <v>23.438800000000001</v>
      </c>
      <c r="G9199">
        <v>44714</v>
      </c>
      <c r="H9199">
        <v>44713</v>
      </c>
      <c r="I9199">
        <v>7100010.9796000002</v>
      </c>
      <c r="J9199" t="s">
        <v>188</v>
      </c>
      <c r="K9199">
        <v>4970.0076857200011</v>
      </c>
    </row>
    <row r="9200" spans="1:11" x14ac:dyDescent="0.2">
      <c r="A9200" t="s">
        <v>264</v>
      </c>
      <c r="B9200" t="s">
        <v>198</v>
      </c>
      <c r="C9200" t="s">
        <v>213</v>
      </c>
      <c r="D9200" t="s">
        <v>190</v>
      </c>
      <c r="E9200">
        <v>27079</v>
      </c>
      <c r="F9200">
        <v>70.1661</v>
      </c>
      <c r="G9200">
        <v>44714</v>
      </c>
      <c r="H9200">
        <v>44713</v>
      </c>
      <c r="I9200">
        <v>1900027.8219000001</v>
      </c>
      <c r="J9200" t="s">
        <v>188</v>
      </c>
      <c r="K9200">
        <v>1330.01947533</v>
      </c>
    </row>
    <row r="9201" spans="1:11" x14ac:dyDescent="0.2">
      <c r="A9201" t="s">
        <v>264</v>
      </c>
      <c r="B9201" t="s">
        <v>185</v>
      </c>
      <c r="C9201" t="s">
        <v>238</v>
      </c>
      <c r="D9201" t="s">
        <v>190</v>
      </c>
      <c r="E9201">
        <v>27755</v>
      </c>
      <c r="F9201">
        <v>223.38030000000001</v>
      </c>
      <c r="G9201">
        <v>44714</v>
      </c>
      <c r="H9201">
        <v>44713</v>
      </c>
      <c r="I9201">
        <v>6199920.2264999999</v>
      </c>
      <c r="J9201" t="s">
        <v>204</v>
      </c>
      <c r="K9201">
        <v>4339.9441585500008</v>
      </c>
    </row>
    <row r="9202" spans="1:11" x14ac:dyDescent="0.2">
      <c r="A9202" t="s">
        <v>264</v>
      </c>
      <c r="B9202" t="s">
        <v>198</v>
      </c>
      <c r="C9202" t="s">
        <v>186</v>
      </c>
      <c r="D9202" t="s">
        <v>200</v>
      </c>
      <c r="E9202">
        <v>81805</v>
      </c>
      <c r="F9202">
        <v>24.448499999999999</v>
      </c>
      <c r="G9202">
        <v>44714</v>
      </c>
      <c r="H9202">
        <v>44713</v>
      </c>
      <c r="I9202">
        <v>2000009.5425</v>
      </c>
      <c r="J9202" t="s">
        <v>188</v>
      </c>
      <c r="K9202">
        <v>1400.0066797500001</v>
      </c>
    </row>
    <row r="9203" spans="1:11" x14ac:dyDescent="0.2">
      <c r="A9203" t="s">
        <v>264</v>
      </c>
      <c r="B9203" t="s">
        <v>198</v>
      </c>
      <c r="C9203" t="s">
        <v>238</v>
      </c>
      <c r="D9203" t="s">
        <v>190</v>
      </c>
      <c r="E9203">
        <v>39553</v>
      </c>
      <c r="F9203">
        <v>212.3759</v>
      </c>
      <c r="G9203">
        <v>44714</v>
      </c>
      <c r="H9203">
        <v>44713</v>
      </c>
      <c r="I9203">
        <v>8400103.9726999998</v>
      </c>
      <c r="J9203" t="s">
        <v>204</v>
      </c>
      <c r="K9203">
        <v>5880.0727808900001</v>
      </c>
    </row>
    <row r="9204" spans="1:11" x14ac:dyDescent="0.2">
      <c r="A9204" t="s">
        <v>264</v>
      </c>
      <c r="B9204" t="s">
        <v>185</v>
      </c>
      <c r="C9204" t="s">
        <v>231</v>
      </c>
      <c r="D9204" t="s">
        <v>187</v>
      </c>
      <c r="E9204">
        <v>183745</v>
      </c>
      <c r="F9204">
        <v>22.857800000000001</v>
      </c>
      <c r="G9204">
        <v>44714</v>
      </c>
      <c r="H9204">
        <v>44713</v>
      </c>
      <c r="I9204">
        <v>4200006.4610000001</v>
      </c>
      <c r="J9204" t="s">
        <v>188</v>
      </c>
      <c r="K9204">
        <v>2940.0045227000005</v>
      </c>
    </row>
    <row r="9205" spans="1:11" x14ac:dyDescent="0.2">
      <c r="A9205" t="s">
        <v>264</v>
      </c>
      <c r="B9205" t="s">
        <v>185</v>
      </c>
      <c r="C9205" t="s">
        <v>220</v>
      </c>
      <c r="D9205" t="s">
        <v>190</v>
      </c>
      <c r="E9205">
        <v>7195</v>
      </c>
      <c r="F9205">
        <v>166.78460000000001</v>
      </c>
      <c r="G9205">
        <v>44716</v>
      </c>
      <c r="H9205">
        <v>44713</v>
      </c>
      <c r="I9205">
        <v>1200015.1970000002</v>
      </c>
      <c r="J9205" t="s">
        <v>188</v>
      </c>
      <c r="K9205">
        <v>840.01063790000012</v>
      </c>
    </row>
    <row r="9206" spans="1:11" x14ac:dyDescent="0.2">
      <c r="A9206" t="s">
        <v>264</v>
      </c>
      <c r="B9206" t="s">
        <v>198</v>
      </c>
      <c r="C9206" t="s">
        <v>236</v>
      </c>
      <c r="D9206" t="s">
        <v>192</v>
      </c>
      <c r="E9206">
        <v>1467030</v>
      </c>
      <c r="F9206">
        <v>6.6120000000000001</v>
      </c>
      <c r="G9206">
        <v>44717</v>
      </c>
      <c r="H9206">
        <v>44713</v>
      </c>
      <c r="I9206">
        <v>9700002.3599999994</v>
      </c>
      <c r="J9206" t="s">
        <v>215</v>
      </c>
      <c r="K9206">
        <v>8730.0021240000005</v>
      </c>
    </row>
    <row r="9207" spans="1:11" x14ac:dyDescent="0.2">
      <c r="A9207" t="s">
        <v>264</v>
      </c>
      <c r="B9207" t="s">
        <v>198</v>
      </c>
      <c r="C9207" t="s">
        <v>219</v>
      </c>
      <c r="D9207" t="s">
        <v>190</v>
      </c>
      <c r="E9207">
        <v>59355</v>
      </c>
      <c r="F9207">
        <v>57.282800000000002</v>
      </c>
      <c r="G9207">
        <v>44717</v>
      </c>
      <c r="H9207">
        <v>44713</v>
      </c>
      <c r="I9207">
        <v>3400020.594</v>
      </c>
      <c r="J9207" t="s">
        <v>188</v>
      </c>
      <c r="K9207">
        <v>2380.0144158000003</v>
      </c>
    </row>
    <row r="9208" spans="1:11" x14ac:dyDescent="0.2">
      <c r="A9208" t="s">
        <v>264</v>
      </c>
      <c r="B9208" t="s">
        <v>198</v>
      </c>
      <c r="C9208" t="s">
        <v>218</v>
      </c>
      <c r="D9208" t="s">
        <v>200</v>
      </c>
      <c r="E9208">
        <v>81174</v>
      </c>
      <c r="F9208">
        <v>59.132399999999997</v>
      </c>
      <c r="G9208">
        <v>44718</v>
      </c>
      <c r="H9208">
        <v>44713</v>
      </c>
      <c r="I9208">
        <v>4800013.4375999998</v>
      </c>
      <c r="J9208" t="s">
        <v>204</v>
      </c>
      <c r="K9208">
        <v>3360.0094063199999</v>
      </c>
    </row>
    <row r="9209" spans="1:11" x14ac:dyDescent="0.2">
      <c r="A9209" t="s">
        <v>264</v>
      </c>
      <c r="B9209" t="s">
        <v>185</v>
      </c>
      <c r="C9209" t="s">
        <v>217</v>
      </c>
      <c r="D9209" t="s">
        <v>190</v>
      </c>
      <c r="E9209">
        <v>692860</v>
      </c>
      <c r="F9209">
        <v>9.3813999999999993</v>
      </c>
      <c r="G9209">
        <v>44721</v>
      </c>
      <c r="H9209">
        <v>44713</v>
      </c>
      <c r="I9209">
        <v>6499996.8039999995</v>
      </c>
      <c r="J9209" t="s">
        <v>215</v>
      </c>
      <c r="K9209">
        <v>5849.9971236000001</v>
      </c>
    </row>
    <row r="9210" spans="1:11" x14ac:dyDescent="0.2">
      <c r="A9210" t="s">
        <v>264</v>
      </c>
      <c r="B9210" t="s">
        <v>185</v>
      </c>
      <c r="C9210" t="s">
        <v>231</v>
      </c>
      <c r="D9210" t="s">
        <v>190</v>
      </c>
      <c r="E9210">
        <v>156015</v>
      </c>
      <c r="F9210">
        <v>21.151800000000001</v>
      </c>
      <c r="G9210">
        <v>44721</v>
      </c>
      <c r="H9210">
        <v>44713</v>
      </c>
      <c r="I9210">
        <v>3299998.077</v>
      </c>
      <c r="J9210" t="s">
        <v>188</v>
      </c>
      <c r="K9210">
        <v>2309.9986539000001</v>
      </c>
    </row>
    <row r="9211" spans="1:11" x14ac:dyDescent="0.2">
      <c r="A9211" t="s">
        <v>264</v>
      </c>
      <c r="B9211" t="s">
        <v>198</v>
      </c>
      <c r="C9211" t="s">
        <v>186</v>
      </c>
      <c r="D9211" t="s">
        <v>200</v>
      </c>
      <c r="E9211">
        <v>341580</v>
      </c>
      <c r="F9211">
        <v>23.4206</v>
      </c>
      <c r="G9211">
        <v>44722</v>
      </c>
      <c r="H9211">
        <v>44713</v>
      </c>
      <c r="I9211">
        <v>8000008.5480000004</v>
      </c>
      <c r="J9211" t="s">
        <v>188</v>
      </c>
      <c r="K9211">
        <v>5600.0059836000009</v>
      </c>
    </row>
    <row r="9212" spans="1:11" x14ac:dyDescent="0.2">
      <c r="A9212" t="s">
        <v>264</v>
      </c>
      <c r="B9212" t="s">
        <v>198</v>
      </c>
      <c r="C9212" t="s">
        <v>213</v>
      </c>
      <c r="D9212" t="s">
        <v>192</v>
      </c>
      <c r="E9212">
        <v>20848</v>
      </c>
      <c r="F9212">
        <v>76.745099999999994</v>
      </c>
      <c r="G9212">
        <v>44723</v>
      </c>
      <c r="H9212">
        <v>44713</v>
      </c>
      <c r="I9212">
        <v>1599981.8447999998</v>
      </c>
      <c r="J9212" t="s">
        <v>188</v>
      </c>
      <c r="K9212">
        <v>1119.98729136</v>
      </c>
    </row>
    <row r="9213" spans="1:11" x14ac:dyDescent="0.2">
      <c r="A9213" t="s">
        <v>264</v>
      </c>
      <c r="B9213" t="s">
        <v>185</v>
      </c>
      <c r="C9213" t="s">
        <v>223</v>
      </c>
      <c r="D9213" t="s">
        <v>187</v>
      </c>
      <c r="E9213">
        <v>79927</v>
      </c>
      <c r="F9213">
        <v>82.575199999999995</v>
      </c>
      <c r="G9213">
        <v>44728</v>
      </c>
      <c r="H9213">
        <v>44713</v>
      </c>
      <c r="I9213">
        <v>6599988.0104</v>
      </c>
      <c r="J9213" t="s">
        <v>204</v>
      </c>
      <c r="K9213">
        <v>4619.9916072800006</v>
      </c>
    </row>
    <row r="9214" spans="1:11" x14ac:dyDescent="0.2">
      <c r="A9214" t="s">
        <v>264</v>
      </c>
      <c r="B9214" t="s">
        <v>185</v>
      </c>
      <c r="C9214" t="s">
        <v>222</v>
      </c>
      <c r="D9214" t="s">
        <v>192</v>
      </c>
      <c r="E9214">
        <v>606702</v>
      </c>
      <c r="F9214">
        <v>16.152899999999999</v>
      </c>
      <c r="G9214">
        <v>44728</v>
      </c>
      <c r="H9214">
        <v>44713</v>
      </c>
      <c r="I9214">
        <v>9799996.7357999999</v>
      </c>
      <c r="J9214" t="s">
        <v>193</v>
      </c>
      <c r="K9214">
        <v>7839.9973886400003</v>
      </c>
    </row>
    <row r="9215" spans="1:11" x14ac:dyDescent="0.2">
      <c r="A9215" t="s">
        <v>264</v>
      </c>
      <c r="B9215" t="s">
        <v>185</v>
      </c>
      <c r="C9215" t="s">
        <v>237</v>
      </c>
      <c r="D9215" t="s">
        <v>190</v>
      </c>
      <c r="E9215">
        <v>406660</v>
      </c>
      <c r="F9215">
        <v>17.2134</v>
      </c>
      <c r="G9215">
        <v>44728</v>
      </c>
      <c r="H9215">
        <v>44713</v>
      </c>
      <c r="I9215">
        <v>7000001.2439999999</v>
      </c>
      <c r="J9215" t="s">
        <v>204</v>
      </c>
      <c r="K9215">
        <v>4900.0008707999996</v>
      </c>
    </row>
    <row r="9216" spans="1:11" x14ac:dyDescent="0.2">
      <c r="A9216" t="s">
        <v>264</v>
      </c>
      <c r="B9216" t="s">
        <v>185</v>
      </c>
      <c r="C9216" t="s">
        <v>240</v>
      </c>
      <c r="D9216" t="s">
        <v>200</v>
      </c>
      <c r="E9216">
        <v>766144</v>
      </c>
      <c r="F9216">
        <v>7.7008999999999999</v>
      </c>
      <c r="G9216">
        <v>44728</v>
      </c>
      <c r="H9216">
        <v>44713</v>
      </c>
      <c r="I9216">
        <v>5899998.3295999998</v>
      </c>
      <c r="J9216" t="s">
        <v>241</v>
      </c>
      <c r="K9216">
        <v>5309.9984966399998</v>
      </c>
    </row>
    <row r="9217" spans="1:11" x14ac:dyDescent="0.2">
      <c r="A9217" t="s">
        <v>264</v>
      </c>
      <c r="B9217" t="s">
        <v>198</v>
      </c>
      <c r="C9217" t="s">
        <v>224</v>
      </c>
      <c r="D9217" t="s">
        <v>190</v>
      </c>
      <c r="E9217">
        <v>13815</v>
      </c>
      <c r="F9217">
        <v>195.44280000000001</v>
      </c>
      <c r="G9217">
        <v>44728</v>
      </c>
      <c r="H9217">
        <v>44713</v>
      </c>
      <c r="I9217">
        <v>2700042.2820000001</v>
      </c>
      <c r="J9217" t="s">
        <v>204</v>
      </c>
      <c r="K9217">
        <v>1890.0295974000001</v>
      </c>
    </row>
    <row r="9218" spans="1:11" x14ac:dyDescent="0.2">
      <c r="A9218" t="s">
        <v>264</v>
      </c>
      <c r="B9218" t="s">
        <v>198</v>
      </c>
      <c r="C9218" t="s">
        <v>205</v>
      </c>
      <c r="D9218" t="s">
        <v>200</v>
      </c>
      <c r="E9218">
        <v>370491</v>
      </c>
      <c r="F9218">
        <v>18.353999999999999</v>
      </c>
      <c r="G9218">
        <v>44728</v>
      </c>
      <c r="H9218">
        <v>44713</v>
      </c>
      <c r="I9218">
        <v>6799991.8139999993</v>
      </c>
      <c r="J9218" t="s">
        <v>193</v>
      </c>
      <c r="K9218">
        <v>5439.9934512</v>
      </c>
    </row>
    <row r="9219" spans="1:11" x14ac:dyDescent="0.2">
      <c r="A9219" t="s">
        <v>264</v>
      </c>
      <c r="B9219" t="s">
        <v>198</v>
      </c>
      <c r="C9219" t="s">
        <v>229</v>
      </c>
      <c r="D9219" t="s">
        <v>200</v>
      </c>
      <c r="E9219">
        <v>34060</v>
      </c>
      <c r="F9219">
        <v>96.887799999999999</v>
      </c>
      <c r="G9219">
        <v>44728</v>
      </c>
      <c r="H9219">
        <v>44713</v>
      </c>
      <c r="I9219">
        <v>3299998.4679999999</v>
      </c>
      <c r="J9219" t="s">
        <v>188</v>
      </c>
      <c r="K9219">
        <v>2309.9989276000001</v>
      </c>
    </row>
    <row r="9220" spans="1:11" x14ac:dyDescent="0.2">
      <c r="A9220" t="s">
        <v>264</v>
      </c>
      <c r="B9220" t="s">
        <v>198</v>
      </c>
      <c r="C9220" t="s">
        <v>221</v>
      </c>
      <c r="D9220" t="s">
        <v>192</v>
      </c>
      <c r="E9220">
        <v>91513</v>
      </c>
      <c r="F9220">
        <v>36.060299999999998</v>
      </c>
      <c r="G9220">
        <v>44730</v>
      </c>
      <c r="H9220">
        <v>44713</v>
      </c>
      <c r="I9220">
        <v>3299986.2338999999</v>
      </c>
      <c r="J9220" t="s">
        <v>207</v>
      </c>
      <c r="K9220">
        <v>2309.9903637299999</v>
      </c>
    </row>
    <row r="9221" spans="1:11" x14ac:dyDescent="0.2">
      <c r="A9221" t="s">
        <v>264</v>
      </c>
      <c r="B9221" t="s">
        <v>198</v>
      </c>
      <c r="C9221" t="s">
        <v>112</v>
      </c>
      <c r="D9221" t="s">
        <v>200</v>
      </c>
      <c r="E9221">
        <v>187888</v>
      </c>
      <c r="F9221">
        <v>42.046300000000002</v>
      </c>
      <c r="G9221">
        <v>44730</v>
      </c>
      <c r="H9221">
        <v>44713</v>
      </c>
      <c r="I9221">
        <v>7899995.2144000009</v>
      </c>
      <c r="J9221" t="s">
        <v>188</v>
      </c>
      <c r="K9221">
        <v>5529.996650080001</v>
      </c>
    </row>
    <row r="9222" spans="1:11" x14ac:dyDescent="0.2">
      <c r="A9222" t="s">
        <v>264</v>
      </c>
      <c r="B9222" t="s">
        <v>198</v>
      </c>
      <c r="C9222" t="s">
        <v>219</v>
      </c>
      <c r="D9222" t="s">
        <v>187</v>
      </c>
      <c r="E9222">
        <v>32910</v>
      </c>
      <c r="F9222">
        <v>57.733499999999999</v>
      </c>
      <c r="G9222">
        <v>44731</v>
      </c>
      <c r="H9222">
        <v>44713</v>
      </c>
      <c r="I9222">
        <v>1900009.4849999999</v>
      </c>
      <c r="J9222" t="s">
        <v>188</v>
      </c>
      <c r="K9222">
        <v>1330.0066395000001</v>
      </c>
    </row>
    <row r="9223" spans="1:11" x14ac:dyDescent="0.2">
      <c r="A9223" t="s">
        <v>264</v>
      </c>
      <c r="B9223" t="s">
        <v>185</v>
      </c>
      <c r="C9223" t="s">
        <v>225</v>
      </c>
      <c r="D9223" t="s">
        <v>190</v>
      </c>
      <c r="E9223">
        <v>21975</v>
      </c>
      <c r="F9223">
        <v>86.463399999999993</v>
      </c>
      <c r="G9223">
        <v>44732</v>
      </c>
      <c r="H9223">
        <v>44713</v>
      </c>
      <c r="I9223">
        <v>1900033.2149999999</v>
      </c>
      <c r="J9223" t="s">
        <v>188</v>
      </c>
      <c r="K9223">
        <v>1330.0232504999999</v>
      </c>
    </row>
    <row r="9224" spans="1:11" x14ac:dyDescent="0.2">
      <c r="A9224" t="s">
        <v>264</v>
      </c>
      <c r="B9224" t="s">
        <v>198</v>
      </c>
      <c r="C9224" t="s">
        <v>242</v>
      </c>
      <c r="D9224" t="s">
        <v>200</v>
      </c>
      <c r="E9224">
        <v>7635</v>
      </c>
      <c r="F9224">
        <v>248.8674</v>
      </c>
      <c r="G9224">
        <v>44732</v>
      </c>
      <c r="H9224">
        <v>44713</v>
      </c>
      <c r="I9224">
        <v>1900102.5989999999</v>
      </c>
      <c r="J9224" t="s">
        <v>207</v>
      </c>
      <c r="K9224">
        <v>1330.0718193</v>
      </c>
    </row>
    <row r="9225" spans="1:11" x14ac:dyDescent="0.2">
      <c r="A9225" t="s">
        <v>264</v>
      </c>
      <c r="B9225" t="s">
        <v>185</v>
      </c>
      <c r="C9225" t="s">
        <v>242</v>
      </c>
      <c r="D9225" t="s">
        <v>187</v>
      </c>
      <c r="E9225">
        <v>12614</v>
      </c>
      <c r="F9225">
        <v>261.61860000000001</v>
      </c>
      <c r="G9225">
        <v>44732</v>
      </c>
      <c r="H9225">
        <v>44713</v>
      </c>
      <c r="I9225">
        <v>3300057.0204000003</v>
      </c>
      <c r="J9225" t="s">
        <v>207</v>
      </c>
      <c r="K9225">
        <v>2310.0399142800006</v>
      </c>
    </row>
    <row r="9226" spans="1:11" x14ac:dyDescent="0.2">
      <c r="A9226" t="s">
        <v>264</v>
      </c>
      <c r="B9226" t="s">
        <v>185</v>
      </c>
      <c r="C9226" t="s">
        <v>210</v>
      </c>
      <c r="D9226" t="s">
        <v>200</v>
      </c>
      <c r="E9226">
        <v>179441</v>
      </c>
      <c r="F9226">
        <v>27.306999999999999</v>
      </c>
      <c r="G9226">
        <v>44732</v>
      </c>
      <c r="H9226">
        <v>44713</v>
      </c>
      <c r="I9226">
        <v>4899995.3870000001</v>
      </c>
      <c r="J9226" t="s">
        <v>204</v>
      </c>
      <c r="K9226">
        <v>3429.9967709000002</v>
      </c>
    </row>
    <row r="9227" spans="1:11" x14ac:dyDescent="0.2">
      <c r="A9227" t="s">
        <v>264</v>
      </c>
      <c r="B9227" t="s">
        <v>185</v>
      </c>
      <c r="C9227" t="s">
        <v>194</v>
      </c>
      <c r="D9227" t="s">
        <v>187</v>
      </c>
      <c r="E9227">
        <v>54300</v>
      </c>
      <c r="F9227">
        <v>46.040300000000002</v>
      </c>
      <c r="G9227">
        <v>44735</v>
      </c>
      <c r="H9227">
        <v>44713</v>
      </c>
      <c r="I9227">
        <v>2499988.29</v>
      </c>
      <c r="J9227" t="s">
        <v>188</v>
      </c>
      <c r="K9227">
        <v>1749.9918030000001</v>
      </c>
    </row>
    <row r="9228" spans="1:11" x14ac:dyDescent="0.2">
      <c r="A9228" t="s">
        <v>264</v>
      </c>
      <c r="B9228" t="s">
        <v>185</v>
      </c>
      <c r="C9228" t="s">
        <v>216</v>
      </c>
      <c r="D9228" t="s">
        <v>200</v>
      </c>
      <c r="E9228">
        <v>136125</v>
      </c>
      <c r="F9228">
        <v>17.6309</v>
      </c>
      <c r="G9228">
        <v>44735</v>
      </c>
      <c r="H9228">
        <v>44713</v>
      </c>
      <c r="I9228">
        <v>2400006.2625000002</v>
      </c>
      <c r="J9228" t="s">
        <v>215</v>
      </c>
      <c r="K9228">
        <v>2160.00563625</v>
      </c>
    </row>
    <row r="9229" spans="1:11" x14ac:dyDescent="0.2">
      <c r="A9229" t="s">
        <v>264</v>
      </c>
      <c r="B9229" t="s">
        <v>185</v>
      </c>
      <c r="C9229" t="s">
        <v>218</v>
      </c>
      <c r="D9229" t="s">
        <v>192</v>
      </c>
      <c r="E9229">
        <v>78229</v>
      </c>
      <c r="F9229">
        <v>57.523699999999998</v>
      </c>
      <c r="G9229">
        <v>44735</v>
      </c>
      <c r="H9229">
        <v>44713</v>
      </c>
      <c r="I9229">
        <v>4500021.5273000002</v>
      </c>
      <c r="J9229" t="s">
        <v>204</v>
      </c>
      <c r="K9229">
        <v>3150.0150691100002</v>
      </c>
    </row>
    <row r="9230" spans="1:11" x14ac:dyDescent="0.2">
      <c r="A9230" t="s">
        <v>264</v>
      </c>
      <c r="B9230" t="s">
        <v>185</v>
      </c>
      <c r="C9230" t="s">
        <v>225</v>
      </c>
      <c r="D9230" t="s">
        <v>192</v>
      </c>
      <c r="E9230">
        <v>12399</v>
      </c>
      <c r="F9230">
        <v>80.648899999999998</v>
      </c>
      <c r="G9230">
        <v>44735</v>
      </c>
      <c r="H9230">
        <v>44713</v>
      </c>
      <c r="I9230">
        <v>999965.71109999996</v>
      </c>
      <c r="J9230" t="s">
        <v>188</v>
      </c>
      <c r="K9230">
        <v>699.97599777000005</v>
      </c>
    </row>
    <row r="9231" spans="1:11" x14ac:dyDescent="0.2">
      <c r="A9231" t="s">
        <v>264</v>
      </c>
      <c r="B9231" t="s">
        <v>198</v>
      </c>
      <c r="C9231" t="s">
        <v>191</v>
      </c>
      <c r="D9231" t="s">
        <v>192</v>
      </c>
      <c r="E9231">
        <v>949124</v>
      </c>
      <c r="F9231">
        <v>6.1109</v>
      </c>
      <c r="G9231">
        <v>44735</v>
      </c>
      <c r="H9231">
        <v>44713</v>
      </c>
      <c r="I9231">
        <v>5800001.8515999997</v>
      </c>
      <c r="J9231" t="s">
        <v>193</v>
      </c>
      <c r="K9231">
        <v>4640.00148128</v>
      </c>
    </row>
    <row r="9232" spans="1:11" x14ac:dyDescent="0.2">
      <c r="A9232" t="s">
        <v>264</v>
      </c>
      <c r="B9232" t="s">
        <v>198</v>
      </c>
      <c r="C9232" t="s">
        <v>202</v>
      </c>
      <c r="D9232" t="s">
        <v>187</v>
      </c>
      <c r="E9232">
        <v>1214074</v>
      </c>
      <c r="F9232">
        <v>4.2831000000000001</v>
      </c>
      <c r="G9232">
        <v>44735</v>
      </c>
      <c r="H9232">
        <v>44713</v>
      </c>
      <c r="I9232">
        <v>5200000.3493999997</v>
      </c>
      <c r="J9232" t="s">
        <v>193</v>
      </c>
      <c r="K9232">
        <v>4160.0002795199998</v>
      </c>
    </row>
    <row r="9233" spans="1:11" x14ac:dyDescent="0.2">
      <c r="A9233" t="s">
        <v>264</v>
      </c>
      <c r="B9233" t="s">
        <v>185</v>
      </c>
      <c r="C9233" t="s">
        <v>232</v>
      </c>
      <c r="D9233" t="s">
        <v>200</v>
      </c>
      <c r="E9233">
        <v>129876</v>
      </c>
      <c r="F9233">
        <v>26.948799999999999</v>
      </c>
      <c r="G9233">
        <v>44735</v>
      </c>
      <c r="H9233">
        <v>44713</v>
      </c>
      <c r="I9233">
        <v>3500002.3487999998</v>
      </c>
      <c r="J9233" t="s">
        <v>204</v>
      </c>
      <c r="K9233">
        <v>2450.0016441600001</v>
      </c>
    </row>
    <row r="9234" spans="1:11" x14ac:dyDescent="0.2">
      <c r="A9234" t="s">
        <v>264</v>
      </c>
      <c r="B9234" t="s">
        <v>198</v>
      </c>
      <c r="C9234" t="s">
        <v>191</v>
      </c>
      <c r="D9234" t="s">
        <v>200</v>
      </c>
      <c r="E9234">
        <v>527452</v>
      </c>
      <c r="F9234">
        <v>6.0669000000000004</v>
      </c>
      <c r="G9234">
        <v>44735</v>
      </c>
      <c r="H9234">
        <v>44713</v>
      </c>
      <c r="I9234">
        <v>3199998.5388000002</v>
      </c>
      <c r="J9234" t="s">
        <v>193</v>
      </c>
      <c r="K9234">
        <v>2559.9988310400004</v>
      </c>
    </row>
    <row r="9235" spans="1:11" x14ac:dyDescent="0.2">
      <c r="A9235" t="s">
        <v>264</v>
      </c>
      <c r="B9235" t="s">
        <v>198</v>
      </c>
      <c r="C9235" t="s">
        <v>243</v>
      </c>
      <c r="D9235" t="s">
        <v>190</v>
      </c>
      <c r="E9235">
        <v>1349289</v>
      </c>
      <c r="F9235">
        <v>6.2255000000000003</v>
      </c>
      <c r="G9235">
        <v>44735</v>
      </c>
      <c r="H9235">
        <v>44713</v>
      </c>
      <c r="I9235">
        <v>8399998.6695000008</v>
      </c>
      <c r="J9235" t="s">
        <v>215</v>
      </c>
      <c r="K9235">
        <v>7559.9988025500006</v>
      </c>
    </row>
    <row r="9236" spans="1:11" x14ac:dyDescent="0.2">
      <c r="A9236" t="s">
        <v>264</v>
      </c>
      <c r="B9236" t="s">
        <v>185</v>
      </c>
      <c r="C9236" t="s">
        <v>239</v>
      </c>
      <c r="D9236" t="s">
        <v>200</v>
      </c>
      <c r="E9236">
        <v>613497</v>
      </c>
      <c r="F9236">
        <v>15.321999999999999</v>
      </c>
      <c r="G9236">
        <v>44737</v>
      </c>
      <c r="H9236">
        <v>44713</v>
      </c>
      <c r="I9236">
        <v>9400001.034</v>
      </c>
      <c r="J9236" t="s">
        <v>188</v>
      </c>
      <c r="K9236">
        <v>6580.0007237999998</v>
      </c>
    </row>
    <row r="9237" spans="1:11" x14ac:dyDescent="0.2">
      <c r="A9237" t="s">
        <v>264</v>
      </c>
      <c r="B9237" t="s">
        <v>198</v>
      </c>
      <c r="C9237" t="s">
        <v>217</v>
      </c>
      <c r="D9237" t="s">
        <v>200</v>
      </c>
      <c r="E9237">
        <v>864809</v>
      </c>
      <c r="F9237">
        <v>8.9037000000000006</v>
      </c>
      <c r="G9237">
        <v>44738</v>
      </c>
      <c r="H9237">
        <v>44713</v>
      </c>
      <c r="I9237">
        <v>7699999.8933000006</v>
      </c>
      <c r="J9237" t="s">
        <v>215</v>
      </c>
      <c r="K9237">
        <v>6929.9999039700006</v>
      </c>
    </row>
    <row r="9238" spans="1:11" x14ac:dyDescent="0.2">
      <c r="A9238" t="s">
        <v>264</v>
      </c>
      <c r="B9238" t="s">
        <v>185</v>
      </c>
      <c r="C9238" t="s">
        <v>229</v>
      </c>
      <c r="D9238" t="s">
        <v>190</v>
      </c>
      <c r="E9238">
        <v>77730</v>
      </c>
      <c r="F9238">
        <v>106.7792</v>
      </c>
      <c r="G9238">
        <v>44738</v>
      </c>
      <c r="H9238">
        <v>44713</v>
      </c>
      <c r="I9238">
        <v>8299947.216</v>
      </c>
      <c r="J9238" t="s">
        <v>188</v>
      </c>
      <c r="K9238">
        <v>5809.9630512000003</v>
      </c>
    </row>
    <row r="9239" spans="1:11" x14ac:dyDescent="0.2">
      <c r="A9239" t="s">
        <v>264</v>
      </c>
      <c r="B9239" t="s">
        <v>185</v>
      </c>
      <c r="C9239" t="s">
        <v>217</v>
      </c>
      <c r="D9239" t="s">
        <v>190</v>
      </c>
      <c r="E9239">
        <v>634871</v>
      </c>
      <c r="F9239">
        <v>8.9781999999999993</v>
      </c>
      <c r="G9239">
        <v>44742</v>
      </c>
      <c r="H9239">
        <v>44713</v>
      </c>
      <c r="I9239">
        <v>5699998.8121999996</v>
      </c>
      <c r="J9239" t="s">
        <v>215</v>
      </c>
      <c r="K9239">
        <v>5129.9989309800003</v>
      </c>
    </row>
    <row r="9240" spans="1:11" x14ac:dyDescent="0.2">
      <c r="A9240" t="s">
        <v>264</v>
      </c>
      <c r="B9240" t="s">
        <v>198</v>
      </c>
      <c r="C9240" t="s">
        <v>221</v>
      </c>
      <c r="D9240" t="s">
        <v>187</v>
      </c>
      <c r="E9240">
        <v>103872</v>
      </c>
      <c r="F9240">
        <v>39.471800000000002</v>
      </c>
      <c r="G9240">
        <v>44743</v>
      </c>
      <c r="H9240">
        <v>44743</v>
      </c>
      <c r="I9240">
        <v>4100014.8096000003</v>
      </c>
      <c r="J9240" t="s">
        <v>207</v>
      </c>
      <c r="K9240">
        <v>2870.0103667200005</v>
      </c>
    </row>
    <row r="9241" spans="1:11" x14ac:dyDescent="0.2">
      <c r="A9241" t="s">
        <v>264</v>
      </c>
      <c r="B9241" t="s">
        <v>185</v>
      </c>
      <c r="C9241" t="s">
        <v>234</v>
      </c>
      <c r="D9241" t="s">
        <v>190</v>
      </c>
      <c r="E9241">
        <v>62305</v>
      </c>
      <c r="F9241">
        <v>107.5361</v>
      </c>
      <c r="G9241">
        <v>44744</v>
      </c>
      <c r="H9241">
        <v>44743</v>
      </c>
      <c r="I9241">
        <v>6700036.7105</v>
      </c>
      <c r="J9241" t="s">
        <v>204</v>
      </c>
      <c r="K9241">
        <v>4690.02569735</v>
      </c>
    </row>
    <row r="9242" spans="1:11" x14ac:dyDescent="0.2">
      <c r="A9242" t="s">
        <v>264</v>
      </c>
      <c r="B9242" t="s">
        <v>185</v>
      </c>
      <c r="C9242" t="s">
        <v>242</v>
      </c>
      <c r="D9242" t="s">
        <v>190</v>
      </c>
      <c r="E9242">
        <v>23586</v>
      </c>
      <c r="F9242">
        <v>237.4299</v>
      </c>
      <c r="G9242">
        <v>44744</v>
      </c>
      <c r="H9242">
        <v>44743</v>
      </c>
      <c r="I9242">
        <v>5600021.6214000005</v>
      </c>
      <c r="J9242" t="s">
        <v>207</v>
      </c>
      <c r="K9242">
        <v>3920.0151349800008</v>
      </c>
    </row>
    <row r="9243" spans="1:11" x14ac:dyDescent="0.2">
      <c r="A9243" t="s">
        <v>264</v>
      </c>
      <c r="B9243" t="s">
        <v>198</v>
      </c>
      <c r="C9243" t="s">
        <v>246</v>
      </c>
      <c r="D9243" t="s">
        <v>192</v>
      </c>
      <c r="E9243">
        <v>35101</v>
      </c>
      <c r="F9243">
        <v>133.89869999999999</v>
      </c>
      <c r="G9243">
        <v>44745</v>
      </c>
      <c r="H9243">
        <v>44743</v>
      </c>
      <c r="I9243">
        <v>4699978.2686999999</v>
      </c>
      <c r="J9243" t="s">
        <v>204</v>
      </c>
      <c r="K9243">
        <v>3289.9847880900002</v>
      </c>
    </row>
    <row r="9244" spans="1:11" x14ac:dyDescent="0.2">
      <c r="A9244" t="s">
        <v>264</v>
      </c>
      <c r="B9244" t="s">
        <v>185</v>
      </c>
      <c r="C9244" t="s">
        <v>239</v>
      </c>
      <c r="D9244" t="s">
        <v>192</v>
      </c>
      <c r="E9244">
        <v>135812</v>
      </c>
      <c r="F9244">
        <v>16.198899999999998</v>
      </c>
      <c r="G9244">
        <v>44745</v>
      </c>
      <c r="H9244">
        <v>44743</v>
      </c>
      <c r="I9244">
        <v>2200005.0067999996</v>
      </c>
      <c r="J9244" t="s">
        <v>188</v>
      </c>
      <c r="K9244">
        <v>1540.0035047599997</v>
      </c>
    </row>
    <row r="9245" spans="1:11" x14ac:dyDescent="0.2">
      <c r="A9245" t="s">
        <v>264</v>
      </c>
      <c r="B9245" t="s">
        <v>185</v>
      </c>
      <c r="C9245" t="s">
        <v>211</v>
      </c>
      <c r="D9245" t="s">
        <v>192</v>
      </c>
      <c r="E9245">
        <v>465652</v>
      </c>
      <c r="F9245">
        <v>13.0999</v>
      </c>
      <c r="G9245">
        <v>44745</v>
      </c>
      <c r="H9245">
        <v>44743</v>
      </c>
      <c r="I9245">
        <v>6099994.6348000001</v>
      </c>
      <c r="J9245" t="s">
        <v>207</v>
      </c>
      <c r="K9245">
        <v>4269.9962443599998</v>
      </c>
    </row>
    <row r="9246" spans="1:11" x14ac:dyDescent="0.2">
      <c r="A9246" t="s">
        <v>264</v>
      </c>
      <c r="B9246" t="s">
        <v>198</v>
      </c>
      <c r="C9246" t="s">
        <v>226</v>
      </c>
      <c r="D9246" t="s">
        <v>192</v>
      </c>
      <c r="E9246">
        <v>165742</v>
      </c>
      <c r="F9246">
        <v>56.1113</v>
      </c>
      <c r="G9246">
        <v>44746</v>
      </c>
      <c r="H9246">
        <v>44743</v>
      </c>
      <c r="I9246">
        <v>9299999.0845999997</v>
      </c>
      <c r="J9246" t="s">
        <v>188</v>
      </c>
      <c r="K9246">
        <v>6509.9993592199999</v>
      </c>
    </row>
    <row r="9247" spans="1:11" x14ac:dyDescent="0.2">
      <c r="A9247" t="s">
        <v>264</v>
      </c>
      <c r="B9247" t="s">
        <v>185</v>
      </c>
      <c r="C9247" t="s">
        <v>186</v>
      </c>
      <c r="D9247" t="s">
        <v>200</v>
      </c>
      <c r="E9247">
        <v>257412</v>
      </c>
      <c r="F9247">
        <v>23.697399999999998</v>
      </c>
      <c r="G9247">
        <v>44746</v>
      </c>
      <c r="H9247">
        <v>44743</v>
      </c>
      <c r="I9247">
        <v>6099995.1287999991</v>
      </c>
      <c r="J9247" t="s">
        <v>188</v>
      </c>
      <c r="K9247">
        <v>4269.9965901599999</v>
      </c>
    </row>
    <row r="9248" spans="1:11" x14ac:dyDescent="0.2">
      <c r="A9248" t="s">
        <v>264</v>
      </c>
      <c r="B9248" t="s">
        <v>198</v>
      </c>
      <c r="C9248" t="s">
        <v>213</v>
      </c>
      <c r="D9248" t="s">
        <v>190</v>
      </c>
      <c r="E9248">
        <v>124742</v>
      </c>
      <c r="F9248">
        <v>68.942400000000006</v>
      </c>
      <c r="G9248">
        <v>44746</v>
      </c>
      <c r="H9248">
        <v>44743</v>
      </c>
      <c r="I9248">
        <v>8600012.8607999999</v>
      </c>
      <c r="J9248" t="s">
        <v>188</v>
      </c>
      <c r="K9248">
        <v>6020.0090025600002</v>
      </c>
    </row>
    <row r="9249" spans="1:11" x14ac:dyDescent="0.2">
      <c r="A9249" t="s">
        <v>264</v>
      </c>
      <c r="B9249" t="s">
        <v>185</v>
      </c>
      <c r="C9249" t="s">
        <v>202</v>
      </c>
      <c r="D9249" t="s">
        <v>187</v>
      </c>
      <c r="E9249">
        <v>968612</v>
      </c>
      <c r="F9249">
        <v>3.8199000000000001</v>
      </c>
      <c r="G9249">
        <v>44746</v>
      </c>
      <c r="H9249">
        <v>44743</v>
      </c>
      <c r="I9249">
        <v>3700000.9788000002</v>
      </c>
      <c r="J9249" t="s">
        <v>193</v>
      </c>
      <c r="K9249">
        <v>2960.0007830400004</v>
      </c>
    </row>
    <row r="9250" spans="1:11" x14ac:dyDescent="0.2">
      <c r="A9250" t="s">
        <v>264</v>
      </c>
      <c r="B9250" t="s">
        <v>198</v>
      </c>
      <c r="C9250" t="s">
        <v>220</v>
      </c>
      <c r="D9250" t="s">
        <v>190</v>
      </c>
      <c r="E9250">
        <v>55887</v>
      </c>
      <c r="F9250">
        <v>177.1431</v>
      </c>
      <c r="G9250">
        <v>44746</v>
      </c>
      <c r="H9250">
        <v>44743</v>
      </c>
      <c r="I9250">
        <v>9899996.4297000002</v>
      </c>
      <c r="J9250" t="s">
        <v>188</v>
      </c>
      <c r="K9250">
        <v>6929.9975007900002</v>
      </c>
    </row>
    <row r="9251" spans="1:11" x14ac:dyDescent="0.2">
      <c r="A9251" t="s">
        <v>264</v>
      </c>
      <c r="B9251" t="s">
        <v>198</v>
      </c>
      <c r="C9251" t="s">
        <v>214</v>
      </c>
      <c r="D9251" t="s">
        <v>200</v>
      </c>
      <c r="E9251">
        <v>103994</v>
      </c>
      <c r="F9251">
        <v>29.8094</v>
      </c>
      <c r="G9251">
        <v>44749</v>
      </c>
      <c r="H9251">
        <v>44743</v>
      </c>
      <c r="I9251">
        <v>3099998.7436000002</v>
      </c>
      <c r="J9251" t="s">
        <v>215</v>
      </c>
      <c r="K9251">
        <v>2789.9988692400002</v>
      </c>
    </row>
    <row r="9252" spans="1:11" x14ac:dyDescent="0.2">
      <c r="A9252" t="s">
        <v>264</v>
      </c>
      <c r="B9252" t="s">
        <v>198</v>
      </c>
      <c r="C9252" t="s">
        <v>213</v>
      </c>
      <c r="D9252" t="s">
        <v>192</v>
      </c>
      <c r="E9252">
        <v>43382</v>
      </c>
      <c r="F9252">
        <v>66.847800000000007</v>
      </c>
      <c r="G9252">
        <v>44749</v>
      </c>
      <c r="H9252">
        <v>44743</v>
      </c>
      <c r="I9252">
        <v>2899991.2596000005</v>
      </c>
      <c r="J9252" t="s">
        <v>188</v>
      </c>
      <c r="K9252">
        <v>2029.9938817200007</v>
      </c>
    </row>
    <row r="9253" spans="1:11" x14ac:dyDescent="0.2">
      <c r="A9253" t="s">
        <v>264</v>
      </c>
      <c r="B9253" t="s">
        <v>185</v>
      </c>
      <c r="C9253" t="s">
        <v>234</v>
      </c>
      <c r="D9253" t="s">
        <v>190</v>
      </c>
      <c r="E9253">
        <v>42410</v>
      </c>
      <c r="F9253">
        <v>96.675700000000006</v>
      </c>
      <c r="G9253">
        <v>44749</v>
      </c>
      <c r="H9253">
        <v>44743</v>
      </c>
      <c r="I9253">
        <v>4100016.4370000004</v>
      </c>
      <c r="J9253" t="s">
        <v>204</v>
      </c>
      <c r="K9253">
        <v>2870.0115059000004</v>
      </c>
    </row>
    <row r="9254" spans="1:11" x14ac:dyDescent="0.2">
      <c r="A9254" t="s">
        <v>264</v>
      </c>
      <c r="B9254" t="s">
        <v>198</v>
      </c>
      <c r="C9254" t="s">
        <v>201</v>
      </c>
      <c r="D9254" t="s">
        <v>187</v>
      </c>
      <c r="E9254">
        <v>18859</v>
      </c>
      <c r="F9254">
        <v>37.116799999999998</v>
      </c>
      <c r="G9254">
        <v>44750</v>
      </c>
      <c r="H9254">
        <v>44743</v>
      </c>
      <c r="I9254">
        <v>699985.73119999992</v>
      </c>
      <c r="J9254" t="s">
        <v>188</v>
      </c>
      <c r="K9254">
        <v>489.99001183999991</v>
      </c>
    </row>
    <row r="9255" spans="1:11" x14ac:dyDescent="0.2">
      <c r="A9255" t="s">
        <v>264</v>
      </c>
      <c r="B9255" t="s">
        <v>185</v>
      </c>
      <c r="C9255" t="s">
        <v>226</v>
      </c>
      <c r="D9255" t="s">
        <v>200</v>
      </c>
      <c r="E9255">
        <v>65187</v>
      </c>
      <c r="F9255">
        <v>49.089599999999997</v>
      </c>
      <c r="G9255">
        <v>44752</v>
      </c>
      <c r="H9255">
        <v>44743</v>
      </c>
      <c r="I9255">
        <v>3200003.7552</v>
      </c>
      <c r="J9255" t="s">
        <v>188</v>
      </c>
      <c r="K9255">
        <v>2240.0026286400002</v>
      </c>
    </row>
    <row r="9256" spans="1:11" x14ac:dyDescent="0.2">
      <c r="A9256" t="s">
        <v>264</v>
      </c>
      <c r="B9256" t="s">
        <v>198</v>
      </c>
      <c r="C9256" t="s">
        <v>189</v>
      </c>
      <c r="D9256" t="s">
        <v>190</v>
      </c>
      <c r="E9256">
        <v>32545</v>
      </c>
      <c r="F9256">
        <v>30.726900000000001</v>
      </c>
      <c r="G9256">
        <v>44752</v>
      </c>
      <c r="H9256">
        <v>44743</v>
      </c>
      <c r="I9256">
        <v>1000006.9605</v>
      </c>
      <c r="J9256" t="s">
        <v>188</v>
      </c>
      <c r="K9256">
        <v>700.00487235000003</v>
      </c>
    </row>
    <row r="9257" spans="1:11" x14ac:dyDescent="0.2">
      <c r="A9257" t="s">
        <v>264</v>
      </c>
      <c r="B9257" t="s">
        <v>198</v>
      </c>
      <c r="C9257" t="s">
        <v>235</v>
      </c>
      <c r="D9257" t="s">
        <v>192</v>
      </c>
      <c r="E9257">
        <v>376501</v>
      </c>
      <c r="F9257">
        <v>14.6082</v>
      </c>
      <c r="G9257">
        <v>44753</v>
      </c>
      <c r="H9257">
        <v>44743</v>
      </c>
      <c r="I9257">
        <v>5500001.9082000004</v>
      </c>
      <c r="J9257" t="s">
        <v>204</v>
      </c>
      <c r="K9257">
        <v>3850.0013357400003</v>
      </c>
    </row>
    <row r="9258" spans="1:11" x14ac:dyDescent="0.2">
      <c r="A9258" t="s">
        <v>264</v>
      </c>
      <c r="B9258" t="s">
        <v>198</v>
      </c>
      <c r="C9258" t="s">
        <v>240</v>
      </c>
      <c r="D9258" t="s">
        <v>192</v>
      </c>
      <c r="E9258">
        <v>801100</v>
      </c>
      <c r="F9258">
        <v>6.6158999999999999</v>
      </c>
      <c r="G9258">
        <v>44756</v>
      </c>
      <c r="H9258">
        <v>44743</v>
      </c>
      <c r="I9258">
        <v>5299997.49</v>
      </c>
      <c r="J9258" t="s">
        <v>241</v>
      </c>
      <c r="K9258">
        <v>4769.997741000001</v>
      </c>
    </row>
    <row r="9259" spans="1:11" x14ac:dyDescent="0.2">
      <c r="A9259" t="s">
        <v>264</v>
      </c>
      <c r="B9259" t="s">
        <v>198</v>
      </c>
      <c r="C9259" t="s">
        <v>197</v>
      </c>
      <c r="D9259" t="s">
        <v>200</v>
      </c>
      <c r="E9259">
        <v>13515</v>
      </c>
      <c r="F9259">
        <v>170.184</v>
      </c>
      <c r="G9259">
        <v>44756</v>
      </c>
      <c r="H9259">
        <v>44743</v>
      </c>
      <c r="I9259">
        <v>2300036.7599999998</v>
      </c>
      <c r="J9259" t="s">
        <v>188</v>
      </c>
      <c r="K9259">
        <v>1610.0257319999998</v>
      </c>
    </row>
    <row r="9260" spans="1:11" x14ac:dyDescent="0.2">
      <c r="A9260" t="s">
        <v>264</v>
      </c>
      <c r="B9260" t="s">
        <v>198</v>
      </c>
      <c r="C9260" t="s">
        <v>245</v>
      </c>
      <c r="D9260" t="s">
        <v>190</v>
      </c>
      <c r="E9260">
        <v>103936</v>
      </c>
      <c r="F9260">
        <v>51.954900000000002</v>
      </c>
      <c r="G9260">
        <v>44756</v>
      </c>
      <c r="H9260">
        <v>44743</v>
      </c>
      <c r="I9260">
        <v>5399984.4863999998</v>
      </c>
      <c r="J9260" t="s">
        <v>188</v>
      </c>
      <c r="K9260">
        <v>3779.9891404800001</v>
      </c>
    </row>
    <row r="9261" spans="1:11" x14ac:dyDescent="0.2">
      <c r="A9261" t="s">
        <v>264</v>
      </c>
      <c r="B9261" t="s">
        <v>185</v>
      </c>
      <c r="C9261" t="s">
        <v>199</v>
      </c>
      <c r="D9261" t="s">
        <v>200</v>
      </c>
      <c r="E9261">
        <v>2430209</v>
      </c>
      <c r="F9261">
        <v>3.2096</v>
      </c>
      <c r="G9261">
        <v>44756</v>
      </c>
      <c r="H9261">
        <v>44743</v>
      </c>
      <c r="I9261">
        <v>7799998.8064000001</v>
      </c>
      <c r="J9261" t="s">
        <v>193</v>
      </c>
      <c r="K9261">
        <v>6239.9990451200001</v>
      </c>
    </row>
    <row r="9262" spans="1:11" x14ac:dyDescent="0.2">
      <c r="A9262" t="s">
        <v>264</v>
      </c>
      <c r="B9262" t="s">
        <v>198</v>
      </c>
      <c r="C9262" t="s">
        <v>191</v>
      </c>
      <c r="D9262" t="s">
        <v>187</v>
      </c>
      <c r="E9262">
        <v>1116053</v>
      </c>
      <c r="F9262">
        <v>6.0033000000000003</v>
      </c>
      <c r="G9262">
        <v>44758</v>
      </c>
      <c r="H9262">
        <v>44743</v>
      </c>
      <c r="I9262">
        <v>6700000.9749000007</v>
      </c>
      <c r="J9262" t="s">
        <v>193</v>
      </c>
      <c r="K9262">
        <v>5360.0007799200012</v>
      </c>
    </row>
    <row r="9263" spans="1:11" x14ac:dyDescent="0.2">
      <c r="A9263" t="s">
        <v>264</v>
      </c>
      <c r="B9263" t="s">
        <v>185</v>
      </c>
      <c r="C9263" t="s">
        <v>210</v>
      </c>
      <c r="D9263" t="s">
        <v>192</v>
      </c>
      <c r="E9263">
        <v>286100</v>
      </c>
      <c r="F9263">
        <v>29.709900000000001</v>
      </c>
      <c r="G9263">
        <v>44760</v>
      </c>
      <c r="H9263">
        <v>44743</v>
      </c>
      <c r="I9263">
        <v>8500002.3900000006</v>
      </c>
      <c r="J9263" t="s">
        <v>204</v>
      </c>
      <c r="K9263">
        <v>5950.0016730000007</v>
      </c>
    </row>
    <row r="9264" spans="1:11" x14ac:dyDescent="0.2">
      <c r="A9264" t="s">
        <v>264</v>
      </c>
      <c r="B9264" t="s">
        <v>185</v>
      </c>
      <c r="C9264" t="s">
        <v>235</v>
      </c>
      <c r="D9264" t="s">
        <v>190</v>
      </c>
      <c r="E9264">
        <v>293146</v>
      </c>
      <c r="F9264">
        <v>15.3507</v>
      </c>
      <c r="G9264">
        <v>44764</v>
      </c>
      <c r="H9264">
        <v>44743</v>
      </c>
      <c r="I9264">
        <v>4499996.3021999998</v>
      </c>
      <c r="J9264" t="s">
        <v>204</v>
      </c>
      <c r="K9264">
        <v>3149.99741154</v>
      </c>
    </row>
    <row r="9265" spans="1:11" x14ac:dyDescent="0.2">
      <c r="A9265" t="s">
        <v>264</v>
      </c>
      <c r="B9265" t="s">
        <v>185</v>
      </c>
      <c r="C9265" t="s">
        <v>208</v>
      </c>
      <c r="D9265" t="s">
        <v>192</v>
      </c>
      <c r="E9265">
        <v>90299</v>
      </c>
      <c r="F9265">
        <v>64.231099999999998</v>
      </c>
      <c r="G9265">
        <v>44766</v>
      </c>
      <c r="H9265">
        <v>44743</v>
      </c>
      <c r="I9265">
        <v>5800004.0988999996</v>
      </c>
      <c r="J9265" t="s">
        <v>188</v>
      </c>
      <c r="K9265">
        <v>4060.0028692300002</v>
      </c>
    </row>
    <row r="9266" spans="1:11" x14ac:dyDescent="0.2">
      <c r="A9266" t="s">
        <v>264</v>
      </c>
      <c r="B9266" t="s">
        <v>185</v>
      </c>
      <c r="C9266" t="s">
        <v>230</v>
      </c>
      <c r="D9266" t="s">
        <v>200</v>
      </c>
      <c r="E9266">
        <v>63983</v>
      </c>
      <c r="F9266">
        <v>120.3439</v>
      </c>
      <c r="G9266">
        <v>44770</v>
      </c>
      <c r="H9266">
        <v>44743</v>
      </c>
      <c r="I9266">
        <v>7699963.7537000002</v>
      </c>
      <c r="J9266" t="s">
        <v>188</v>
      </c>
      <c r="K9266">
        <v>5389.9746275899997</v>
      </c>
    </row>
    <row r="9267" spans="1:11" x14ac:dyDescent="0.2">
      <c r="A9267" t="s">
        <v>264</v>
      </c>
      <c r="B9267" t="s">
        <v>198</v>
      </c>
      <c r="C9267" t="s">
        <v>199</v>
      </c>
      <c r="D9267" t="s">
        <v>212</v>
      </c>
      <c r="E9267">
        <v>2969863</v>
      </c>
      <c r="F9267">
        <v>2.9630999999999998</v>
      </c>
      <c r="G9267">
        <v>44770</v>
      </c>
      <c r="H9267">
        <v>44743</v>
      </c>
      <c r="I9267">
        <v>8800001.0552999992</v>
      </c>
      <c r="J9267" t="s">
        <v>193</v>
      </c>
      <c r="K9267">
        <v>7040.0008442399994</v>
      </c>
    </row>
    <row r="9268" spans="1:11" x14ac:dyDescent="0.2">
      <c r="A9268" t="s">
        <v>264</v>
      </c>
      <c r="B9268" t="s">
        <v>185</v>
      </c>
      <c r="C9268" t="s">
        <v>242</v>
      </c>
      <c r="D9268" t="s">
        <v>187</v>
      </c>
      <c r="E9268">
        <v>17711</v>
      </c>
      <c r="F9268">
        <v>248.42939999999999</v>
      </c>
      <c r="G9268">
        <v>44770</v>
      </c>
      <c r="H9268">
        <v>44743</v>
      </c>
      <c r="I9268">
        <v>4399933.1033999994</v>
      </c>
      <c r="J9268" t="s">
        <v>207</v>
      </c>
      <c r="K9268">
        <v>3079.9531723799996</v>
      </c>
    </row>
    <row r="9269" spans="1:11" x14ac:dyDescent="0.2">
      <c r="A9269" t="s">
        <v>264</v>
      </c>
      <c r="B9269" t="s">
        <v>185</v>
      </c>
      <c r="C9269" t="s">
        <v>223</v>
      </c>
      <c r="D9269" t="s">
        <v>192</v>
      </c>
      <c r="E9269">
        <v>19284</v>
      </c>
      <c r="F9269">
        <v>93.341399999999993</v>
      </c>
      <c r="G9269">
        <v>44770</v>
      </c>
      <c r="H9269">
        <v>44743</v>
      </c>
      <c r="I9269">
        <v>1799995.5575999999</v>
      </c>
      <c r="J9269" t="s">
        <v>204</v>
      </c>
      <c r="K9269">
        <v>1259.9968903200001</v>
      </c>
    </row>
    <row r="9270" spans="1:11" x14ac:dyDescent="0.2">
      <c r="A9270" t="s">
        <v>264</v>
      </c>
      <c r="B9270" t="s">
        <v>185</v>
      </c>
      <c r="C9270" t="s">
        <v>243</v>
      </c>
      <c r="D9270" t="s">
        <v>190</v>
      </c>
      <c r="E9270">
        <v>1436805</v>
      </c>
      <c r="F9270">
        <v>6.1246999999999998</v>
      </c>
      <c r="G9270">
        <v>44773</v>
      </c>
      <c r="H9270">
        <v>44743</v>
      </c>
      <c r="I9270">
        <v>8799999.5834999997</v>
      </c>
      <c r="J9270" t="s">
        <v>215</v>
      </c>
      <c r="K9270">
        <v>7919.9996251499997</v>
      </c>
    </row>
    <row r="9271" spans="1:11" x14ac:dyDescent="0.2">
      <c r="A9271" t="s">
        <v>264</v>
      </c>
      <c r="B9271" t="s">
        <v>198</v>
      </c>
      <c r="C9271" t="s">
        <v>226</v>
      </c>
      <c r="D9271" t="s">
        <v>192</v>
      </c>
      <c r="E9271">
        <v>84108</v>
      </c>
      <c r="F9271">
        <v>52.314</v>
      </c>
      <c r="G9271">
        <v>44774</v>
      </c>
      <c r="H9271">
        <v>44774</v>
      </c>
      <c r="I9271">
        <v>4400025.9119999995</v>
      </c>
      <c r="J9271" t="s">
        <v>188</v>
      </c>
      <c r="K9271">
        <v>3080.0181383999998</v>
      </c>
    </row>
    <row r="9272" spans="1:11" x14ac:dyDescent="0.2">
      <c r="A9272" t="s">
        <v>264</v>
      </c>
      <c r="B9272" t="s">
        <v>198</v>
      </c>
      <c r="C9272" t="s">
        <v>191</v>
      </c>
      <c r="D9272" t="s">
        <v>192</v>
      </c>
      <c r="E9272">
        <v>786238</v>
      </c>
      <c r="F9272">
        <v>6.3593999999999999</v>
      </c>
      <c r="G9272">
        <v>44777</v>
      </c>
      <c r="H9272">
        <v>44774</v>
      </c>
      <c r="I9272">
        <v>5000001.9371999996</v>
      </c>
      <c r="J9272" t="s">
        <v>193</v>
      </c>
      <c r="K9272">
        <v>4000.0015497599998</v>
      </c>
    </row>
    <row r="9273" spans="1:11" x14ac:dyDescent="0.2">
      <c r="A9273" t="s">
        <v>264</v>
      </c>
      <c r="B9273" t="s">
        <v>198</v>
      </c>
      <c r="C9273" t="s">
        <v>236</v>
      </c>
      <c r="D9273" t="s">
        <v>192</v>
      </c>
      <c r="E9273">
        <v>645469</v>
      </c>
      <c r="F9273">
        <v>6.5068999999999999</v>
      </c>
      <c r="G9273">
        <v>44777</v>
      </c>
      <c r="H9273">
        <v>44774</v>
      </c>
      <c r="I9273">
        <v>4200002.2361000003</v>
      </c>
      <c r="J9273" t="s">
        <v>215</v>
      </c>
      <c r="K9273">
        <v>3780.0020124900007</v>
      </c>
    </row>
    <row r="9274" spans="1:11" x14ac:dyDescent="0.2">
      <c r="A9274" t="s">
        <v>264</v>
      </c>
      <c r="B9274" t="s">
        <v>198</v>
      </c>
      <c r="C9274" t="s">
        <v>229</v>
      </c>
      <c r="D9274" t="s">
        <v>200</v>
      </c>
      <c r="E9274">
        <v>22999</v>
      </c>
      <c r="F9274">
        <v>108.7011</v>
      </c>
      <c r="G9274">
        <v>44777</v>
      </c>
      <c r="H9274">
        <v>44774</v>
      </c>
      <c r="I9274">
        <v>2500016.5989000001</v>
      </c>
      <c r="J9274" t="s">
        <v>188</v>
      </c>
      <c r="K9274">
        <v>1750.01161923</v>
      </c>
    </row>
    <row r="9275" spans="1:11" x14ac:dyDescent="0.2">
      <c r="A9275" t="s">
        <v>264</v>
      </c>
      <c r="B9275" t="s">
        <v>198</v>
      </c>
      <c r="C9275" t="s">
        <v>189</v>
      </c>
      <c r="D9275" t="s">
        <v>192</v>
      </c>
      <c r="E9275">
        <v>196430</v>
      </c>
      <c r="F9275">
        <v>29.018000000000001</v>
      </c>
      <c r="G9275">
        <v>44777</v>
      </c>
      <c r="H9275">
        <v>44774</v>
      </c>
      <c r="I9275">
        <v>5700005.7400000002</v>
      </c>
      <c r="J9275" t="s">
        <v>188</v>
      </c>
      <c r="K9275">
        <v>3990.0040180000001</v>
      </c>
    </row>
    <row r="9276" spans="1:11" x14ac:dyDescent="0.2">
      <c r="A9276" t="s">
        <v>264</v>
      </c>
      <c r="B9276" t="s">
        <v>198</v>
      </c>
      <c r="C9276" t="s">
        <v>233</v>
      </c>
      <c r="D9276" t="s">
        <v>190</v>
      </c>
      <c r="E9276">
        <v>81259</v>
      </c>
      <c r="F9276">
        <v>82.452699999999993</v>
      </c>
      <c r="G9276">
        <v>44777</v>
      </c>
      <c r="H9276">
        <v>44774</v>
      </c>
      <c r="I9276">
        <v>6700023.9492999995</v>
      </c>
      <c r="J9276" t="s">
        <v>204</v>
      </c>
      <c r="K9276">
        <v>4690.01676451</v>
      </c>
    </row>
    <row r="9277" spans="1:11" x14ac:dyDescent="0.2">
      <c r="A9277" t="s">
        <v>264</v>
      </c>
      <c r="B9277" t="s">
        <v>198</v>
      </c>
      <c r="C9277" t="s">
        <v>237</v>
      </c>
      <c r="D9277" t="s">
        <v>200</v>
      </c>
      <c r="E9277">
        <v>82856</v>
      </c>
      <c r="F9277">
        <v>18.1036</v>
      </c>
      <c r="G9277">
        <v>44777</v>
      </c>
      <c r="H9277">
        <v>44774</v>
      </c>
      <c r="I9277">
        <v>1499991.8816</v>
      </c>
      <c r="J9277" t="s">
        <v>204</v>
      </c>
      <c r="K9277">
        <v>1049.99431712</v>
      </c>
    </row>
    <row r="9278" spans="1:11" x14ac:dyDescent="0.2">
      <c r="A9278" t="s">
        <v>264</v>
      </c>
      <c r="B9278" t="s">
        <v>185</v>
      </c>
      <c r="C9278" t="s">
        <v>210</v>
      </c>
      <c r="D9278" t="s">
        <v>192</v>
      </c>
      <c r="E9278">
        <v>306604</v>
      </c>
      <c r="F9278">
        <v>31.636900000000001</v>
      </c>
      <c r="G9278">
        <v>44777</v>
      </c>
      <c r="H9278">
        <v>44774</v>
      </c>
      <c r="I9278">
        <v>9700000.0876000002</v>
      </c>
      <c r="J9278" t="s">
        <v>204</v>
      </c>
      <c r="K9278">
        <v>6790.0000613200009</v>
      </c>
    </row>
    <row r="9279" spans="1:11" x14ac:dyDescent="0.2">
      <c r="A9279" t="s">
        <v>264</v>
      </c>
      <c r="B9279" t="s">
        <v>185</v>
      </c>
      <c r="C9279" t="s">
        <v>224</v>
      </c>
      <c r="D9279" t="s">
        <v>190</v>
      </c>
      <c r="E9279">
        <v>56239</v>
      </c>
      <c r="F9279">
        <v>172.47790000000001</v>
      </c>
      <c r="G9279">
        <v>44777</v>
      </c>
      <c r="H9279">
        <v>44774</v>
      </c>
      <c r="I9279">
        <v>9699984.6181000005</v>
      </c>
      <c r="J9279" t="s">
        <v>204</v>
      </c>
      <c r="K9279">
        <v>6789.9892326700001</v>
      </c>
    </row>
    <row r="9280" spans="1:11" x14ac:dyDescent="0.2">
      <c r="A9280" t="s">
        <v>264</v>
      </c>
      <c r="B9280" t="s">
        <v>198</v>
      </c>
      <c r="C9280" t="s">
        <v>226</v>
      </c>
      <c r="D9280" t="s">
        <v>190</v>
      </c>
      <c r="E9280">
        <v>192576</v>
      </c>
      <c r="F9280">
        <v>48.2926</v>
      </c>
      <c r="G9280">
        <v>44777</v>
      </c>
      <c r="H9280">
        <v>44774</v>
      </c>
      <c r="I9280">
        <v>9299995.7376000006</v>
      </c>
      <c r="J9280" t="s">
        <v>188</v>
      </c>
      <c r="K9280">
        <v>6509.9970163200005</v>
      </c>
    </row>
    <row r="9281" spans="1:11" x14ac:dyDescent="0.2">
      <c r="A9281" t="s">
        <v>264</v>
      </c>
      <c r="B9281" t="s">
        <v>198</v>
      </c>
      <c r="C9281" t="s">
        <v>205</v>
      </c>
      <c r="D9281" t="s">
        <v>187</v>
      </c>
      <c r="E9281">
        <v>222564</v>
      </c>
      <c r="F9281">
        <v>18.870999999999999</v>
      </c>
      <c r="G9281">
        <v>44778</v>
      </c>
      <c r="H9281">
        <v>44774</v>
      </c>
      <c r="I9281">
        <v>4200005.2439999999</v>
      </c>
      <c r="J9281" t="s">
        <v>193</v>
      </c>
      <c r="K9281">
        <v>3360.0041952000001</v>
      </c>
    </row>
    <row r="9282" spans="1:11" x14ac:dyDescent="0.2">
      <c r="A9282" t="s">
        <v>264</v>
      </c>
      <c r="B9282" t="s">
        <v>185</v>
      </c>
      <c r="C9282" t="s">
        <v>208</v>
      </c>
      <c r="D9282" t="s">
        <v>212</v>
      </c>
      <c r="E9282">
        <v>90746</v>
      </c>
      <c r="F9282">
        <v>59.506500000000003</v>
      </c>
      <c r="G9282">
        <v>44779</v>
      </c>
      <c r="H9282">
        <v>44774</v>
      </c>
      <c r="I9282">
        <v>5399976.8490000004</v>
      </c>
      <c r="J9282" t="s">
        <v>188</v>
      </c>
      <c r="K9282">
        <v>3779.9837943000007</v>
      </c>
    </row>
    <row r="9283" spans="1:11" x14ac:dyDescent="0.2">
      <c r="A9283" t="s">
        <v>264</v>
      </c>
      <c r="B9283" t="s">
        <v>185</v>
      </c>
      <c r="C9283" t="s">
        <v>242</v>
      </c>
      <c r="D9283" t="s">
        <v>192</v>
      </c>
      <c r="E9283">
        <v>34233</v>
      </c>
      <c r="F9283">
        <v>242.45310000000001</v>
      </c>
      <c r="G9283">
        <v>44779</v>
      </c>
      <c r="H9283">
        <v>44774</v>
      </c>
      <c r="I9283">
        <v>8299896.9723000005</v>
      </c>
      <c r="J9283" t="s">
        <v>207</v>
      </c>
      <c r="K9283">
        <v>5809.927880610001</v>
      </c>
    </row>
    <row r="9284" spans="1:11" x14ac:dyDescent="0.2">
      <c r="A9284" t="s">
        <v>264</v>
      </c>
      <c r="B9284" t="s">
        <v>198</v>
      </c>
      <c r="C9284" t="s">
        <v>232</v>
      </c>
      <c r="D9284" t="s">
        <v>192</v>
      </c>
      <c r="E9284">
        <v>392275</v>
      </c>
      <c r="F9284">
        <v>24.982500000000002</v>
      </c>
      <c r="G9284">
        <v>44780</v>
      </c>
      <c r="H9284">
        <v>44774</v>
      </c>
      <c r="I9284">
        <v>9800010.1875</v>
      </c>
      <c r="J9284" t="s">
        <v>204</v>
      </c>
      <c r="K9284">
        <v>6860.0071312500004</v>
      </c>
    </row>
    <row r="9285" spans="1:11" x14ac:dyDescent="0.2">
      <c r="A9285" t="s">
        <v>264</v>
      </c>
      <c r="B9285" t="s">
        <v>185</v>
      </c>
      <c r="C9285" t="s">
        <v>239</v>
      </c>
      <c r="D9285" t="s">
        <v>187</v>
      </c>
      <c r="E9285">
        <v>288322</v>
      </c>
      <c r="F9285">
        <v>15.9544</v>
      </c>
      <c r="G9285">
        <v>44780</v>
      </c>
      <c r="H9285">
        <v>44774</v>
      </c>
      <c r="I9285">
        <v>4600004.5168000003</v>
      </c>
      <c r="J9285" t="s">
        <v>188</v>
      </c>
      <c r="K9285">
        <v>3220.0031617600002</v>
      </c>
    </row>
    <row r="9286" spans="1:11" x14ac:dyDescent="0.2">
      <c r="A9286" t="s">
        <v>264</v>
      </c>
      <c r="B9286" t="s">
        <v>198</v>
      </c>
      <c r="C9286" t="s">
        <v>214</v>
      </c>
      <c r="D9286" t="s">
        <v>190</v>
      </c>
      <c r="E9286">
        <v>64344</v>
      </c>
      <c r="F9286">
        <v>29.528600000000001</v>
      </c>
      <c r="G9286">
        <v>44784</v>
      </c>
      <c r="H9286">
        <v>44774</v>
      </c>
      <c r="I9286">
        <v>1899988.2384000001</v>
      </c>
      <c r="J9286" t="s">
        <v>215</v>
      </c>
      <c r="K9286">
        <v>1709.9894145600003</v>
      </c>
    </row>
    <row r="9287" spans="1:11" x14ac:dyDescent="0.2">
      <c r="A9287" t="s">
        <v>264</v>
      </c>
      <c r="B9287" t="s">
        <v>185</v>
      </c>
      <c r="C9287" t="s">
        <v>220</v>
      </c>
      <c r="D9287" t="s">
        <v>200</v>
      </c>
      <c r="E9287">
        <v>49385</v>
      </c>
      <c r="F9287">
        <v>159.96639999999999</v>
      </c>
      <c r="G9287">
        <v>44785</v>
      </c>
      <c r="H9287">
        <v>44774</v>
      </c>
      <c r="I9287">
        <v>7899940.6639999999</v>
      </c>
      <c r="J9287" t="s">
        <v>188</v>
      </c>
      <c r="K9287">
        <v>5529.9584648</v>
      </c>
    </row>
    <row r="9288" spans="1:11" x14ac:dyDescent="0.2">
      <c r="A9288" t="s">
        <v>264</v>
      </c>
      <c r="B9288" t="s">
        <v>185</v>
      </c>
      <c r="C9288" t="s">
        <v>202</v>
      </c>
      <c r="D9288" t="s">
        <v>190</v>
      </c>
      <c r="E9288">
        <v>832163</v>
      </c>
      <c r="F9288">
        <v>3.8454000000000002</v>
      </c>
      <c r="G9288">
        <v>44785</v>
      </c>
      <c r="H9288">
        <v>44774</v>
      </c>
      <c r="I9288">
        <v>3199999.6002000002</v>
      </c>
      <c r="J9288" t="s">
        <v>193</v>
      </c>
      <c r="K9288">
        <v>2559.9996801600005</v>
      </c>
    </row>
    <row r="9289" spans="1:11" x14ac:dyDescent="0.2">
      <c r="A9289" t="s">
        <v>264</v>
      </c>
      <c r="B9289" t="s">
        <v>185</v>
      </c>
      <c r="C9289" t="s">
        <v>214</v>
      </c>
      <c r="D9289" t="s">
        <v>187</v>
      </c>
      <c r="E9289">
        <v>163453</v>
      </c>
      <c r="F9289">
        <v>26.307200000000002</v>
      </c>
      <c r="G9289">
        <v>44785</v>
      </c>
      <c r="H9289">
        <v>44774</v>
      </c>
      <c r="I9289">
        <v>4299990.7615999999</v>
      </c>
      <c r="J9289" t="s">
        <v>215</v>
      </c>
      <c r="K9289">
        <v>3869.9916854400003</v>
      </c>
    </row>
    <row r="9290" spans="1:11" x14ac:dyDescent="0.2">
      <c r="A9290" t="s">
        <v>264</v>
      </c>
      <c r="B9290" t="s">
        <v>198</v>
      </c>
      <c r="C9290" t="s">
        <v>228</v>
      </c>
      <c r="D9290" t="s">
        <v>192</v>
      </c>
      <c r="E9290">
        <v>228420</v>
      </c>
      <c r="F9290">
        <v>29.7697</v>
      </c>
      <c r="G9290">
        <v>44785</v>
      </c>
      <c r="H9290">
        <v>44774</v>
      </c>
      <c r="I9290">
        <v>6799994.8739999998</v>
      </c>
      <c r="J9290" t="s">
        <v>204</v>
      </c>
      <c r="K9290">
        <v>4759.9964118000007</v>
      </c>
    </row>
    <row r="9291" spans="1:11" x14ac:dyDescent="0.2">
      <c r="A9291" t="s">
        <v>264</v>
      </c>
      <c r="B9291" t="s">
        <v>198</v>
      </c>
      <c r="C9291" t="s">
        <v>209</v>
      </c>
      <c r="D9291" t="s">
        <v>190</v>
      </c>
      <c r="E9291">
        <v>388127</v>
      </c>
      <c r="F9291">
        <v>18.292999999999999</v>
      </c>
      <c r="G9291">
        <v>44786</v>
      </c>
      <c r="H9291">
        <v>44774</v>
      </c>
      <c r="I9291">
        <v>7100007.2110000001</v>
      </c>
      <c r="J9291" t="s">
        <v>188</v>
      </c>
      <c r="K9291">
        <v>4970.0050477000004</v>
      </c>
    </row>
    <row r="9292" spans="1:11" x14ac:dyDescent="0.2">
      <c r="A9292" t="s">
        <v>264</v>
      </c>
      <c r="B9292" t="s">
        <v>185</v>
      </c>
      <c r="C9292" t="s">
        <v>238</v>
      </c>
      <c r="D9292" t="s">
        <v>190</v>
      </c>
      <c r="E9292">
        <v>32932</v>
      </c>
      <c r="F9292">
        <v>221.66650000000001</v>
      </c>
      <c r="G9292">
        <v>44787</v>
      </c>
      <c r="H9292">
        <v>44774</v>
      </c>
      <c r="I9292">
        <v>7299921.1780000003</v>
      </c>
      <c r="J9292" t="s">
        <v>204</v>
      </c>
      <c r="K9292">
        <v>5109.9448246000002</v>
      </c>
    </row>
    <row r="9293" spans="1:11" x14ac:dyDescent="0.2">
      <c r="A9293" t="s">
        <v>264</v>
      </c>
      <c r="B9293" t="s">
        <v>198</v>
      </c>
      <c r="C9293" t="s">
        <v>209</v>
      </c>
      <c r="D9293" t="s">
        <v>190</v>
      </c>
      <c r="E9293">
        <v>359601</v>
      </c>
      <c r="F9293">
        <v>20.3003</v>
      </c>
      <c r="G9293">
        <v>44788</v>
      </c>
      <c r="H9293">
        <v>44774</v>
      </c>
      <c r="I9293">
        <v>7300008.1803000001</v>
      </c>
      <c r="J9293" t="s">
        <v>188</v>
      </c>
      <c r="K9293">
        <v>5110.0057262100008</v>
      </c>
    </row>
    <row r="9294" spans="1:11" x14ac:dyDescent="0.2">
      <c r="A9294" t="s">
        <v>264</v>
      </c>
      <c r="B9294" t="s">
        <v>198</v>
      </c>
      <c r="C9294" t="s">
        <v>217</v>
      </c>
      <c r="D9294" t="s">
        <v>192</v>
      </c>
      <c r="E9294">
        <v>676544</v>
      </c>
      <c r="F9294">
        <v>8.8686000000000007</v>
      </c>
      <c r="G9294">
        <v>44788</v>
      </c>
      <c r="H9294">
        <v>44774</v>
      </c>
      <c r="I9294">
        <v>5999998.1184</v>
      </c>
      <c r="J9294" t="s">
        <v>215</v>
      </c>
      <c r="K9294">
        <v>5399.9983065599999</v>
      </c>
    </row>
    <row r="9295" spans="1:11" x14ac:dyDescent="0.2">
      <c r="A9295" t="s">
        <v>264</v>
      </c>
      <c r="B9295" t="s">
        <v>198</v>
      </c>
      <c r="C9295" t="s">
        <v>201</v>
      </c>
      <c r="D9295" t="s">
        <v>190</v>
      </c>
      <c r="E9295">
        <v>237327</v>
      </c>
      <c r="F9295">
        <v>41.293199999999999</v>
      </c>
      <c r="G9295">
        <v>44788</v>
      </c>
      <c r="H9295">
        <v>44774</v>
      </c>
      <c r="I9295">
        <v>9799991.2763999999</v>
      </c>
      <c r="J9295" t="s">
        <v>188</v>
      </c>
      <c r="K9295">
        <v>6859.9938934800002</v>
      </c>
    </row>
    <row r="9296" spans="1:11" x14ac:dyDescent="0.2">
      <c r="A9296" t="s">
        <v>264</v>
      </c>
      <c r="B9296" t="s">
        <v>185</v>
      </c>
      <c r="C9296" t="s">
        <v>217</v>
      </c>
      <c r="D9296" t="s">
        <v>192</v>
      </c>
      <c r="E9296">
        <v>312466</v>
      </c>
      <c r="F9296">
        <v>8.3209</v>
      </c>
      <c r="G9296">
        <v>44791</v>
      </c>
      <c r="H9296">
        <v>44774</v>
      </c>
      <c r="I9296">
        <v>2599998.3393999999</v>
      </c>
      <c r="J9296" t="s">
        <v>215</v>
      </c>
      <c r="K9296">
        <v>2339.9985054600002</v>
      </c>
    </row>
    <row r="9297" spans="1:11" x14ac:dyDescent="0.2">
      <c r="A9297" t="s">
        <v>264</v>
      </c>
      <c r="B9297" t="s">
        <v>185</v>
      </c>
      <c r="C9297" t="s">
        <v>186</v>
      </c>
      <c r="D9297" t="s">
        <v>200</v>
      </c>
      <c r="E9297">
        <v>347950</v>
      </c>
      <c r="F9297">
        <v>23.853999999999999</v>
      </c>
      <c r="G9297">
        <v>44791</v>
      </c>
      <c r="H9297">
        <v>44774</v>
      </c>
      <c r="I9297">
        <v>8299999.2999999998</v>
      </c>
      <c r="J9297" t="s">
        <v>188</v>
      </c>
      <c r="K9297">
        <v>5809.9995100000006</v>
      </c>
    </row>
    <row r="9298" spans="1:11" x14ac:dyDescent="0.2">
      <c r="A9298" t="s">
        <v>264</v>
      </c>
      <c r="B9298" t="s">
        <v>198</v>
      </c>
      <c r="C9298" t="s">
        <v>202</v>
      </c>
      <c r="D9298" t="s">
        <v>190</v>
      </c>
      <c r="E9298">
        <v>523972</v>
      </c>
      <c r="F9298">
        <v>4.1986999999999997</v>
      </c>
      <c r="G9298">
        <v>44791</v>
      </c>
      <c r="H9298">
        <v>44774</v>
      </c>
      <c r="I9298">
        <v>2200001.2363999998</v>
      </c>
      <c r="J9298" t="s">
        <v>193</v>
      </c>
      <c r="K9298">
        <v>1760.00098912</v>
      </c>
    </row>
    <row r="9299" spans="1:11" x14ac:dyDescent="0.2">
      <c r="A9299" t="s">
        <v>264</v>
      </c>
      <c r="B9299" t="s">
        <v>198</v>
      </c>
      <c r="C9299" t="s">
        <v>210</v>
      </c>
      <c r="D9299" t="s">
        <v>192</v>
      </c>
      <c r="E9299">
        <v>51192</v>
      </c>
      <c r="F9299">
        <v>31.254999999999999</v>
      </c>
      <c r="G9299">
        <v>44791</v>
      </c>
      <c r="H9299">
        <v>44774</v>
      </c>
      <c r="I9299">
        <v>1600005.96</v>
      </c>
      <c r="J9299" t="s">
        <v>204</v>
      </c>
      <c r="K9299">
        <v>1120.0041719999999</v>
      </c>
    </row>
    <row r="9300" spans="1:11" x14ac:dyDescent="0.2">
      <c r="A9300" t="s">
        <v>264</v>
      </c>
      <c r="B9300" t="s">
        <v>185</v>
      </c>
      <c r="C9300" t="s">
        <v>243</v>
      </c>
      <c r="D9300" t="s">
        <v>200</v>
      </c>
      <c r="E9300">
        <v>691911</v>
      </c>
      <c r="F9300">
        <v>6.3592000000000004</v>
      </c>
      <c r="G9300">
        <v>44791</v>
      </c>
      <c r="H9300">
        <v>44774</v>
      </c>
      <c r="I9300">
        <v>4400000.4312000005</v>
      </c>
      <c r="J9300" t="s">
        <v>215</v>
      </c>
      <c r="K9300">
        <v>3960.0003880800004</v>
      </c>
    </row>
    <row r="9301" spans="1:11" x14ac:dyDescent="0.2">
      <c r="A9301" t="s">
        <v>264</v>
      </c>
      <c r="B9301" t="s">
        <v>185</v>
      </c>
      <c r="C9301" t="s">
        <v>233</v>
      </c>
      <c r="D9301" t="s">
        <v>190</v>
      </c>
      <c r="E9301">
        <v>17718</v>
      </c>
      <c r="F9301">
        <v>84.658699999999996</v>
      </c>
      <c r="G9301">
        <v>44791</v>
      </c>
      <c r="H9301">
        <v>44774</v>
      </c>
      <c r="I9301">
        <v>1499982.8465999998</v>
      </c>
      <c r="J9301" t="s">
        <v>204</v>
      </c>
      <c r="K9301">
        <v>1049.9879926199999</v>
      </c>
    </row>
    <row r="9302" spans="1:11" x14ac:dyDescent="0.2">
      <c r="A9302" t="s">
        <v>264</v>
      </c>
      <c r="B9302" t="s">
        <v>185</v>
      </c>
      <c r="C9302" t="s">
        <v>214</v>
      </c>
      <c r="D9302" t="s">
        <v>190</v>
      </c>
      <c r="E9302">
        <v>354426</v>
      </c>
      <c r="F9302">
        <v>25.6753</v>
      </c>
      <c r="G9302">
        <v>44792</v>
      </c>
      <c r="H9302">
        <v>44774</v>
      </c>
      <c r="I9302">
        <v>9099993.8778000008</v>
      </c>
      <c r="J9302" t="s">
        <v>215</v>
      </c>
      <c r="K9302">
        <v>8189.9944900200016</v>
      </c>
    </row>
    <row r="9303" spans="1:11" x14ac:dyDescent="0.2">
      <c r="A9303" t="s">
        <v>264</v>
      </c>
      <c r="B9303" t="s">
        <v>198</v>
      </c>
      <c r="C9303" t="s">
        <v>245</v>
      </c>
      <c r="D9303" t="s">
        <v>192</v>
      </c>
      <c r="E9303">
        <v>13457</v>
      </c>
      <c r="F9303">
        <v>59.446599999999997</v>
      </c>
      <c r="G9303">
        <v>44793</v>
      </c>
      <c r="H9303">
        <v>44774</v>
      </c>
      <c r="I9303">
        <v>799972.89619999996</v>
      </c>
      <c r="J9303" t="s">
        <v>188</v>
      </c>
      <c r="K9303">
        <v>559.98102733999997</v>
      </c>
    </row>
    <row r="9304" spans="1:11" x14ac:dyDescent="0.2">
      <c r="A9304" t="s">
        <v>264</v>
      </c>
      <c r="B9304" t="s">
        <v>185</v>
      </c>
      <c r="C9304" t="s">
        <v>201</v>
      </c>
      <c r="D9304" t="s">
        <v>192</v>
      </c>
      <c r="E9304">
        <v>71839</v>
      </c>
      <c r="F9304">
        <v>43.152000000000001</v>
      </c>
      <c r="G9304">
        <v>44793</v>
      </c>
      <c r="H9304">
        <v>44774</v>
      </c>
      <c r="I9304">
        <v>3099996.5279999999</v>
      </c>
      <c r="J9304" t="s">
        <v>188</v>
      </c>
      <c r="K9304">
        <v>2169.9975696000001</v>
      </c>
    </row>
    <row r="9305" spans="1:11" x14ac:dyDescent="0.2">
      <c r="A9305" t="s">
        <v>264</v>
      </c>
      <c r="B9305" t="s">
        <v>185</v>
      </c>
      <c r="C9305" t="s">
        <v>222</v>
      </c>
      <c r="D9305" t="s">
        <v>187</v>
      </c>
      <c r="E9305">
        <v>275577</v>
      </c>
      <c r="F9305">
        <v>17.780899999999999</v>
      </c>
      <c r="G9305">
        <v>44794</v>
      </c>
      <c r="H9305">
        <v>44774</v>
      </c>
      <c r="I9305">
        <v>4900007.0792999994</v>
      </c>
      <c r="J9305" t="s">
        <v>193</v>
      </c>
      <c r="K9305">
        <v>3920.0056634399998</v>
      </c>
    </row>
    <row r="9306" spans="1:11" x14ac:dyDescent="0.2">
      <c r="A9306" t="s">
        <v>264</v>
      </c>
      <c r="B9306" t="s">
        <v>198</v>
      </c>
      <c r="C9306" t="s">
        <v>229</v>
      </c>
      <c r="D9306" t="s">
        <v>200</v>
      </c>
      <c r="E9306">
        <v>27614</v>
      </c>
      <c r="F9306">
        <v>112.2629</v>
      </c>
      <c r="G9306">
        <v>44795</v>
      </c>
      <c r="H9306">
        <v>44774</v>
      </c>
      <c r="I9306">
        <v>3100027.7206000001</v>
      </c>
      <c r="J9306" t="s">
        <v>188</v>
      </c>
      <c r="K9306">
        <v>2170.0194044200002</v>
      </c>
    </row>
    <row r="9307" spans="1:11" x14ac:dyDescent="0.2">
      <c r="A9307" t="s">
        <v>264</v>
      </c>
      <c r="B9307" t="s">
        <v>185</v>
      </c>
      <c r="C9307" t="s">
        <v>217</v>
      </c>
      <c r="D9307" t="s">
        <v>192</v>
      </c>
      <c r="E9307">
        <v>464939</v>
      </c>
      <c r="F9307">
        <v>8.3881999999999994</v>
      </c>
      <c r="G9307">
        <v>44798</v>
      </c>
      <c r="H9307">
        <v>44774</v>
      </c>
      <c r="I9307">
        <v>3900001.3197999997</v>
      </c>
      <c r="J9307" t="s">
        <v>215</v>
      </c>
      <c r="K9307">
        <v>3510.0011878199998</v>
      </c>
    </row>
    <row r="9308" spans="1:11" x14ac:dyDescent="0.2">
      <c r="A9308" t="s">
        <v>264</v>
      </c>
      <c r="B9308" t="s">
        <v>198</v>
      </c>
      <c r="C9308" t="s">
        <v>223</v>
      </c>
      <c r="D9308" t="s">
        <v>190</v>
      </c>
      <c r="E9308">
        <v>106161</v>
      </c>
      <c r="F9308">
        <v>86.660700000000006</v>
      </c>
      <c r="G9308">
        <v>44798</v>
      </c>
      <c r="H9308">
        <v>44774</v>
      </c>
      <c r="I9308">
        <v>9199986.5727000013</v>
      </c>
      <c r="J9308" t="s">
        <v>204</v>
      </c>
      <c r="K9308">
        <v>6439.9906008900016</v>
      </c>
    </row>
    <row r="9309" spans="1:11" x14ac:dyDescent="0.2">
      <c r="A9309" t="s">
        <v>264</v>
      </c>
      <c r="B9309" t="s">
        <v>198</v>
      </c>
      <c r="C9309" t="s">
        <v>232</v>
      </c>
      <c r="D9309" t="s">
        <v>190</v>
      </c>
      <c r="E9309">
        <v>338148</v>
      </c>
      <c r="F9309">
        <v>23.658300000000001</v>
      </c>
      <c r="G9309">
        <v>44798</v>
      </c>
      <c r="H9309">
        <v>44774</v>
      </c>
      <c r="I9309">
        <v>8000006.8284</v>
      </c>
      <c r="J9309" t="s">
        <v>204</v>
      </c>
      <c r="K9309">
        <v>5600.0047798800006</v>
      </c>
    </row>
    <row r="9310" spans="1:11" x14ac:dyDescent="0.2">
      <c r="A9310" t="s">
        <v>264</v>
      </c>
      <c r="B9310" t="s">
        <v>185</v>
      </c>
      <c r="C9310" t="s">
        <v>218</v>
      </c>
      <c r="D9310" t="s">
        <v>187</v>
      </c>
      <c r="E9310">
        <v>143922</v>
      </c>
      <c r="F9310">
        <v>59.754600000000003</v>
      </c>
      <c r="G9310">
        <v>44801</v>
      </c>
      <c r="H9310">
        <v>44774</v>
      </c>
      <c r="I9310">
        <v>8600001.5412000008</v>
      </c>
      <c r="J9310" t="s">
        <v>204</v>
      </c>
      <c r="K9310">
        <v>6020.0010788400014</v>
      </c>
    </row>
    <row r="9311" spans="1:11" x14ac:dyDescent="0.2">
      <c r="A9311" t="s">
        <v>264</v>
      </c>
      <c r="B9311" t="s">
        <v>198</v>
      </c>
      <c r="C9311" t="s">
        <v>199</v>
      </c>
      <c r="D9311" t="s">
        <v>212</v>
      </c>
      <c r="E9311">
        <v>2728059</v>
      </c>
      <c r="F9311">
        <v>3.0057999999999998</v>
      </c>
      <c r="G9311">
        <v>44801</v>
      </c>
      <c r="H9311">
        <v>44774</v>
      </c>
      <c r="I9311">
        <v>8199999.7421999993</v>
      </c>
      <c r="J9311" t="s">
        <v>193</v>
      </c>
      <c r="K9311">
        <v>6559.9997937600001</v>
      </c>
    </row>
    <row r="9312" spans="1:11" x14ac:dyDescent="0.2">
      <c r="A9312" t="s">
        <v>264</v>
      </c>
      <c r="B9312" t="s">
        <v>185</v>
      </c>
      <c r="C9312" t="s">
        <v>236</v>
      </c>
      <c r="D9312" t="s">
        <v>200</v>
      </c>
      <c r="E9312">
        <v>1020240</v>
      </c>
      <c r="F9312">
        <v>6.077</v>
      </c>
      <c r="G9312">
        <v>44801</v>
      </c>
      <c r="H9312">
        <v>44774</v>
      </c>
      <c r="I9312">
        <v>6199998.4799999995</v>
      </c>
      <c r="J9312" t="s">
        <v>215</v>
      </c>
      <c r="K9312">
        <v>5579.9986319999998</v>
      </c>
    </row>
    <row r="9313" spans="1:11" x14ac:dyDescent="0.2">
      <c r="A9313" t="s">
        <v>264</v>
      </c>
      <c r="B9313" t="s">
        <v>185</v>
      </c>
      <c r="C9313" t="s">
        <v>217</v>
      </c>
      <c r="D9313" t="s">
        <v>187</v>
      </c>
      <c r="E9313">
        <v>974401</v>
      </c>
      <c r="F9313">
        <v>8.3127999999999993</v>
      </c>
      <c r="G9313">
        <v>44801</v>
      </c>
      <c r="H9313">
        <v>44774</v>
      </c>
      <c r="I9313">
        <v>8100000.6327999989</v>
      </c>
      <c r="J9313" t="s">
        <v>215</v>
      </c>
      <c r="K9313">
        <v>7290.0005695199998</v>
      </c>
    </row>
    <row r="9314" spans="1:11" x14ac:dyDescent="0.2">
      <c r="A9314" t="s">
        <v>264</v>
      </c>
      <c r="B9314" t="s">
        <v>185</v>
      </c>
      <c r="C9314" t="s">
        <v>209</v>
      </c>
      <c r="D9314" t="s">
        <v>190</v>
      </c>
      <c r="E9314">
        <v>74195</v>
      </c>
      <c r="F9314">
        <v>18.869299999999999</v>
      </c>
      <c r="G9314">
        <v>44805</v>
      </c>
      <c r="H9314">
        <v>44805</v>
      </c>
      <c r="I9314">
        <v>1400007.7134999998</v>
      </c>
      <c r="J9314" t="s">
        <v>188</v>
      </c>
      <c r="K9314">
        <v>980.00539944999991</v>
      </c>
    </row>
    <row r="9315" spans="1:11" x14ac:dyDescent="0.2">
      <c r="A9315" t="s">
        <v>264</v>
      </c>
      <c r="B9315" t="s">
        <v>198</v>
      </c>
      <c r="C9315" t="s">
        <v>229</v>
      </c>
      <c r="D9315" t="s">
        <v>190</v>
      </c>
      <c r="E9315">
        <v>11482</v>
      </c>
      <c r="F9315">
        <v>113.2238</v>
      </c>
      <c r="G9315">
        <v>44805</v>
      </c>
      <c r="H9315">
        <v>44805</v>
      </c>
      <c r="I9315">
        <v>1300035.6716</v>
      </c>
      <c r="J9315" t="s">
        <v>188</v>
      </c>
      <c r="K9315">
        <v>910.02497012000015</v>
      </c>
    </row>
    <row r="9316" spans="1:11" x14ac:dyDescent="0.2">
      <c r="A9316" t="s">
        <v>264</v>
      </c>
      <c r="B9316" t="s">
        <v>185</v>
      </c>
      <c r="C9316" t="s">
        <v>195</v>
      </c>
      <c r="D9316" t="s">
        <v>190</v>
      </c>
      <c r="E9316">
        <v>52491</v>
      </c>
      <c r="F9316">
        <v>120.0217</v>
      </c>
      <c r="G9316">
        <v>44805</v>
      </c>
      <c r="H9316">
        <v>44805</v>
      </c>
      <c r="I9316">
        <v>6300059.0547000002</v>
      </c>
      <c r="J9316" t="s">
        <v>196</v>
      </c>
      <c r="K9316">
        <v>5670.0531492300006</v>
      </c>
    </row>
    <row r="9317" spans="1:11" x14ac:dyDescent="0.2">
      <c r="A9317" t="s">
        <v>264</v>
      </c>
      <c r="B9317" t="s">
        <v>198</v>
      </c>
      <c r="C9317" t="s">
        <v>208</v>
      </c>
      <c r="D9317" t="s">
        <v>187</v>
      </c>
      <c r="E9317">
        <v>143506</v>
      </c>
      <c r="F9317">
        <v>65.502600000000001</v>
      </c>
      <c r="G9317">
        <v>44805</v>
      </c>
      <c r="H9317">
        <v>44805</v>
      </c>
      <c r="I9317">
        <v>9400016.1156000011</v>
      </c>
      <c r="J9317" t="s">
        <v>188</v>
      </c>
      <c r="K9317">
        <v>6580.0112809200009</v>
      </c>
    </row>
    <row r="9318" spans="1:11" x14ac:dyDescent="0.2">
      <c r="A9318" t="s">
        <v>264</v>
      </c>
      <c r="B9318" t="s">
        <v>185</v>
      </c>
      <c r="C9318" t="s">
        <v>214</v>
      </c>
      <c r="D9318" t="s">
        <v>192</v>
      </c>
      <c r="E9318">
        <v>210524</v>
      </c>
      <c r="F9318">
        <v>28.975300000000001</v>
      </c>
      <c r="G9318">
        <v>44805</v>
      </c>
      <c r="H9318">
        <v>44805</v>
      </c>
      <c r="I9318">
        <v>6099996.0571999997</v>
      </c>
      <c r="J9318" t="s">
        <v>215</v>
      </c>
      <c r="K9318">
        <v>5489.9964514800004</v>
      </c>
    </row>
    <row r="9319" spans="1:11" x14ac:dyDescent="0.2">
      <c r="A9319" t="s">
        <v>264</v>
      </c>
      <c r="B9319" t="s">
        <v>185</v>
      </c>
      <c r="C9319" t="s">
        <v>195</v>
      </c>
      <c r="D9319" t="s">
        <v>190</v>
      </c>
      <c r="E9319">
        <v>7275</v>
      </c>
      <c r="F9319">
        <v>123.7056</v>
      </c>
      <c r="G9319">
        <v>44806</v>
      </c>
      <c r="H9319">
        <v>44805</v>
      </c>
      <c r="I9319">
        <v>899958.24</v>
      </c>
      <c r="J9319" t="s">
        <v>196</v>
      </c>
      <c r="K9319">
        <v>809.96241600000008</v>
      </c>
    </row>
    <row r="9320" spans="1:11" x14ac:dyDescent="0.2">
      <c r="A9320" t="s">
        <v>264</v>
      </c>
      <c r="B9320" t="s">
        <v>185</v>
      </c>
      <c r="C9320" t="s">
        <v>234</v>
      </c>
      <c r="D9320" t="s">
        <v>192</v>
      </c>
      <c r="E9320">
        <v>80028</v>
      </c>
      <c r="F9320">
        <v>96.216499999999996</v>
      </c>
      <c r="G9320">
        <v>44806</v>
      </c>
      <c r="H9320">
        <v>44805</v>
      </c>
      <c r="I9320">
        <v>7700014.0619999999</v>
      </c>
      <c r="J9320" t="s">
        <v>204</v>
      </c>
      <c r="K9320">
        <v>5390.0098434000001</v>
      </c>
    </row>
    <row r="9321" spans="1:11" x14ac:dyDescent="0.2">
      <c r="A9321" t="s">
        <v>264</v>
      </c>
      <c r="B9321" t="s">
        <v>185</v>
      </c>
      <c r="C9321" t="s">
        <v>239</v>
      </c>
      <c r="D9321" t="s">
        <v>200</v>
      </c>
      <c r="E9321">
        <v>569116</v>
      </c>
      <c r="F9321">
        <v>17.395399999999999</v>
      </c>
      <c r="G9321">
        <v>44807</v>
      </c>
      <c r="H9321">
        <v>44805</v>
      </c>
      <c r="I9321">
        <v>9900000.4663999993</v>
      </c>
      <c r="J9321" t="s">
        <v>188</v>
      </c>
      <c r="K9321">
        <v>6930.0003264799998</v>
      </c>
    </row>
    <row r="9322" spans="1:11" x14ac:dyDescent="0.2">
      <c r="A9322" t="s">
        <v>264</v>
      </c>
      <c r="B9322" t="s">
        <v>185</v>
      </c>
      <c r="C9322" t="s">
        <v>237</v>
      </c>
      <c r="D9322" t="s">
        <v>192</v>
      </c>
      <c r="E9322">
        <v>468397</v>
      </c>
      <c r="F9322">
        <v>18.146999999999998</v>
      </c>
      <c r="G9322">
        <v>44807</v>
      </c>
      <c r="H9322">
        <v>44805</v>
      </c>
      <c r="I9322">
        <v>8500000.3589999992</v>
      </c>
      <c r="J9322" t="s">
        <v>204</v>
      </c>
      <c r="K9322">
        <v>5950.0002512999999</v>
      </c>
    </row>
    <row r="9323" spans="1:11" x14ac:dyDescent="0.2">
      <c r="A9323" t="s">
        <v>264</v>
      </c>
      <c r="B9323" t="s">
        <v>185</v>
      </c>
      <c r="C9323" t="s">
        <v>114</v>
      </c>
      <c r="D9323" t="s">
        <v>192</v>
      </c>
      <c r="E9323">
        <v>302293</v>
      </c>
      <c r="F9323">
        <v>13.232200000000001</v>
      </c>
      <c r="G9323">
        <v>44808</v>
      </c>
      <c r="H9323">
        <v>44805</v>
      </c>
      <c r="I9323">
        <v>4000001.4346000003</v>
      </c>
      <c r="J9323" t="s">
        <v>215</v>
      </c>
      <c r="K9323">
        <v>3600.0012911400008</v>
      </c>
    </row>
    <row r="9324" spans="1:11" x14ac:dyDescent="0.2">
      <c r="A9324" t="s">
        <v>264</v>
      </c>
      <c r="B9324" t="s">
        <v>198</v>
      </c>
      <c r="C9324" t="s">
        <v>216</v>
      </c>
      <c r="D9324" t="s">
        <v>192</v>
      </c>
      <c r="E9324">
        <v>188142</v>
      </c>
      <c r="F9324">
        <v>16.476900000000001</v>
      </c>
      <c r="G9324">
        <v>44808</v>
      </c>
      <c r="H9324">
        <v>44805</v>
      </c>
      <c r="I9324">
        <v>3099996.9198000003</v>
      </c>
      <c r="J9324" t="s">
        <v>215</v>
      </c>
      <c r="K9324">
        <v>2789.9972278200003</v>
      </c>
    </row>
    <row r="9325" spans="1:11" x14ac:dyDescent="0.2">
      <c r="A9325" t="s">
        <v>264</v>
      </c>
      <c r="B9325" t="s">
        <v>185</v>
      </c>
      <c r="C9325" t="s">
        <v>186</v>
      </c>
      <c r="D9325" t="s">
        <v>200</v>
      </c>
      <c r="E9325">
        <v>227854</v>
      </c>
      <c r="F9325">
        <v>22.8216</v>
      </c>
      <c r="G9325">
        <v>44809</v>
      </c>
      <c r="H9325">
        <v>44805</v>
      </c>
      <c r="I9325">
        <v>5199992.8464000002</v>
      </c>
      <c r="J9325" t="s">
        <v>188</v>
      </c>
      <c r="K9325">
        <v>3639.9949924800003</v>
      </c>
    </row>
    <row r="9326" spans="1:11" x14ac:dyDescent="0.2">
      <c r="A9326" t="s">
        <v>264</v>
      </c>
      <c r="B9326" t="s">
        <v>185</v>
      </c>
      <c r="C9326" t="s">
        <v>245</v>
      </c>
      <c r="D9326" t="s">
        <v>190</v>
      </c>
      <c r="E9326">
        <v>35867</v>
      </c>
      <c r="F9326">
        <v>52.972900000000003</v>
      </c>
      <c r="G9326">
        <v>44812</v>
      </c>
      <c r="H9326">
        <v>44805</v>
      </c>
      <c r="I9326">
        <v>1899979.0043000001</v>
      </c>
      <c r="J9326" t="s">
        <v>188</v>
      </c>
      <c r="K9326">
        <v>1329.9853030100001</v>
      </c>
    </row>
    <row r="9327" spans="1:11" x14ac:dyDescent="0.2">
      <c r="A9327" t="s">
        <v>264</v>
      </c>
      <c r="B9327" t="s">
        <v>185</v>
      </c>
      <c r="C9327" t="s">
        <v>197</v>
      </c>
      <c r="D9327" t="s">
        <v>190</v>
      </c>
      <c r="E9327">
        <v>22350</v>
      </c>
      <c r="F9327">
        <v>170.02180000000001</v>
      </c>
      <c r="G9327">
        <v>44812</v>
      </c>
      <c r="H9327">
        <v>44805</v>
      </c>
      <c r="I9327">
        <v>3799987.2300000004</v>
      </c>
      <c r="J9327" t="s">
        <v>188</v>
      </c>
      <c r="K9327">
        <v>2659.9910610000006</v>
      </c>
    </row>
    <row r="9328" spans="1:11" x14ac:dyDescent="0.2">
      <c r="A9328" t="s">
        <v>264</v>
      </c>
      <c r="B9328" t="s">
        <v>185</v>
      </c>
      <c r="C9328" t="s">
        <v>221</v>
      </c>
      <c r="D9328" t="s">
        <v>187</v>
      </c>
      <c r="E9328">
        <v>37886</v>
      </c>
      <c r="F9328">
        <v>39.592399999999998</v>
      </c>
      <c r="G9328">
        <v>44812</v>
      </c>
      <c r="H9328">
        <v>44805</v>
      </c>
      <c r="I9328">
        <v>1499997.6664</v>
      </c>
      <c r="J9328" t="s">
        <v>207</v>
      </c>
      <c r="K9328">
        <v>1049.99836648</v>
      </c>
    </row>
    <row r="9329" spans="1:11" x14ac:dyDescent="0.2">
      <c r="A9329" t="s">
        <v>264</v>
      </c>
      <c r="B9329" t="s">
        <v>185</v>
      </c>
      <c r="C9329" t="s">
        <v>220</v>
      </c>
      <c r="D9329" t="s">
        <v>187</v>
      </c>
      <c r="E9329">
        <v>9920</v>
      </c>
      <c r="F9329">
        <v>161.29400000000001</v>
      </c>
      <c r="G9329">
        <v>44812</v>
      </c>
      <c r="H9329">
        <v>44805</v>
      </c>
      <c r="I9329">
        <v>1600036.4800000002</v>
      </c>
      <c r="J9329" t="s">
        <v>188</v>
      </c>
      <c r="K9329">
        <v>1120.0255360000001</v>
      </c>
    </row>
    <row r="9330" spans="1:11" x14ac:dyDescent="0.2">
      <c r="A9330" t="s">
        <v>264</v>
      </c>
      <c r="B9330" t="s">
        <v>185</v>
      </c>
      <c r="C9330" t="s">
        <v>235</v>
      </c>
      <c r="D9330" t="s">
        <v>192</v>
      </c>
      <c r="E9330">
        <v>479726</v>
      </c>
      <c r="F9330">
        <v>13.5494</v>
      </c>
      <c r="G9330">
        <v>44813</v>
      </c>
      <c r="H9330">
        <v>44805</v>
      </c>
      <c r="I9330">
        <v>6499999.4643999999</v>
      </c>
      <c r="J9330" t="s">
        <v>204</v>
      </c>
      <c r="K9330">
        <v>4549.9996250800004</v>
      </c>
    </row>
    <row r="9331" spans="1:11" x14ac:dyDescent="0.2">
      <c r="A9331" t="s">
        <v>264</v>
      </c>
      <c r="B9331" t="s">
        <v>185</v>
      </c>
      <c r="C9331" t="s">
        <v>218</v>
      </c>
      <c r="D9331" t="s">
        <v>190</v>
      </c>
      <c r="E9331">
        <v>106026</v>
      </c>
      <c r="F9331">
        <v>63.191899999999997</v>
      </c>
      <c r="G9331">
        <v>44813</v>
      </c>
      <c r="H9331">
        <v>44805</v>
      </c>
      <c r="I9331">
        <v>6699984.3893999998</v>
      </c>
      <c r="J9331" t="s">
        <v>204</v>
      </c>
      <c r="K9331">
        <v>4689.9890725800005</v>
      </c>
    </row>
    <row r="9332" spans="1:11" x14ac:dyDescent="0.2">
      <c r="A9332" t="s">
        <v>264</v>
      </c>
      <c r="B9332" t="s">
        <v>198</v>
      </c>
      <c r="C9332" t="s">
        <v>205</v>
      </c>
      <c r="D9332" t="s">
        <v>190</v>
      </c>
      <c r="E9332">
        <v>461852</v>
      </c>
      <c r="F9332">
        <v>19.919799999999999</v>
      </c>
      <c r="G9332">
        <v>44814</v>
      </c>
      <c r="H9332">
        <v>44805</v>
      </c>
      <c r="I9332">
        <v>9199999.4695999995</v>
      </c>
      <c r="J9332" t="s">
        <v>193</v>
      </c>
      <c r="K9332">
        <v>7359.9995756799999</v>
      </c>
    </row>
    <row r="9333" spans="1:11" x14ac:dyDescent="0.2">
      <c r="A9333" t="s">
        <v>264</v>
      </c>
      <c r="B9333" t="s">
        <v>198</v>
      </c>
      <c r="C9333" t="s">
        <v>214</v>
      </c>
      <c r="D9333" t="s">
        <v>192</v>
      </c>
      <c r="E9333">
        <v>144674</v>
      </c>
      <c r="F9333">
        <v>30.4132</v>
      </c>
      <c r="G9333">
        <v>44815</v>
      </c>
      <c r="H9333">
        <v>44805</v>
      </c>
      <c r="I9333">
        <v>4399999.2967999997</v>
      </c>
      <c r="J9333" t="s">
        <v>215</v>
      </c>
      <c r="K9333">
        <v>3959.99936712</v>
      </c>
    </row>
    <row r="9334" spans="1:11" x14ac:dyDescent="0.2">
      <c r="A9334" t="s">
        <v>264</v>
      </c>
      <c r="B9334" t="s">
        <v>185</v>
      </c>
      <c r="C9334" t="s">
        <v>189</v>
      </c>
      <c r="D9334" t="s">
        <v>190</v>
      </c>
      <c r="E9334">
        <v>33252</v>
      </c>
      <c r="F9334">
        <v>30.073499999999999</v>
      </c>
      <c r="G9334">
        <v>44815</v>
      </c>
      <c r="H9334">
        <v>44805</v>
      </c>
      <c r="I9334">
        <v>1000004.022</v>
      </c>
      <c r="J9334" t="s">
        <v>188</v>
      </c>
      <c r="K9334">
        <v>700.00281540000003</v>
      </c>
    </row>
    <row r="9335" spans="1:11" x14ac:dyDescent="0.2">
      <c r="A9335" t="s">
        <v>264</v>
      </c>
      <c r="B9335" t="s">
        <v>198</v>
      </c>
      <c r="C9335" t="s">
        <v>232</v>
      </c>
      <c r="D9335" t="s">
        <v>192</v>
      </c>
      <c r="E9335">
        <v>113682</v>
      </c>
      <c r="F9335">
        <v>24.630199999999999</v>
      </c>
      <c r="G9335">
        <v>44815</v>
      </c>
      <c r="H9335">
        <v>44805</v>
      </c>
      <c r="I9335">
        <v>2800010.3964</v>
      </c>
      <c r="J9335" t="s">
        <v>204</v>
      </c>
      <c r="K9335">
        <v>1960.0072774800001</v>
      </c>
    </row>
    <row r="9336" spans="1:11" x14ac:dyDescent="0.2">
      <c r="A9336" t="s">
        <v>264</v>
      </c>
      <c r="B9336" t="s">
        <v>198</v>
      </c>
      <c r="C9336" t="s">
        <v>194</v>
      </c>
      <c r="D9336" t="s">
        <v>187</v>
      </c>
      <c r="E9336">
        <v>206918</v>
      </c>
      <c r="F9336">
        <v>44.945399999999999</v>
      </c>
      <c r="G9336">
        <v>44816</v>
      </c>
      <c r="H9336">
        <v>44805</v>
      </c>
      <c r="I9336">
        <v>9300012.2772000004</v>
      </c>
      <c r="J9336" t="s">
        <v>188</v>
      </c>
      <c r="K9336">
        <v>6510.0085940400004</v>
      </c>
    </row>
    <row r="9337" spans="1:11" x14ac:dyDescent="0.2">
      <c r="A9337" t="s">
        <v>264</v>
      </c>
      <c r="B9337" t="s">
        <v>198</v>
      </c>
      <c r="C9337" t="s">
        <v>243</v>
      </c>
      <c r="D9337" t="s">
        <v>190</v>
      </c>
      <c r="E9337">
        <v>363733</v>
      </c>
      <c r="F9337">
        <v>6.0484</v>
      </c>
      <c r="G9337">
        <v>44819</v>
      </c>
      <c r="H9337">
        <v>44805</v>
      </c>
      <c r="I9337">
        <v>2200002.6771999998</v>
      </c>
      <c r="J9337" t="s">
        <v>215</v>
      </c>
      <c r="K9337">
        <v>1980.0024094800001</v>
      </c>
    </row>
    <row r="9338" spans="1:11" x14ac:dyDescent="0.2">
      <c r="A9338" t="s">
        <v>264</v>
      </c>
      <c r="B9338" t="s">
        <v>198</v>
      </c>
      <c r="C9338" t="s">
        <v>227</v>
      </c>
      <c r="D9338" t="s">
        <v>200</v>
      </c>
      <c r="E9338">
        <v>55879</v>
      </c>
      <c r="F9338">
        <v>157.48390000000001</v>
      </c>
      <c r="G9338">
        <v>44819</v>
      </c>
      <c r="H9338">
        <v>44805</v>
      </c>
      <c r="I9338">
        <v>8800042.848100001</v>
      </c>
      <c r="J9338" t="s">
        <v>204</v>
      </c>
      <c r="K9338">
        <v>6160.0299936700012</v>
      </c>
    </row>
    <row r="9339" spans="1:11" x14ac:dyDescent="0.2">
      <c r="A9339" t="s">
        <v>264</v>
      </c>
      <c r="B9339" t="s">
        <v>185</v>
      </c>
      <c r="C9339" t="s">
        <v>227</v>
      </c>
      <c r="D9339" t="s">
        <v>190</v>
      </c>
      <c r="E9339">
        <v>59032</v>
      </c>
      <c r="F9339">
        <v>143.99</v>
      </c>
      <c r="G9339">
        <v>44821</v>
      </c>
      <c r="H9339">
        <v>44805</v>
      </c>
      <c r="I9339">
        <v>8500017.6799999997</v>
      </c>
      <c r="J9339" t="s">
        <v>204</v>
      </c>
      <c r="K9339">
        <v>5950.0123759999997</v>
      </c>
    </row>
    <row r="9340" spans="1:11" x14ac:dyDescent="0.2">
      <c r="A9340" t="s">
        <v>264</v>
      </c>
      <c r="B9340" t="s">
        <v>185</v>
      </c>
      <c r="C9340" t="s">
        <v>214</v>
      </c>
      <c r="D9340" t="s">
        <v>190</v>
      </c>
      <c r="E9340">
        <v>120686</v>
      </c>
      <c r="F9340">
        <v>26.515000000000001</v>
      </c>
      <c r="G9340">
        <v>44822</v>
      </c>
      <c r="H9340">
        <v>44805</v>
      </c>
      <c r="I9340">
        <v>3199989.29</v>
      </c>
      <c r="J9340" t="s">
        <v>215</v>
      </c>
      <c r="K9340">
        <v>2879.9903610000001</v>
      </c>
    </row>
    <row r="9341" spans="1:11" x14ac:dyDescent="0.2">
      <c r="A9341" t="s">
        <v>264</v>
      </c>
      <c r="B9341" t="s">
        <v>185</v>
      </c>
      <c r="C9341" t="s">
        <v>229</v>
      </c>
      <c r="D9341" t="s">
        <v>190</v>
      </c>
      <c r="E9341">
        <v>30654</v>
      </c>
      <c r="F9341">
        <v>101.1285</v>
      </c>
      <c r="G9341">
        <v>44823</v>
      </c>
      <c r="H9341">
        <v>44805</v>
      </c>
      <c r="I9341">
        <v>3099993.0389999999</v>
      </c>
      <c r="J9341" t="s">
        <v>188</v>
      </c>
      <c r="K9341">
        <v>2169.9951273000001</v>
      </c>
    </row>
    <row r="9342" spans="1:11" x14ac:dyDescent="0.2">
      <c r="A9342" t="s">
        <v>264</v>
      </c>
      <c r="B9342" t="s">
        <v>198</v>
      </c>
      <c r="C9342" t="s">
        <v>206</v>
      </c>
      <c r="D9342" t="s">
        <v>192</v>
      </c>
      <c r="E9342">
        <v>88673</v>
      </c>
      <c r="F9342">
        <v>92.475099999999998</v>
      </c>
      <c r="G9342">
        <v>44823</v>
      </c>
      <c r="H9342">
        <v>44805</v>
      </c>
      <c r="I9342">
        <v>8200044.5422999999</v>
      </c>
      <c r="J9342" t="s">
        <v>207</v>
      </c>
      <c r="K9342">
        <v>5740.0311796100004</v>
      </c>
    </row>
    <row r="9343" spans="1:11" x14ac:dyDescent="0.2">
      <c r="A9343" t="s">
        <v>264</v>
      </c>
      <c r="B9343" t="s">
        <v>185</v>
      </c>
      <c r="C9343" t="s">
        <v>214</v>
      </c>
      <c r="D9343" t="s">
        <v>190</v>
      </c>
      <c r="E9343">
        <v>354636</v>
      </c>
      <c r="F9343">
        <v>25.9421</v>
      </c>
      <c r="G9343">
        <v>44823</v>
      </c>
      <c r="H9343">
        <v>44805</v>
      </c>
      <c r="I9343">
        <v>9200002.5756000001</v>
      </c>
      <c r="J9343" t="s">
        <v>215</v>
      </c>
      <c r="K9343">
        <v>8280.0023180400003</v>
      </c>
    </row>
    <row r="9344" spans="1:11" x14ac:dyDescent="0.2">
      <c r="A9344" t="s">
        <v>264</v>
      </c>
      <c r="B9344" t="s">
        <v>185</v>
      </c>
      <c r="C9344" t="s">
        <v>219</v>
      </c>
      <c r="D9344" t="s">
        <v>192</v>
      </c>
      <c r="E9344">
        <v>122461</v>
      </c>
      <c r="F9344">
        <v>54.711300000000001</v>
      </c>
      <c r="G9344">
        <v>44826</v>
      </c>
      <c r="H9344">
        <v>44805</v>
      </c>
      <c r="I9344">
        <v>6700000.5093</v>
      </c>
      <c r="J9344" t="s">
        <v>188</v>
      </c>
      <c r="K9344">
        <v>4690.0003565100005</v>
      </c>
    </row>
    <row r="9345" spans="1:11" x14ac:dyDescent="0.2">
      <c r="A9345" t="s">
        <v>264</v>
      </c>
      <c r="B9345" t="s">
        <v>185</v>
      </c>
      <c r="C9345" t="s">
        <v>216</v>
      </c>
      <c r="D9345" t="s">
        <v>190</v>
      </c>
      <c r="E9345">
        <v>592679</v>
      </c>
      <c r="F9345">
        <v>15.860200000000001</v>
      </c>
      <c r="G9345">
        <v>44826</v>
      </c>
      <c r="H9345">
        <v>44805</v>
      </c>
      <c r="I9345">
        <v>9400007.4758000001</v>
      </c>
      <c r="J9345" t="s">
        <v>215</v>
      </c>
      <c r="K9345">
        <v>8460.0067282200016</v>
      </c>
    </row>
    <row r="9346" spans="1:11" x14ac:dyDescent="0.2">
      <c r="A9346" t="s">
        <v>264</v>
      </c>
      <c r="B9346" t="s">
        <v>198</v>
      </c>
      <c r="C9346" t="s">
        <v>189</v>
      </c>
      <c r="D9346" t="s">
        <v>190</v>
      </c>
      <c r="E9346">
        <v>224819</v>
      </c>
      <c r="F9346">
        <v>30.691400000000002</v>
      </c>
      <c r="G9346">
        <v>44826</v>
      </c>
      <c r="H9346">
        <v>44805</v>
      </c>
      <c r="I9346">
        <v>6900009.8566000005</v>
      </c>
      <c r="J9346" t="s">
        <v>188</v>
      </c>
      <c r="K9346">
        <v>4830.0068996200007</v>
      </c>
    </row>
    <row r="9347" spans="1:11" x14ac:dyDescent="0.2">
      <c r="A9347" t="s">
        <v>264</v>
      </c>
      <c r="B9347" t="s">
        <v>185</v>
      </c>
      <c r="C9347" t="s">
        <v>220</v>
      </c>
      <c r="D9347" t="s">
        <v>187</v>
      </c>
      <c r="E9347">
        <v>55640</v>
      </c>
      <c r="F9347">
        <v>177.9298</v>
      </c>
      <c r="G9347">
        <v>44826</v>
      </c>
      <c r="H9347">
        <v>44805</v>
      </c>
      <c r="I9347">
        <v>9900014.0720000006</v>
      </c>
      <c r="J9347" t="s">
        <v>188</v>
      </c>
      <c r="K9347">
        <v>6930.0098504000016</v>
      </c>
    </row>
    <row r="9348" spans="1:11" x14ac:dyDescent="0.2">
      <c r="A9348" t="s">
        <v>264</v>
      </c>
      <c r="B9348" t="s">
        <v>185</v>
      </c>
      <c r="C9348" t="s">
        <v>214</v>
      </c>
      <c r="D9348" t="s">
        <v>190</v>
      </c>
      <c r="E9348">
        <v>282167</v>
      </c>
      <c r="F9348">
        <v>30.123999999999999</v>
      </c>
      <c r="G9348">
        <v>44826</v>
      </c>
      <c r="H9348">
        <v>44805</v>
      </c>
      <c r="I9348">
        <v>8499998.7080000006</v>
      </c>
      <c r="J9348" t="s">
        <v>215</v>
      </c>
      <c r="K9348">
        <v>7649.9988372000016</v>
      </c>
    </row>
    <row r="9349" spans="1:11" x14ac:dyDescent="0.2">
      <c r="A9349" t="s">
        <v>264</v>
      </c>
      <c r="B9349" t="s">
        <v>185</v>
      </c>
      <c r="C9349" t="s">
        <v>221</v>
      </c>
      <c r="D9349" t="s">
        <v>187</v>
      </c>
      <c r="E9349">
        <v>248537</v>
      </c>
      <c r="F9349">
        <v>39.028399999999998</v>
      </c>
      <c r="G9349">
        <v>44826</v>
      </c>
      <c r="H9349">
        <v>44805</v>
      </c>
      <c r="I9349">
        <v>9700001.4507999998</v>
      </c>
      <c r="J9349" t="s">
        <v>207</v>
      </c>
      <c r="K9349">
        <v>6790.0010155600003</v>
      </c>
    </row>
    <row r="9350" spans="1:11" x14ac:dyDescent="0.2">
      <c r="A9350" t="s">
        <v>264</v>
      </c>
      <c r="B9350" t="s">
        <v>198</v>
      </c>
      <c r="C9350" t="s">
        <v>228</v>
      </c>
      <c r="D9350" t="s">
        <v>187</v>
      </c>
      <c r="E9350">
        <v>241128</v>
      </c>
      <c r="F9350">
        <v>29.030200000000001</v>
      </c>
      <c r="G9350">
        <v>44828</v>
      </c>
      <c r="H9350">
        <v>44805</v>
      </c>
      <c r="I9350">
        <v>6999994.0656000003</v>
      </c>
      <c r="J9350" t="s">
        <v>204</v>
      </c>
      <c r="K9350">
        <v>4899.9958459200006</v>
      </c>
    </row>
    <row r="9351" spans="1:11" x14ac:dyDescent="0.2">
      <c r="A9351" t="s">
        <v>264</v>
      </c>
      <c r="B9351" t="s">
        <v>198</v>
      </c>
      <c r="C9351" t="s">
        <v>237</v>
      </c>
      <c r="D9351" t="s">
        <v>200</v>
      </c>
      <c r="E9351">
        <v>184987</v>
      </c>
      <c r="F9351">
        <v>17.298500000000001</v>
      </c>
      <c r="G9351">
        <v>44829</v>
      </c>
      <c r="H9351">
        <v>44805</v>
      </c>
      <c r="I9351">
        <v>3199997.6195</v>
      </c>
      <c r="J9351" t="s">
        <v>204</v>
      </c>
      <c r="K9351">
        <v>2239.9983336499999</v>
      </c>
    </row>
    <row r="9352" spans="1:11" x14ac:dyDescent="0.2">
      <c r="A9352" t="s">
        <v>264</v>
      </c>
      <c r="B9352" t="s">
        <v>185</v>
      </c>
      <c r="C9352" t="s">
        <v>232</v>
      </c>
      <c r="D9352" t="s">
        <v>200</v>
      </c>
      <c r="E9352">
        <v>162378</v>
      </c>
      <c r="F9352">
        <v>22.786300000000001</v>
      </c>
      <c r="G9352">
        <v>44830</v>
      </c>
      <c r="H9352">
        <v>44805</v>
      </c>
      <c r="I9352">
        <v>3699993.8214000002</v>
      </c>
      <c r="J9352" t="s">
        <v>204</v>
      </c>
      <c r="K9352">
        <v>2589.9956749800003</v>
      </c>
    </row>
    <row r="9353" spans="1:11" x14ac:dyDescent="0.2">
      <c r="A9353" t="s">
        <v>264</v>
      </c>
      <c r="B9353" t="s">
        <v>198</v>
      </c>
      <c r="C9353" t="s">
        <v>238</v>
      </c>
      <c r="D9353" t="s">
        <v>190</v>
      </c>
      <c r="E9353">
        <v>44652</v>
      </c>
      <c r="F9353">
        <v>206.0394</v>
      </c>
      <c r="G9353">
        <v>44830</v>
      </c>
      <c r="H9353">
        <v>44805</v>
      </c>
      <c r="I9353">
        <v>9200071.2887999993</v>
      </c>
      <c r="J9353" t="s">
        <v>204</v>
      </c>
      <c r="K9353">
        <v>6440.0499021599999</v>
      </c>
    </row>
    <row r="9354" spans="1:11" x14ac:dyDescent="0.2">
      <c r="A9354" t="s">
        <v>264</v>
      </c>
      <c r="B9354" t="s">
        <v>198</v>
      </c>
      <c r="C9354" t="s">
        <v>114</v>
      </c>
      <c r="D9354" t="s">
        <v>190</v>
      </c>
      <c r="E9354">
        <v>651789</v>
      </c>
      <c r="F9354">
        <v>14.7287</v>
      </c>
      <c r="G9354">
        <v>44833</v>
      </c>
      <c r="H9354">
        <v>44805</v>
      </c>
      <c r="I9354">
        <v>9600004.6443000007</v>
      </c>
      <c r="J9354" t="s">
        <v>215</v>
      </c>
      <c r="K9354">
        <v>8640.0041798700004</v>
      </c>
    </row>
    <row r="9355" spans="1:11" x14ac:dyDescent="0.2">
      <c r="A9355" t="s">
        <v>264</v>
      </c>
      <c r="B9355" t="s">
        <v>185</v>
      </c>
      <c r="C9355" t="s">
        <v>232</v>
      </c>
      <c r="D9355" t="s">
        <v>200</v>
      </c>
      <c r="E9355">
        <v>385452</v>
      </c>
      <c r="F9355">
        <v>25.424700000000001</v>
      </c>
      <c r="G9355">
        <v>44833</v>
      </c>
      <c r="H9355">
        <v>44805</v>
      </c>
      <c r="I9355">
        <v>9800001.4644000009</v>
      </c>
      <c r="J9355" t="s">
        <v>204</v>
      </c>
      <c r="K9355">
        <v>6860.0010250800015</v>
      </c>
    </row>
    <row r="9356" spans="1:11" x14ac:dyDescent="0.2">
      <c r="A9356" t="s">
        <v>264</v>
      </c>
      <c r="B9356" t="s">
        <v>198</v>
      </c>
      <c r="C9356" t="s">
        <v>201</v>
      </c>
      <c r="D9356" t="s">
        <v>190</v>
      </c>
      <c r="E9356">
        <v>65887</v>
      </c>
      <c r="F9356">
        <v>40.979300000000002</v>
      </c>
      <c r="G9356">
        <v>44834</v>
      </c>
      <c r="H9356">
        <v>44805</v>
      </c>
      <c r="I9356">
        <v>2700003.1391000003</v>
      </c>
      <c r="J9356" t="s">
        <v>188</v>
      </c>
      <c r="K9356">
        <v>1890.0021973700002</v>
      </c>
    </row>
    <row r="9357" spans="1:11" x14ac:dyDescent="0.2">
      <c r="A9357" t="s">
        <v>264</v>
      </c>
      <c r="B9357" t="s">
        <v>185</v>
      </c>
      <c r="C9357" t="s">
        <v>240</v>
      </c>
      <c r="D9357" t="s">
        <v>192</v>
      </c>
      <c r="E9357">
        <v>262650</v>
      </c>
      <c r="F9357">
        <v>7.6147</v>
      </c>
      <c r="G9357">
        <v>44834</v>
      </c>
      <c r="H9357">
        <v>44805</v>
      </c>
      <c r="I9357">
        <v>2000000.9550000001</v>
      </c>
      <c r="J9357" t="s">
        <v>241</v>
      </c>
      <c r="K9357">
        <v>1800.0008594999999</v>
      </c>
    </row>
    <row r="9358" spans="1:11" x14ac:dyDescent="0.2">
      <c r="A9358" t="s">
        <v>264</v>
      </c>
      <c r="B9358" t="s">
        <v>185</v>
      </c>
      <c r="C9358" t="s">
        <v>224</v>
      </c>
      <c r="D9358" t="s">
        <v>187</v>
      </c>
      <c r="E9358">
        <v>3066</v>
      </c>
      <c r="F9358">
        <v>195.66540000000001</v>
      </c>
      <c r="G9358">
        <v>44835</v>
      </c>
      <c r="H9358">
        <v>44835</v>
      </c>
      <c r="I9358">
        <v>599910.11640000006</v>
      </c>
      <c r="J9358" t="s">
        <v>204</v>
      </c>
      <c r="K9358">
        <v>419.93708148000007</v>
      </c>
    </row>
    <row r="9359" spans="1:11" x14ac:dyDescent="0.2">
      <c r="A9359" t="s">
        <v>264</v>
      </c>
      <c r="B9359" t="s">
        <v>185</v>
      </c>
      <c r="C9359" t="s">
        <v>242</v>
      </c>
      <c r="D9359" t="s">
        <v>187</v>
      </c>
      <c r="E9359">
        <v>25590</v>
      </c>
      <c r="F9359">
        <v>273.54539999999997</v>
      </c>
      <c r="G9359">
        <v>44835</v>
      </c>
      <c r="H9359">
        <v>44835</v>
      </c>
      <c r="I9359">
        <v>7000026.7859999994</v>
      </c>
      <c r="J9359" t="s">
        <v>207</v>
      </c>
      <c r="K9359">
        <v>4900.0187501999999</v>
      </c>
    </row>
    <row r="9360" spans="1:11" x14ac:dyDescent="0.2">
      <c r="A9360" t="s">
        <v>264</v>
      </c>
      <c r="B9360" t="s">
        <v>185</v>
      </c>
      <c r="C9360" t="s">
        <v>197</v>
      </c>
      <c r="D9360" t="s">
        <v>200</v>
      </c>
      <c r="E9360">
        <v>53594</v>
      </c>
      <c r="F9360">
        <v>173.5264</v>
      </c>
      <c r="G9360">
        <v>44836</v>
      </c>
      <c r="H9360">
        <v>44835</v>
      </c>
      <c r="I9360">
        <v>9299973.8816</v>
      </c>
      <c r="J9360" t="s">
        <v>188</v>
      </c>
      <c r="K9360">
        <v>6509.9817171200002</v>
      </c>
    </row>
    <row r="9361" spans="1:11" x14ac:dyDescent="0.2">
      <c r="A9361" t="s">
        <v>264</v>
      </c>
      <c r="B9361" t="s">
        <v>198</v>
      </c>
      <c r="C9361" t="s">
        <v>114</v>
      </c>
      <c r="D9361" t="s">
        <v>192</v>
      </c>
      <c r="E9361">
        <v>491859</v>
      </c>
      <c r="F9361">
        <v>14.0284</v>
      </c>
      <c r="G9361">
        <v>44837</v>
      </c>
      <c r="H9361">
        <v>44835</v>
      </c>
      <c r="I9361">
        <v>6899994.7955999998</v>
      </c>
      <c r="J9361" t="s">
        <v>215</v>
      </c>
      <c r="K9361">
        <v>6209.99531604</v>
      </c>
    </row>
    <row r="9362" spans="1:11" x14ac:dyDescent="0.2">
      <c r="A9362" t="s">
        <v>264</v>
      </c>
      <c r="B9362" t="s">
        <v>185</v>
      </c>
      <c r="C9362" t="s">
        <v>216</v>
      </c>
      <c r="D9362" t="s">
        <v>187</v>
      </c>
      <c r="E9362">
        <v>466350</v>
      </c>
      <c r="F9362">
        <v>18.441099999999999</v>
      </c>
      <c r="G9362">
        <v>44837</v>
      </c>
      <c r="H9362">
        <v>44835</v>
      </c>
      <c r="I9362">
        <v>8600006.9849999994</v>
      </c>
      <c r="J9362" t="s">
        <v>215</v>
      </c>
      <c r="K9362">
        <v>7740.0062865</v>
      </c>
    </row>
    <row r="9363" spans="1:11" x14ac:dyDescent="0.2">
      <c r="A9363" t="s">
        <v>264</v>
      </c>
      <c r="B9363" t="s">
        <v>198</v>
      </c>
      <c r="C9363" t="s">
        <v>238</v>
      </c>
      <c r="D9363" t="s">
        <v>192</v>
      </c>
      <c r="E9363">
        <v>3335</v>
      </c>
      <c r="F9363">
        <v>209.87289999999999</v>
      </c>
      <c r="G9363">
        <v>44840</v>
      </c>
      <c r="H9363">
        <v>44835</v>
      </c>
      <c r="I9363">
        <v>699926.12150000001</v>
      </c>
      <c r="J9363" t="s">
        <v>204</v>
      </c>
      <c r="K9363">
        <v>489.94828504999998</v>
      </c>
    </row>
    <row r="9364" spans="1:11" x14ac:dyDescent="0.2">
      <c r="A9364" t="s">
        <v>264</v>
      </c>
      <c r="B9364" t="s">
        <v>185</v>
      </c>
      <c r="C9364" t="s">
        <v>199</v>
      </c>
      <c r="D9364" t="s">
        <v>192</v>
      </c>
      <c r="E9364">
        <v>2621536</v>
      </c>
      <c r="F9364">
        <v>3.0135000000000001</v>
      </c>
      <c r="G9364">
        <v>44840</v>
      </c>
      <c r="H9364">
        <v>44835</v>
      </c>
      <c r="I9364">
        <v>7899998.7360000005</v>
      </c>
      <c r="J9364" t="s">
        <v>193</v>
      </c>
      <c r="K9364">
        <v>6319.9989888000009</v>
      </c>
    </row>
    <row r="9365" spans="1:11" x14ac:dyDescent="0.2">
      <c r="A9365" t="s">
        <v>264</v>
      </c>
      <c r="B9365" t="s">
        <v>198</v>
      </c>
      <c r="C9365" t="s">
        <v>223</v>
      </c>
      <c r="D9365" t="s">
        <v>192</v>
      </c>
      <c r="E9365">
        <v>118100</v>
      </c>
      <c r="F9365">
        <v>78.746600000000001</v>
      </c>
      <c r="G9365">
        <v>44840</v>
      </c>
      <c r="H9365">
        <v>44835</v>
      </c>
      <c r="I9365">
        <v>9299973.4600000009</v>
      </c>
      <c r="J9365" t="s">
        <v>204</v>
      </c>
      <c r="K9365">
        <v>6509.9814220000007</v>
      </c>
    </row>
    <row r="9366" spans="1:11" x14ac:dyDescent="0.2">
      <c r="A9366" t="s">
        <v>264</v>
      </c>
      <c r="B9366" t="s">
        <v>185</v>
      </c>
      <c r="C9366" t="s">
        <v>230</v>
      </c>
      <c r="D9366" t="s">
        <v>200</v>
      </c>
      <c r="E9366">
        <v>22031</v>
      </c>
      <c r="F9366">
        <v>122.55240000000001</v>
      </c>
      <c r="G9366">
        <v>44840</v>
      </c>
      <c r="H9366">
        <v>44835</v>
      </c>
      <c r="I9366">
        <v>2699951.9243999999</v>
      </c>
      <c r="J9366" t="s">
        <v>188</v>
      </c>
      <c r="K9366">
        <v>1889.9663470799999</v>
      </c>
    </row>
    <row r="9367" spans="1:11" x14ac:dyDescent="0.2">
      <c r="A9367" t="s">
        <v>264</v>
      </c>
      <c r="B9367" t="s">
        <v>185</v>
      </c>
      <c r="C9367" t="s">
        <v>206</v>
      </c>
      <c r="D9367" t="s">
        <v>190</v>
      </c>
      <c r="E9367">
        <v>64412</v>
      </c>
      <c r="F9367">
        <v>102.4646</v>
      </c>
      <c r="G9367">
        <v>44840</v>
      </c>
      <c r="H9367">
        <v>44835</v>
      </c>
      <c r="I9367">
        <v>6599949.8152000001</v>
      </c>
      <c r="J9367" t="s">
        <v>207</v>
      </c>
      <c r="K9367">
        <v>4619.9648706400003</v>
      </c>
    </row>
    <row r="9368" spans="1:11" x14ac:dyDescent="0.2">
      <c r="A9368" t="s">
        <v>264</v>
      </c>
      <c r="B9368" t="s">
        <v>198</v>
      </c>
      <c r="C9368" t="s">
        <v>114</v>
      </c>
      <c r="D9368" t="s">
        <v>190</v>
      </c>
      <c r="E9368">
        <v>360513</v>
      </c>
      <c r="F9368">
        <v>14.1465</v>
      </c>
      <c r="G9368">
        <v>44841</v>
      </c>
      <c r="H9368">
        <v>44835</v>
      </c>
      <c r="I9368">
        <v>5099997.1545000002</v>
      </c>
      <c r="J9368" t="s">
        <v>215</v>
      </c>
      <c r="K9368">
        <v>4589.9974390500001</v>
      </c>
    </row>
    <row r="9369" spans="1:11" x14ac:dyDescent="0.2">
      <c r="A9369" t="s">
        <v>264</v>
      </c>
      <c r="B9369" t="s">
        <v>198</v>
      </c>
      <c r="C9369" t="s">
        <v>195</v>
      </c>
      <c r="D9369" t="s">
        <v>187</v>
      </c>
      <c r="E9369">
        <v>36350</v>
      </c>
      <c r="F9369">
        <v>123.7966</v>
      </c>
      <c r="G9369">
        <v>44841</v>
      </c>
      <c r="H9369">
        <v>44835</v>
      </c>
      <c r="I9369">
        <v>4500006.41</v>
      </c>
      <c r="J9369" t="s">
        <v>196</v>
      </c>
      <c r="K9369">
        <v>4050.0057689999999</v>
      </c>
    </row>
    <row r="9370" spans="1:11" x14ac:dyDescent="0.2">
      <c r="A9370" t="s">
        <v>264</v>
      </c>
      <c r="B9370" t="s">
        <v>198</v>
      </c>
      <c r="C9370" t="s">
        <v>223</v>
      </c>
      <c r="D9370" t="s">
        <v>190</v>
      </c>
      <c r="E9370">
        <v>42637</v>
      </c>
      <c r="F9370">
        <v>84.433800000000005</v>
      </c>
      <c r="G9370">
        <v>44842</v>
      </c>
      <c r="H9370">
        <v>44835</v>
      </c>
      <c r="I9370">
        <v>3600003.9306000001</v>
      </c>
      <c r="J9370" t="s">
        <v>204</v>
      </c>
      <c r="K9370">
        <v>2520.0027514200001</v>
      </c>
    </row>
    <row r="9371" spans="1:11" x14ac:dyDescent="0.2">
      <c r="A9371" t="s">
        <v>264</v>
      </c>
      <c r="B9371" t="s">
        <v>198</v>
      </c>
      <c r="C9371" t="s">
        <v>191</v>
      </c>
      <c r="D9371" t="s">
        <v>190</v>
      </c>
      <c r="E9371">
        <v>555737</v>
      </c>
      <c r="F9371">
        <v>6.1180000000000003</v>
      </c>
      <c r="G9371">
        <v>44847</v>
      </c>
      <c r="H9371">
        <v>44835</v>
      </c>
      <c r="I9371">
        <v>3399998.966</v>
      </c>
      <c r="J9371" t="s">
        <v>193</v>
      </c>
      <c r="K9371">
        <v>2719.9991728</v>
      </c>
    </row>
    <row r="9372" spans="1:11" x14ac:dyDescent="0.2">
      <c r="A9372" t="s">
        <v>264</v>
      </c>
      <c r="B9372" t="s">
        <v>198</v>
      </c>
      <c r="C9372" t="s">
        <v>199</v>
      </c>
      <c r="D9372" t="s">
        <v>200</v>
      </c>
      <c r="E9372">
        <v>346784</v>
      </c>
      <c r="F9372">
        <v>3.1720000000000002</v>
      </c>
      <c r="G9372">
        <v>44849</v>
      </c>
      <c r="H9372">
        <v>44835</v>
      </c>
      <c r="I9372">
        <v>1099998.848</v>
      </c>
      <c r="J9372" t="s">
        <v>193</v>
      </c>
      <c r="K9372">
        <v>879.99907840000003</v>
      </c>
    </row>
    <row r="9373" spans="1:11" x14ac:dyDescent="0.2">
      <c r="A9373" t="s">
        <v>264</v>
      </c>
      <c r="B9373" t="s">
        <v>185</v>
      </c>
      <c r="C9373" t="s">
        <v>230</v>
      </c>
      <c r="D9373" t="s">
        <v>190</v>
      </c>
      <c r="E9373">
        <v>19510</v>
      </c>
      <c r="F9373">
        <v>112.7619</v>
      </c>
      <c r="G9373">
        <v>44849</v>
      </c>
      <c r="H9373">
        <v>44835</v>
      </c>
      <c r="I9373">
        <v>2199984.6689999998</v>
      </c>
      <c r="J9373" t="s">
        <v>188</v>
      </c>
      <c r="K9373">
        <v>1539.9892682999998</v>
      </c>
    </row>
    <row r="9374" spans="1:11" x14ac:dyDescent="0.2">
      <c r="A9374" t="s">
        <v>264</v>
      </c>
      <c r="B9374" t="s">
        <v>198</v>
      </c>
      <c r="C9374" t="s">
        <v>234</v>
      </c>
      <c r="D9374" t="s">
        <v>187</v>
      </c>
      <c r="E9374">
        <v>33470</v>
      </c>
      <c r="F9374">
        <v>104.5714</v>
      </c>
      <c r="G9374">
        <v>44851</v>
      </c>
      <c r="H9374">
        <v>44835</v>
      </c>
      <c r="I9374">
        <v>3500004.7579999999</v>
      </c>
      <c r="J9374" t="s">
        <v>204</v>
      </c>
      <c r="K9374">
        <v>2450.0033306</v>
      </c>
    </row>
    <row r="9375" spans="1:11" x14ac:dyDescent="0.2">
      <c r="A9375" t="s">
        <v>264</v>
      </c>
      <c r="B9375" t="s">
        <v>198</v>
      </c>
      <c r="C9375" t="s">
        <v>233</v>
      </c>
      <c r="D9375" t="s">
        <v>192</v>
      </c>
      <c r="E9375">
        <v>108887</v>
      </c>
      <c r="F9375">
        <v>86.328299999999999</v>
      </c>
      <c r="G9375">
        <v>44854</v>
      </c>
      <c r="H9375">
        <v>44835</v>
      </c>
      <c r="I9375">
        <v>9400029.6020999998</v>
      </c>
      <c r="J9375" t="s">
        <v>204</v>
      </c>
      <c r="K9375">
        <v>6580.0207214700004</v>
      </c>
    </row>
    <row r="9376" spans="1:11" x14ac:dyDescent="0.2">
      <c r="A9376" t="s">
        <v>264</v>
      </c>
      <c r="B9376" t="s">
        <v>198</v>
      </c>
      <c r="C9376" t="s">
        <v>203</v>
      </c>
      <c r="D9376" t="s">
        <v>190</v>
      </c>
      <c r="E9376">
        <v>64987</v>
      </c>
      <c r="F9376">
        <v>106.1748</v>
      </c>
      <c r="G9376">
        <v>44857</v>
      </c>
      <c r="H9376">
        <v>44835</v>
      </c>
      <c r="I9376">
        <v>6899981.7275999999</v>
      </c>
      <c r="J9376" t="s">
        <v>204</v>
      </c>
      <c r="K9376">
        <v>4829.9872093200001</v>
      </c>
    </row>
    <row r="9377" spans="1:11" x14ac:dyDescent="0.2">
      <c r="A9377" t="s">
        <v>264</v>
      </c>
      <c r="B9377" t="s">
        <v>185</v>
      </c>
      <c r="C9377" t="s">
        <v>238</v>
      </c>
      <c r="D9377" t="s">
        <v>200</v>
      </c>
      <c r="E9377">
        <v>13444</v>
      </c>
      <c r="F9377">
        <v>245.45679999999999</v>
      </c>
      <c r="G9377">
        <v>44858</v>
      </c>
      <c r="H9377">
        <v>44835</v>
      </c>
      <c r="I9377">
        <v>3299921.2191999997</v>
      </c>
      <c r="J9377" t="s">
        <v>204</v>
      </c>
      <c r="K9377">
        <v>2309.9448534399999</v>
      </c>
    </row>
    <row r="9378" spans="1:11" x14ac:dyDescent="0.2">
      <c r="A9378" t="s">
        <v>264</v>
      </c>
      <c r="B9378" t="s">
        <v>185</v>
      </c>
      <c r="C9378" t="s">
        <v>236</v>
      </c>
      <c r="D9378" t="s">
        <v>187</v>
      </c>
      <c r="E9378">
        <v>608966</v>
      </c>
      <c r="F9378">
        <v>6.4043000000000001</v>
      </c>
      <c r="G9378">
        <v>44858</v>
      </c>
      <c r="H9378">
        <v>44835</v>
      </c>
      <c r="I9378">
        <v>3900000.9538000003</v>
      </c>
      <c r="J9378" t="s">
        <v>215</v>
      </c>
      <c r="K9378">
        <v>3510.0008584200004</v>
      </c>
    </row>
    <row r="9379" spans="1:11" x14ac:dyDescent="0.2">
      <c r="A9379" t="s">
        <v>264</v>
      </c>
      <c r="B9379" t="s">
        <v>185</v>
      </c>
      <c r="C9379" t="s">
        <v>201</v>
      </c>
      <c r="D9379" t="s">
        <v>192</v>
      </c>
      <c r="E9379">
        <v>46806</v>
      </c>
      <c r="F9379">
        <v>40.5931</v>
      </c>
      <c r="G9379">
        <v>44861</v>
      </c>
      <c r="H9379">
        <v>44835</v>
      </c>
      <c r="I9379">
        <v>1900000.6385999999</v>
      </c>
      <c r="J9379" t="s">
        <v>188</v>
      </c>
      <c r="K9379">
        <v>1330.0004470200001</v>
      </c>
    </row>
    <row r="9380" spans="1:11" x14ac:dyDescent="0.2">
      <c r="A9380" t="s">
        <v>264</v>
      </c>
      <c r="B9380" t="s">
        <v>185</v>
      </c>
      <c r="C9380" t="s">
        <v>202</v>
      </c>
      <c r="D9380" t="s">
        <v>187</v>
      </c>
      <c r="E9380">
        <v>553870</v>
      </c>
      <c r="F9380">
        <v>4.1525999999999996</v>
      </c>
      <c r="G9380">
        <v>44862</v>
      </c>
      <c r="H9380">
        <v>44835</v>
      </c>
      <c r="I9380">
        <v>2300000.5619999999</v>
      </c>
      <c r="J9380" t="s">
        <v>193</v>
      </c>
      <c r="K9380">
        <v>1840.0004495999999</v>
      </c>
    </row>
    <row r="9381" spans="1:11" x14ac:dyDescent="0.2">
      <c r="A9381" t="s">
        <v>264</v>
      </c>
      <c r="B9381" t="s">
        <v>185</v>
      </c>
      <c r="C9381" t="s">
        <v>232</v>
      </c>
      <c r="D9381" t="s">
        <v>190</v>
      </c>
      <c r="E9381">
        <v>300875</v>
      </c>
      <c r="F9381">
        <v>25.924399999999999</v>
      </c>
      <c r="G9381">
        <v>44862</v>
      </c>
      <c r="H9381">
        <v>44835</v>
      </c>
      <c r="I9381">
        <v>7800003.8499999996</v>
      </c>
      <c r="J9381" t="s">
        <v>204</v>
      </c>
      <c r="K9381">
        <v>5460.0026950000001</v>
      </c>
    </row>
    <row r="9382" spans="1:11" x14ac:dyDescent="0.2">
      <c r="A9382" t="s">
        <v>264</v>
      </c>
      <c r="B9382" t="s">
        <v>185</v>
      </c>
      <c r="C9382" t="s">
        <v>203</v>
      </c>
      <c r="D9382" t="s">
        <v>190</v>
      </c>
      <c r="E9382">
        <v>29258</v>
      </c>
      <c r="F9382">
        <v>109.37269999999999</v>
      </c>
      <c r="G9382">
        <v>44862</v>
      </c>
      <c r="H9382">
        <v>44835</v>
      </c>
      <c r="I9382">
        <v>3200026.4565999997</v>
      </c>
      <c r="J9382" t="s">
        <v>204</v>
      </c>
      <c r="K9382">
        <v>2240.01851962</v>
      </c>
    </row>
    <row r="9383" spans="1:11" x14ac:dyDescent="0.2">
      <c r="A9383" t="s">
        <v>264</v>
      </c>
      <c r="B9383" t="s">
        <v>185</v>
      </c>
      <c r="C9383" t="s">
        <v>244</v>
      </c>
      <c r="D9383" t="s">
        <v>190</v>
      </c>
      <c r="E9383">
        <v>206673</v>
      </c>
      <c r="F9383">
        <v>26.612100000000002</v>
      </c>
      <c r="G9383">
        <v>44862</v>
      </c>
      <c r="H9383">
        <v>44835</v>
      </c>
      <c r="I9383">
        <v>5500002.5433</v>
      </c>
      <c r="J9383" t="s">
        <v>207</v>
      </c>
      <c r="K9383">
        <v>3850.00178031</v>
      </c>
    </row>
    <row r="9384" spans="1:11" x14ac:dyDescent="0.2">
      <c r="A9384" t="s">
        <v>264</v>
      </c>
      <c r="B9384" t="s">
        <v>198</v>
      </c>
      <c r="C9384" t="s">
        <v>208</v>
      </c>
      <c r="D9384" t="s">
        <v>192</v>
      </c>
      <c r="E9384">
        <v>160023</v>
      </c>
      <c r="F9384">
        <v>58.116500000000002</v>
      </c>
      <c r="G9384">
        <v>44862</v>
      </c>
      <c r="H9384">
        <v>44835</v>
      </c>
      <c r="I9384">
        <v>9299976.6795000006</v>
      </c>
      <c r="J9384" t="s">
        <v>188</v>
      </c>
      <c r="K9384">
        <v>6509.9836756500008</v>
      </c>
    </row>
    <row r="9385" spans="1:11" x14ac:dyDescent="0.2">
      <c r="A9385" t="s">
        <v>264</v>
      </c>
      <c r="B9385" t="s">
        <v>198</v>
      </c>
      <c r="C9385" t="s">
        <v>224</v>
      </c>
      <c r="D9385" t="s">
        <v>190</v>
      </c>
      <c r="E9385">
        <v>37608</v>
      </c>
      <c r="F9385">
        <v>202.08369999999999</v>
      </c>
      <c r="G9385">
        <v>44862</v>
      </c>
      <c r="H9385">
        <v>44835</v>
      </c>
      <c r="I9385">
        <v>7599963.7895999998</v>
      </c>
      <c r="J9385" t="s">
        <v>204</v>
      </c>
      <c r="K9385">
        <v>5319.9746527200004</v>
      </c>
    </row>
    <row r="9386" spans="1:11" x14ac:dyDescent="0.2">
      <c r="A9386" t="s">
        <v>264</v>
      </c>
      <c r="B9386" t="s">
        <v>198</v>
      </c>
      <c r="C9386" t="s">
        <v>210</v>
      </c>
      <c r="D9386" t="s">
        <v>190</v>
      </c>
      <c r="E9386">
        <v>205755</v>
      </c>
      <c r="F9386">
        <v>30.132899999999999</v>
      </c>
      <c r="G9386">
        <v>44863</v>
      </c>
      <c r="H9386">
        <v>44835</v>
      </c>
      <c r="I9386">
        <v>6199994.8394999998</v>
      </c>
      <c r="J9386" t="s">
        <v>204</v>
      </c>
      <c r="K9386">
        <v>4339.9963876499996</v>
      </c>
    </row>
    <row r="9387" spans="1:11" x14ac:dyDescent="0.2">
      <c r="A9387" t="s">
        <v>264</v>
      </c>
      <c r="B9387" t="s">
        <v>198</v>
      </c>
      <c r="C9387" t="s">
        <v>210</v>
      </c>
      <c r="D9387" t="s">
        <v>200</v>
      </c>
      <c r="E9387">
        <v>99706</v>
      </c>
      <c r="F9387">
        <v>28.0825</v>
      </c>
      <c r="G9387">
        <v>44863</v>
      </c>
      <c r="H9387">
        <v>44835</v>
      </c>
      <c r="I9387">
        <v>2799993.7450000001</v>
      </c>
      <c r="J9387" t="s">
        <v>204</v>
      </c>
      <c r="K9387">
        <v>1959.9956215</v>
      </c>
    </row>
    <row r="9388" spans="1:11" x14ac:dyDescent="0.2">
      <c r="A9388" t="s">
        <v>264</v>
      </c>
      <c r="B9388" t="s">
        <v>198</v>
      </c>
      <c r="C9388" t="s">
        <v>201</v>
      </c>
      <c r="D9388" t="s">
        <v>190</v>
      </c>
      <c r="E9388">
        <v>21631</v>
      </c>
      <c r="F9388">
        <v>41.606999999999999</v>
      </c>
      <c r="G9388">
        <v>44865</v>
      </c>
      <c r="H9388">
        <v>44835</v>
      </c>
      <c r="I9388">
        <v>900001.01699999999</v>
      </c>
      <c r="J9388" t="s">
        <v>188</v>
      </c>
      <c r="K9388">
        <v>630.00071190000006</v>
      </c>
    </row>
    <row r="9389" spans="1:11" x14ac:dyDescent="0.2">
      <c r="A9389" t="s">
        <v>264</v>
      </c>
      <c r="B9389" t="s">
        <v>185</v>
      </c>
      <c r="C9389" t="s">
        <v>203</v>
      </c>
      <c r="D9389" t="s">
        <v>192</v>
      </c>
      <c r="E9389">
        <v>65809</v>
      </c>
      <c r="F9389">
        <v>112.44629999999999</v>
      </c>
      <c r="G9389">
        <v>44865</v>
      </c>
      <c r="H9389">
        <v>44835</v>
      </c>
      <c r="I9389">
        <v>7399978.5566999996</v>
      </c>
      <c r="J9389" t="s">
        <v>204</v>
      </c>
      <c r="K9389">
        <v>5179.9849896900005</v>
      </c>
    </row>
    <row r="9390" spans="1:11" x14ac:dyDescent="0.2">
      <c r="A9390" t="s">
        <v>264</v>
      </c>
      <c r="B9390" t="s">
        <v>198</v>
      </c>
      <c r="C9390" t="s">
        <v>197</v>
      </c>
      <c r="D9390" t="s">
        <v>187</v>
      </c>
      <c r="E9390">
        <v>48613</v>
      </c>
      <c r="F9390">
        <v>170.73570000000001</v>
      </c>
      <c r="G9390">
        <v>44865</v>
      </c>
      <c r="H9390">
        <v>44835</v>
      </c>
      <c r="I9390">
        <v>8299974.5841000006</v>
      </c>
      <c r="J9390" t="s">
        <v>188</v>
      </c>
      <c r="K9390">
        <v>5809.9822088700002</v>
      </c>
    </row>
    <row r="9391" spans="1:11" x14ac:dyDescent="0.2">
      <c r="A9391" t="s">
        <v>264</v>
      </c>
      <c r="B9391" t="s">
        <v>185</v>
      </c>
      <c r="C9391" t="s">
        <v>191</v>
      </c>
      <c r="D9391" t="s">
        <v>190</v>
      </c>
      <c r="E9391">
        <v>829717</v>
      </c>
      <c r="F9391">
        <v>6.2671999999999999</v>
      </c>
      <c r="G9391">
        <v>44865</v>
      </c>
      <c r="H9391">
        <v>44835</v>
      </c>
      <c r="I9391">
        <v>5200002.3823999995</v>
      </c>
      <c r="J9391" t="s">
        <v>193</v>
      </c>
      <c r="K9391">
        <v>4160.0019059199994</v>
      </c>
    </row>
    <row r="9392" spans="1:11" x14ac:dyDescent="0.2">
      <c r="A9392" t="s">
        <v>264</v>
      </c>
      <c r="B9392" t="s">
        <v>198</v>
      </c>
      <c r="C9392" t="s">
        <v>203</v>
      </c>
      <c r="D9392" t="s">
        <v>187</v>
      </c>
      <c r="E9392">
        <v>8960</v>
      </c>
      <c r="F9392">
        <v>122.7745</v>
      </c>
      <c r="G9392">
        <v>44868</v>
      </c>
      <c r="H9392">
        <v>44866</v>
      </c>
      <c r="I9392">
        <v>1100059.52</v>
      </c>
      <c r="J9392" t="s">
        <v>204</v>
      </c>
      <c r="K9392">
        <v>770.04166400000008</v>
      </c>
    </row>
    <row r="9393" spans="1:11" x14ac:dyDescent="0.2">
      <c r="A9393" t="s">
        <v>264</v>
      </c>
      <c r="B9393" t="s">
        <v>198</v>
      </c>
      <c r="C9393" t="s">
        <v>202</v>
      </c>
      <c r="D9393" t="s">
        <v>190</v>
      </c>
      <c r="E9393">
        <v>513452</v>
      </c>
      <c r="F9393">
        <v>3.8952</v>
      </c>
      <c r="G9393">
        <v>44868</v>
      </c>
      <c r="H9393">
        <v>44866</v>
      </c>
      <c r="I9393">
        <v>1999998.2304</v>
      </c>
      <c r="J9393" t="s">
        <v>193</v>
      </c>
      <c r="K9393">
        <v>1599.99858432</v>
      </c>
    </row>
    <row r="9394" spans="1:11" x14ac:dyDescent="0.2">
      <c r="A9394" t="s">
        <v>264</v>
      </c>
      <c r="B9394" t="s">
        <v>198</v>
      </c>
      <c r="C9394" t="s">
        <v>228</v>
      </c>
      <c r="D9394" t="s">
        <v>190</v>
      </c>
      <c r="E9394">
        <v>69842</v>
      </c>
      <c r="F9394">
        <v>32.9313</v>
      </c>
      <c r="G9394">
        <v>44868</v>
      </c>
      <c r="H9394">
        <v>44866</v>
      </c>
      <c r="I9394">
        <v>2299987.8546000002</v>
      </c>
      <c r="J9394" t="s">
        <v>204</v>
      </c>
      <c r="K9394">
        <v>1609.99149822</v>
      </c>
    </row>
    <row r="9395" spans="1:11" x14ac:dyDescent="0.2">
      <c r="A9395" t="s">
        <v>264</v>
      </c>
      <c r="B9395" t="s">
        <v>198</v>
      </c>
      <c r="C9395" t="s">
        <v>201</v>
      </c>
      <c r="D9395" t="s">
        <v>200</v>
      </c>
      <c r="E9395">
        <v>199980</v>
      </c>
      <c r="F9395">
        <v>42.504300000000001</v>
      </c>
      <c r="G9395">
        <v>44868</v>
      </c>
      <c r="H9395">
        <v>44866</v>
      </c>
      <c r="I9395">
        <v>8500009.9140000008</v>
      </c>
      <c r="J9395" t="s">
        <v>188</v>
      </c>
      <c r="K9395">
        <v>5950.0069398000005</v>
      </c>
    </row>
    <row r="9396" spans="1:11" x14ac:dyDescent="0.2">
      <c r="A9396" t="s">
        <v>264</v>
      </c>
      <c r="B9396" t="s">
        <v>198</v>
      </c>
      <c r="C9396" t="s">
        <v>245</v>
      </c>
      <c r="D9396" t="s">
        <v>190</v>
      </c>
      <c r="E9396">
        <v>153901</v>
      </c>
      <c r="F9396">
        <v>59.778500000000001</v>
      </c>
      <c r="G9396">
        <v>44869</v>
      </c>
      <c r="H9396">
        <v>44866</v>
      </c>
      <c r="I9396">
        <v>9199970.9285000004</v>
      </c>
      <c r="J9396" t="s">
        <v>188</v>
      </c>
      <c r="K9396">
        <v>6439.9796499500007</v>
      </c>
    </row>
    <row r="9397" spans="1:11" x14ac:dyDescent="0.2">
      <c r="A9397" t="s">
        <v>264</v>
      </c>
      <c r="B9397" t="s">
        <v>198</v>
      </c>
      <c r="C9397" t="s">
        <v>216</v>
      </c>
      <c r="D9397" t="s">
        <v>200</v>
      </c>
      <c r="E9397">
        <v>420368</v>
      </c>
      <c r="F9397">
        <v>16.176300000000001</v>
      </c>
      <c r="G9397">
        <v>44870</v>
      </c>
      <c r="H9397">
        <v>44866</v>
      </c>
      <c r="I9397">
        <v>6799998.8784000007</v>
      </c>
      <c r="J9397" t="s">
        <v>215</v>
      </c>
      <c r="K9397">
        <v>6119.9989905600005</v>
      </c>
    </row>
    <row r="9398" spans="1:11" x14ac:dyDescent="0.2">
      <c r="A9398" t="s">
        <v>264</v>
      </c>
      <c r="B9398" t="s">
        <v>185</v>
      </c>
      <c r="C9398" t="s">
        <v>225</v>
      </c>
      <c r="D9398" t="s">
        <v>192</v>
      </c>
      <c r="E9398">
        <v>47515</v>
      </c>
      <c r="F9398">
        <v>90.497600000000006</v>
      </c>
      <c r="G9398">
        <v>44870</v>
      </c>
      <c r="H9398">
        <v>44866</v>
      </c>
      <c r="I9398">
        <v>4299993.4640000006</v>
      </c>
      <c r="J9398" t="s">
        <v>188</v>
      </c>
      <c r="K9398">
        <v>3009.9954248000004</v>
      </c>
    </row>
    <row r="9399" spans="1:11" x14ac:dyDescent="0.2">
      <c r="A9399" t="s">
        <v>264</v>
      </c>
      <c r="B9399" t="s">
        <v>198</v>
      </c>
      <c r="C9399" t="s">
        <v>189</v>
      </c>
      <c r="D9399" t="s">
        <v>192</v>
      </c>
      <c r="E9399">
        <v>258018</v>
      </c>
      <c r="F9399">
        <v>29.8429</v>
      </c>
      <c r="G9399">
        <v>44875</v>
      </c>
      <c r="H9399">
        <v>44866</v>
      </c>
      <c r="I9399">
        <v>7700005.3722000001</v>
      </c>
      <c r="J9399" t="s">
        <v>188</v>
      </c>
      <c r="K9399">
        <v>5390.0037605400003</v>
      </c>
    </row>
    <row r="9400" spans="1:11" x14ac:dyDescent="0.2">
      <c r="A9400" t="s">
        <v>264</v>
      </c>
      <c r="B9400" t="s">
        <v>198</v>
      </c>
      <c r="C9400" t="s">
        <v>218</v>
      </c>
      <c r="D9400" t="s">
        <v>200</v>
      </c>
      <c r="E9400">
        <v>96389</v>
      </c>
      <c r="F9400">
        <v>64.322999999999993</v>
      </c>
      <c r="G9400">
        <v>44875</v>
      </c>
      <c r="H9400">
        <v>44866</v>
      </c>
      <c r="I9400">
        <v>6200029.6469999989</v>
      </c>
      <c r="J9400" t="s">
        <v>204</v>
      </c>
      <c r="K9400">
        <v>4340.020752899999</v>
      </c>
    </row>
    <row r="9401" spans="1:11" x14ac:dyDescent="0.2">
      <c r="A9401" t="s">
        <v>264</v>
      </c>
      <c r="B9401" t="s">
        <v>198</v>
      </c>
      <c r="C9401" t="s">
        <v>208</v>
      </c>
      <c r="D9401" t="s">
        <v>200</v>
      </c>
      <c r="E9401">
        <v>92044</v>
      </c>
      <c r="F9401">
        <v>60.840299999999999</v>
      </c>
      <c r="G9401">
        <v>44875</v>
      </c>
      <c r="H9401">
        <v>44866</v>
      </c>
      <c r="I9401">
        <v>5599984.5731999995</v>
      </c>
      <c r="J9401" t="s">
        <v>188</v>
      </c>
      <c r="K9401">
        <v>3919.9892012399996</v>
      </c>
    </row>
    <row r="9402" spans="1:11" x14ac:dyDescent="0.2">
      <c r="A9402" t="s">
        <v>264</v>
      </c>
      <c r="B9402" t="s">
        <v>198</v>
      </c>
      <c r="C9402" t="s">
        <v>209</v>
      </c>
      <c r="D9402" t="s">
        <v>192</v>
      </c>
      <c r="E9402">
        <v>516750</v>
      </c>
      <c r="F9402">
        <v>18.964700000000001</v>
      </c>
      <c r="G9402">
        <v>44875</v>
      </c>
      <c r="H9402">
        <v>44866</v>
      </c>
      <c r="I9402">
        <v>9800008.7249999996</v>
      </c>
      <c r="J9402" t="s">
        <v>188</v>
      </c>
      <c r="K9402">
        <v>6860.0061075000003</v>
      </c>
    </row>
    <row r="9403" spans="1:11" x14ac:dyDescent="0.2">
      <c r="A9403" t="s">
        <v>264</v>
      </c>
      <c r="B9403" t="s">
        <v>185</v>
      </c>
      <c r="C9403" t="s">
        <v>218</v>
      </c>
      <c r="D9403" t="s">
        <v>200</v>
      </c>
      <c r="E9403">
        <v>42680</v>
      </c>
      <c r="F9403">
        <v>65.605000000000004</v>
      </c>
      <c r="G9403">
        <v>44875</v>
      </c>
      <c r="H9403">
        <v>44866</v>
      </c>
      <c r="I9403">
        <v>2800021.4000000004</v>
      </c>
      <c r="J9403" t="s">
        <v>204</v>
      </c>
      <c r="K9403">
        <v>1960.0149800000006</v>
      </c>
    </row>
    <row r="9404" spans="1:11" x14ac:dyDescent="0.2">
      <c r="A9404" t="s">
        <v>264</v>
      </c>
      <c r="B9404" t="s">
        <v>198</v>
      </c>
      <c r="C9404" t="s">
        <v>217</v>
      </c>
      <c r="D9404" t="s">
        <v>190</v>
      </c>
      <c r="E9404">
        <v>351712</v>
      </c>
      <c r="F9404">
        <v>9.6669999999999998</v>
      </c>
      <c r="G9404">
        <v>44875</v>
      </c>
      <c r="H9404">
        <v>44866</v>
      </c>
      <c r="I9404">
        <v>3399999.9040000001</v>
      </c>
      <c r="J9404" t="s">
        <v>215</v>
      </c>
      <c r="K9404">
        <v>3059.9999136000001</v>
      </c>
    </row>
    <row r="9405" spans="1:11" x14ac:dyDescent="0.2">
      <c r="A9405" t="s">
        <v>264</v>
      </c>
      <c r="B9405" t="s">
        <v>185</v>
      </c>
      <c r="C9405" t="s">
        <v>234</v>
      </c>
      <c r="D9405" t="s">
        <v>190</v>
      </c>
      <c r="E9405">
        <v>27841</v>
      </c>
      <c r="F9405">
        <v>107.7557</v>
      </c>
      <c r="G9405">
        <v>44876</v>
      </c>
      <c r="H9405">
        <v>44866</v>
      </c>
      <c r="I9405">
        <v>3000026.4437000002</v>
      </c>
      <c r="J9405" t="s">
        <v>204</v>
      </c>
      <c r="K9405">
        <v>2100.01851059</v>
      </c>
    </row>
    <row r="9406" spans="1:11" x14ac:dyDescent="0.2">
      <c r="A9406" t="s">
        <v>264</v>
      </c>
      <c r="B9406" t="s">
        <v>198</v>
      </c>
      <c r="C9406" t="s">
        <v>220</v>
      </c>
      <c r="D9406" t="s">
        <v>190</v>
      </c>
      <c r="E9406">
        <v>55623</v>
      </c>
      <c r="F9406">
        <v>151.01750000000001</v>
      </c>
      <c r="G9406">
        <v>44876</v>
      </c>
      <c r="H9406">
        <v>44866</v>
      </c>
      <c r="I9406">
        <v>8400046.4024999999</v>
      </c>
      <c r="J9406" t="s">
        <v>188</v>
      </c>
      <c r="K9406">
        <v>5880.0324817499995</v>
      </c>
    </row>
    <row r="9407" spans="1:11" x14ac:dyDescent="0.2">
      <c r="A9407" t="s">
        <v>264</v>
      </c>
      <c r="B9407" t="s">
        <v>198</v>
      </c>
      <c r="C9407" t="s">
        <v>231</v>
      </c>
      <c r="D9407" t="s">
        <v>192</v>
      </c>
      <c r="E9407">
        <v>191283</v>
      </c>
      <c r="F9407">
        <v>23.525300000000001</v>
      </c>
      <c r="G9407">
        <v>44878</v>
      </c>
      <c r="H9407">
        <v>44866</v>
      </c>
      <c r="I9407">
        <v>4499989.9599000001</v>
      </c>
      <c r="J9407" t="s">
        <v>188</v>
      </c>
      <c r="K9407">
        <v>3149.9929719300003</v>
      </c>
    </row>
    <row r="9408" spans="1:11" x14ac:dyDescent="0.2">
      <c r="A9408" t="s">
        <v>264</v>
      </c>
      <c r="B9408" t="s">
        <v>185</v>
      </c>
      <c r="C9408" t="s">
        <v>234</v>
      </c>
      <c r="D9408" t="s">
        <v>190</v>
      </c>
      <c r="E9408">
        <v>17494</v>
      </c>
      <c r="F9408">
        <v>102.89449999999999</v>
      </c>
      <c r="G9408">
        <v>44878</v>
      </c>
      <c r="H9408">
        <v>44866</v>
      </c>
      <c r="I9408">
        <v>1800036.3829999999</v>
      </c>
      <c r="J9408" t="s">
        <v>204</v>
      </c>
      <c r="K9408">
        <v>1260.0254681000001</v>
      </c>
    </row>
    <row r="9409" spans="1:11" x14ac:dyDescent="0.2">
      <c r="A9409" t="s">
        <v>264</v>
      </c>
      <c r="B9409" t="s">
        <v>198</v>
      </c>
      <c r="C9409" t="s">
        <v>191</v>
      </c>
      <c r="D9409" t="s">
        <v>190</v>
      </c>
      <c r="E9409">
        <v>1439949</v>
      </c>
      <c r="F9409">
        <v>5.6252000000000004</v>
      </c>
      <c r="G9409">
        <v>44879</v>
      </c>
      <c r="H9409">
        <v>44866</v>
      </c>
      <c r="I9409">
        <v>8100001.1148000006</v>
      </c>
      <c r="J9409" t="s">
        <v>193</v>
      </c>
      <c r="K9409">
        <v>6480.0008918400008</v>
      </c>
    </row>
    <row r="9410" spans="1:11" x14ac:dyDescent="0.2">
      <c r="A9410" t="s">
        <v>264</v>
      </c>
      <c r="B9410" t="s">
        <v>198</v>
      </c>
      <c r="C9410" t="s">
        <v>226</v>
      </c>
      <c r="D9410" t="s">
        <v>190</v>
      </c>
      <c r="E9410">
        <v>163473</v>
      </c>
      <c r="F9410">
        <v>47.714399999999998</v>
      </c>
      <c r="G9410">
        <v>44879</v>
      </c>
      <c r="H9410">
        <v>44866</v>
      </c>
      <c r="I9410">
        <v>7800016.1111999992</v>
      </c>
      <c r="J9410" t="s">
        <v>188</v>
      </c>
      <c r="K9410">
        <v>5460.0112778399998</v>
      </c>
    </row>
    <row r="9411" spans="1:11" x14ac:dyDescent="0.2">
      <c r="A9411" t="s">
        <v>264</v>
      </c>
      <c r="B9411" t="s">
        <v>185</v>
      </c>
      <c r="C9411" t="s">
        <v>209</v>
      </c>
      <c r="D9411" t="s">
        <v>212</v>
      </c>
      <c r="E9411">
        <v>122790</v>
      </c>
      <c r="F9411">
        <v>20.36</v>
      </c>
      <c r="G9411">
        <v>44882</v>
      </c>
      <c r="H9411">
        <v>44866</v>
      </c>
      <c r="I9411">
        <v>2500004.4</v>
      </c>
      <c r="J9411" t="s">
        <v>188</v>
      </c>
      <c r="K9411">
        <v>1750.0030800000002</v>
      </c>
    </row>
    <row r="9412" spans="1:11" x14ac:dyDescent="0.2">
      <c r="A9412" t="s">
        <v>264</v>
      </c>
      <c r="B9412" t="s">
        <v>185</v>
      </c>
      <c r="C9412" t="s">
        <v>208</v>
      </c>
      <c r="D9412" t="s">
        <v>190</v>
      </c>
      <c r="E9412">
        <v>153032</v>
      </c>
      <c r="F9412">
        <v>60.771799999999999</v>
      </c>
      <c r="G9412">
        <v>44882</v>
      </c>
      <c r="H9412">
        <v>44866</v>
      </c>
      <c r="I9412">
        <v>9300030.0976</v>
      </c>
      <c r="J9412" t="s">
        <v>188</v>
      </c>
      <c r="K9412">
        <v>6510.0210683200003</v>
      </c>
    </row>
    <row r="9413" spans="1:11" x14ac:dyDescent="0.2">
      <c r="A9413" t="s">
        <v>264</v>
      </c>
      <c r="B9413" t="s">
        <v>185</v>
      </c>
      <c r="C9413" t="s">
        <v>206</v>
      </c>
      <c r="D9413" t="s">
        <v>192</v>
      </c>
      <c r="E9413">
        <v>74284</v>
      </c>
      <c r="F9413">
        <v>98.271699999999996</v>
      </c>
      <c r="G9413">
        <v>44882</v>
      </c>
      <c r="H9413">
        <v>44866</v>
      </c>
      <c r="I9413">
        <v>7300014.9627999999</v>
      </c>
      <c r="J9413" t="s">
        <v>207</v>
      </c>
      <c r="K9413">
        <v>5110.0104739600001</v>
      </c>
    </row>
    <row r="9414" spans="1:11" x14ac:dyDescent="0.2">
      <c r="A9414" t="s">
        <v>264</v>
      </c>
      <c r="B9414" t="s">
        <v>198</v>
      </c>
      <c r="C9414" t="s">
        <v>242</v>
      </c>
      <c r="D9414" t="s">
        <v>190</v>
      </c>
      <c r="E9414">
        <v>3642</v>
      </c>
      <c r="F9414">
        <v>247.0899</v>
      </c>
      <c r="G9414">
        <v>44882</v>
      </c>
      <c r="H9414">
        <v>44866</v>
      </c>
      <c r="I9414">
        <v>899901.41579999996</v>
      </c>
      <c r="J9414" t="s">
        <v>207</v>
      </c>
      <c r="K9414">
        <v>629.93099106</v>
      </c>
    </row>
    <row r="9415" spans="1:11" x14ac:dyDescent="0.2">
      <c r="A9415" t="s">
        <v>264</v>
      </c>
      <c r="B9415" t="s">
        <v>185</v>
      </c>
      <c r="C9415" t="s">
        <v>227</v>
      </c>
      <c r="D9415" t="s">
        <v>200</v>
      </c>
      <c r="E9415">
        <v>25036</v>
      </c>
      <c r="F9415">
        <v>151.7842</v>
      </c>
      <c r="G9415">
        <v>44883</v>
      </c>
      <c r="H9415">
        <v>44866</v>
      </c>
      <c r="I9415">
        <v>3800069.2311999998</v>
      </c>
      <c r="J9415" t="s">
        <v>204</v>
      </c>
      <c r="K9415">
        <v>2660.0484618400001</v>
      </c>
    </row>
    <row r="9416" spans="1:11" x14ac:dyDescent="0.2">
      <c r="A9416" t="s">
        <v>264</v>
      </c>
      <c r="B9416" t="s">
        <v>185</v>
      </c>
      <c r="C9416" t="s">
        <v>226</v>
      </c>
      <c r="D9416" t="s">
        <v>187</v>
      </c>
      <c r="E9416">
        <v>171650</v>
      </c>
      <c r="F9416">
        <v>47.771700000000003</v>
      </c>
      <c r="G9416">
        <v>44885</v>
      </c>
      <c r="H9416">
        <v>44866</v>
      </c>
      <c r="I9416">
        <v>8200012.3050000006</v>
      </c>
      <c r="J9416" t="s">
        <v>188</v>
      </c>
      <c r="K9416">
        <v>5740.008613500001</v>
      </c>
    </row>
    <row r="9417" spans="1:11" x14ac:dyDescent="0.2">
      <c r="A9417" t="s">
        <v>264</v>
      </c>
      <c r="B9417" t="s">
        <v>198</v>
      </c>
      <c r="C9417" t="s">
        <v>208</v>
      </c>
      <c r="D9417" t="s">
        <v>187</v>
      </c>
      <c r="E9417">
        <v>70008</v>
      </c>
      <c r="F9417">
        <v>67.135599999999997</v>
      </c>
      <c r="G9417">
        <v>44889</v>
      </c>
      <c r="H9417">
        <v>44866</v>
      </c>
      <c r="I9417">
        <v>4700029.0847999994</v>
      </c>
      <c r="J9417" t="s">
        <v>188</v>
      </c>
      <c r="K9417">
        <v>3290.0203593599999</v>
      </c>
    </row>
    <row r="9418" spans="1:11" x14ac:dyDescent="0.2">
      <c r="A9418" t="s">
        <v>264</v>
      </c>
      <c r="B9418" t="s">
        <v>185</v>
      </c>
      <c r="C9418" t="s">
        <v>228</v>
      </c>
      <c r="D9418" t="s">
        <v>187</v>
      </c>
      <c r="E9418">
        <v>181182</v>
      </c>
      <c r="F9418">
        <v>29.252400000000002</v>
      </c>
      <c r="G9418">
        <v>44889</v>
      </c>
      <c r="H9418">
        <v>44866</v>
      </c>
      <c r="I9418">
        <v>5300008.3368000006</v>
      </c>
      <c r="J9418" t="s">
        <v>204</v>
      </c>
      <c r="K9418">
        <v>3710.0058357600005</v>
      </c>
    </row>
    <row r="9419" spans="1:11" x14ac:dyDescent="0.2">
      <c r="A9419" t="s">
        <v>264</v>
      </c>
      <c r="B9419" t="s">
        <v>198</v>
      </c>
      <c r="C9419" t="s">
        <v>201</v>
      </c>
      <c r="D9419" t="s">
        <v>190</v>
      </c>
      <c r="E9419">
        <v>57084</v>
      </c>
      <c r="F9419">
        <v>40.2913</v>
      </c>
      <c r="G9419">
        <v>44889</v>
      </c>
      <c r="H9419">
        <v>44866</v>
      </c>
      <c r="I9419">
        <v>2299988.5691999998</v>
      </c>
      <c r="J9419" t="s">
        <v>188</v>
      </c>
      <c r="K9419">
        <v>1609.9919984399999</v>
      </c>
    </row>
    <row r="9420" spans="1:11" x14ac:dyDescent="0.2">
      <c r="A9420" t="s">
        <v>264</v>
      </c>
      <c r="B9420" t="s">
        <v>185</v>
      </c>
      <c r="C9420" t="s">
        <v>225</v>
      </c>
      <c r="D9420" t="s">
        <v>187</v>
      </c>
      <c r="E9420">
        <v>20367</v>
      </c>
      <c r="F9420">
        <v>93.286500000000004</v>
      </c>
      <c r="G9420">
        <v>44890</v>
      </c>
      <c r="H9420">
        <v>44866</v>
      </c>
      <c r="I9420">
        <v>1899966.1455000001</v>
      </c>
      <c r="J9420" t="s">
        <v>188</v>
      </c>
      <c r="K9420">
        <v>1329.97630185</v>
      </c>
    </row>
    <row r="9421" spans="1:11" x14ac:dyDescent="0.2">
      <c r="A9421" t="s">
        <v>264</v>
      </c>
      <c r="B9421" t="s">
        <v>198</v>
      </c>
      <c r="C9421" t="s">
        <v>244</v>
      </c>
      <c r="D9421" t="s">
        <v>200</v>
      </c>
      <c r="E9421">
        <v>176001</v>
      </c>
      <c r="F9421">
        <v>27.840800000000002</v>
      </c>
      <c r="G9421">
        <v>44890</v>
      </c>
      <c r="H9421">
        <v>44866</v>
      </c>
      <c r="I9421">
        <v>4900008.6408000002</v>
      </c>
      <c r="J9421" t="s">
        <v>207</v>
      </c>
      <c r="K9421">
        <v>3430.0060485600002</v>
      </c>
    </row>
    <row r="9422" spans="1:11" x14ac:dyDescent="0.2">
      <c r="A9422" t="s">
        <v>264</v>
      </c>
      <c r="B9422" t="s">
        <v>185</v>
      </c>
      <c r="C9422" t="s">
        <v>222</v>
      </c>
      <c r="D9422" t="s">
        <v>187</v>
      </c>
      <c r="E9422">
        <v>151713</v>
      </c>
      <c r="F9422">
        <v>15.8193</v>
      </c>
      <c r="G9422">
        <v>44891</v>
      </c>
      <c r="H9422">
        <v>44866</v>
      </c>
      <c r="I9422">
        <v>2399993.4608999998</v>
      </c>
      <c r="J9422" t="s">
        <v>193</v>
      </c>
      <c r="K9422">
        <v>1919.9947687199999</v>
      </c>
    </row>
    <row r="9423" spans="1:11" x14ac:dyDescent="0.2">
      <c r="A9423" t="s">
        <v>264</v>
      </c>
      <c r="B9423" t="s">
        <v>185</v>
      </c>
      <c r="C9423" t="s">
        <v>209</v>
      </c>
      <c r="D9423" t="s">
        <v>187</v>
      </c>
      <c r="E9423">
        <v>115228</v>
      </c>
      <c r="F9423">
        <v>19.9605</v>
      </c>
      <c r="G9423">
        <v>44891</v>
      </c>
      <c r="H9423">
        <v>44866</v>
      </c>
      <c r="I9423">
        <v>2300008.4939999999</v>
      </c>
      <c r="J9423" t="s">
        <v>188</v>
      </c>
      <c r="K9423">
        <v>1610.0059458000001</v>
      </c>
    </row>
    <row r="9424" spans="1:11" x14ac:dyDescent="0.2">
      <c r="A9424" t="s">
        <v>264</v>
      </c>
      <c r="B9424" t="s">
        <v>198</v>
      </c>
      <c r="C9424" t="s">
        <v>233</v>
      </c>
      <c r="D9424" t="s">
        <v>200</v>
      </c>
      <c r="E9424">
        <v>82688</v>
      </c>
      <c r="F9424">
        <v>82.236400000000003</v>
      </c>
      <c r="G9424">
        <v>44892</v>
      </c>
      <c r="H9424">
        <v>44866</v>
      </c>
      <c r="I9424">
        <v>6799963.4432000006</v>
      </c>
      <c r="J9424" t="s">
        <v>204</v>
      </c>
      <c r="K9424">
        <v>4759.9744102400009</v>
      </c>
    </row>
    <row r="9425" spans="1:11" x14ac:dyDescent="0.2">
      <c r="A9425" t="s">
        <v>264</v>
      </c>
      <c r="B9425" t="s">
        <v>198</v>
      </c>
      <c r="C9425" t="s">
        <v>213</v>
      </c>
      <c r="D9425" t="s">
        <v>190</v>
      </c>
      <c r="E9425">
        <v>47026</v>
      </c>
      <c r="F9425">
        <v>74.427300000000002</v>
      </c>
      <c r="G9425">
        <v>44893</v>
      </c>
      <c r="H9425">
        <v>44866</v>
      </c>
      <c r="I9425">
        <v>3500018.2098000003</v>
      </c>
      <c r="J9425" t="s">
        <v>188</v>
      </c>
      <c r="K9425">
        <v>2450.0127468600003</v>
      </c>
    </row>
    <row r="9426" spans="1:11" x14ac:dyDescent="0.2">
      <c r="A9426" t="s">
        <v>264</v>
      </c>
      <c r="B9426" t="s">
        <v>185</v>
      </c>
      <c r="C9426" t="s">
        <v>221</v>
      </c>
      <c r="D9426" t="s">
        <v>187</v>
      </c>
      <c r="E9426">
        <v>198737</v>
      </c>
      <c r="F9426">
        <v>37.235100000000003</v>
      </c>
      <c r="G9426">
        <v>44893</v>
      </c>
      <c r="H9426">
        <v>44866</v>
      </c>
      <c r="I9426">
        <v>7399992.0687000006</v>
      </c>
      <c r="J9426" t="s">
        <v>207</v>
      </c>
      <c r="K9426">
        <v>5179.9944480900003</v>
      </c>
    </row>
    <row r="9427" spans="1:11" x14ac:dyDescent="0.2">
      <c r="A9427" t="s">
        <v>264</v>
      </c>
      <c r="B9427" t="s">
        <v>198</v>
      </c>
      <c r="C9427" t="s">
        <v>224</v>
      </c>
      <c r="D9427" t="s">
        <v>212</v>
      </c>
      <c r="E9427">
        <v>21868</v>
      </c>
      <c r="F9427">
        <v>196.63</v>
      </c>
      <c r="G9427">
        <v>44896</v>
      </c>
      <c r="H9427">
        <v>44896</v>
      </c>
      <c r="I9427">
        <v>4299904.84</v>
      </c>
      <c r="J9427" t="s">
        <v>204</v>
      </c>
      <c r="K9427">
        <v>3009.9333879999999</v>
      </c>
    </row>
    <row r="9428" spans="1:11" x14ac:dyDescent="0.2">
      <c r="A9428" t="s">
        <v>264</v>
      </c>
      <c r="B9428" t="s">
        <v>198</v>
      </c>
      <c r="C9428" t="s">
        <v>236</v>
      </c>
      <c r="D9428" t="s">
        <v>200</v>
      </c>
      <c r="E9428">
        <v>834602</v>
      </c>
      <c r="F9428">
        <v>6.8296000000000001</v>
      </c>
      <c r="G9428">
        <v>44896</v>
      </c>
      <c r="H9428">
        <v>44896</v>
      </c>
      <c r="I9428">
        <v>5699997.8191999998</v>
      </c>
      <c r="J9428" t="s">
        <v>215</v>
      </c>
      <c r="K9428">
        <v>5129.9980372800001</v>
      </c>
    </row>
    <row r="9429" spans="1:11" x14ac:dyDescent="0.2">
      <c r="A9429" t="s">
        <v>264</v>
      </c>
      <c r="B9429" t="s">
        <v>185</v>
      </c>
      <c r="C9429" t="s">
        <v>221</v>
      </c>
      <c r="D9429" t="s">
        <v>192</v>
      </c>
      <c r="E9429">
        <v>235843</v>
      </c>
      <c r="F9429">
        <v>38.160899999999998</v>
      </c>
      <c r="G9429">
        <v>44896</v>
      </c>
      <c r="H9429">
        <v>44896</v>
      </c>
      <c r="I9429">
        <v>8999981.1386999991</v>
      </c>
      <c r="J9429" t="s">
        <v>207</v>
      </c>
      <c r="K9429">
        <v>6299.9867970899995</v>
      </c>
    </row>
    <row r="9430" spans="1:11" x14ac:dyDescent="0.2">
      <c r="A9430" t="s">
        <v>264</v>
      </c>
      <c r="B9430" t="s">
        <v>198</v>
      </c>
      <c r="C9430" t="s">
        <v>236</v>
      </c>
      <c r="D9430" t="s">
        <v>187</v>
      </c>
      <c r="E9430">
        <v>719184</v>
      </c>
      <c r="F9430">
        <v>5.9790000000000001</v>
      </c>
      <c r="G9430">
        <v>44897</v>
      </c>
      <c r="H9430">
        <v>44896</v>
      </c>
      <c r="I9430">
        <v>4300001.1359999999</v>
      </c>
      <c r="J9430" t="s">
        <v>215</v>
      </c>
      <c r="K9430">
        <v>3870.0010224000002</v>
      </c>
    </row>
    <row r="9431" spans="1:11" x14ac:dyDescent="0.2">
      <c r="A9431" t="s">
        <v>264</v>
      </c>
      <c r="B9431" t="s">
        <v>185</v>
      </c>
      <c r="C9431" t="s">
        <v>230</v>
      </c>
      <c r="D9431" t="s">
        <v>190</v>
      </c>
      <c r="E9431">
        <v>32758</v>
      </c>
      <c r="F9431">
        <v>119.0566</v>
      </c>
      <c r="G9431">
        <v>44899</v>
      </c>
      <c r="H9431">
        <v>44896</v>
      </c>
      <c r="I9431">
        <v>3900056.1028</v>
      </c>
      <c r="J9431" t="s">
        <v>188</v>
      </c>
      <c r="K9431">
        <v>2730.03927196</v>
      </c>
    </row>
    <row r="9432" spans="1:11" x14ac:dyDescent="0.2">
      <c r="A9432" t="s">
        <v>264</v>
      </c>
      <c r="B9432" t="s">
        <v>185</v>
      </c>
      <c r="C9432" t="s">
        <v>218</v>
      </c>
      <c r="D9432" t="s">
        <v>190</v>
      </c>
      <c r="E9432">
        <v>124811</v>
      </c>
      <c r="F9432">
        <v>67.301599999999993</v>
      </c>
      <c r="G9432">
        <v>44899</v>
      </c>
      <c r="H9432">
        <v>44896</v>
      </c>
      <c r="I9432">
        <v>8399979.9975999985</v>
      </c>
      <c r="J9432" t="s">
        <v>204</v>
      </c>
      <c r="K9432">
        <v>5879.9859983199995</v>
      </c>
    </row>
    <row r="9433" spans="1:11" x14ac:dyDescent="0.2">
      <c r="A9433" t="s">
        <v>264</v>
      </c>
      <c r="B9433" t="s">
        <v>198</v>
      </c>
      <c r="C9433" t="s">
        <v>236</v>
      </c>
      <c r="D9433" t="s">
        <v>190</v>
      </c>
      <c r="E9433">
        <v>778652</v>
      </c>
      <c r="F9433">
        <v>6.1645000000000003</v>
      </c>
      <c r="G9433">
        <v>44900</v>
      </c>
      <c r="H9433">
        <v>44896</v>
      </c>
      <c r="I9433">
        <v>4800000.2540000007</v>
      </c>
      <c r="J9433" t="s">
        <v>215</v>
      </c>
      <c r="K9433">
        <v>4320.0002286000008</v>
      </c>
    </row>
    <row r="9434" spans="1:11" x14ac:dyDescent="0.2">
      <c r="A9434" t="s">
        <v>264</v>
      </c>
      <c r="B9434" t="s">
        <v>185</v>
      </c>
      <c r="C9434" t="s">
        <v>214</v>
      </c>
      <c r="D9434" t="s">
        <v>187</v>
      </c>
      <c r="E9434">
        <v>121282</v>
      </c>
      <c r="F9434">
        <v>29.683</v>
      </c>
      <c r="G9434">
        <v>44903</v>
      </c>
      <c r="H9434">
        <v>44896</v>
      </c>
      <c r="I9434">
        <v>3600013.6060000001</v>
      </c>
      <c r="J9434" t="s">
        <v>215</v>
      </c>
      <c r="K9434">
        <v>3240.0122454000002</v>
      </c>
    </row>
    <row r="9435" spans="1:11" x14ac:dyDescent="0.2">
      <c r="A9435" t="s">
        <v>264</v>
      </c>
      <c r="B9435" t="s">
        <v>185</v>
      </c>
      <c r="C9435" t="s">
        <v>209</v>
      </c>
      <c r="D9435" t="s">
        <v>190</v>
      </c>
      <c r="E9435">
        <v>59775</v>
      </c>
      <c r="F9435">
        <v>18.4023</v>
      </c>
      <c r="G9435">
        <v>44903</v>
      </c>
      <c r="H9435">
        <v>44896</v>
      </c>
      <c r="I9435">
        <v>1099997.4824999999</v>
      </c>
      <c r="J9435" t="s">
        <v>188</v>
      </c>
      <c r="K9435">
        <v>769.99823774999993</v>
      </c>
    </row>
    <row r="9436" spans="1:11" x14ac:dyDescent="0.2">
      <c r="A9436" t="s">
        <v>264</v>
      </c>
      <c r="B9436" t="s">
        <v>198</v>
      </c>
      <c r="C9436" t="s">
        <v>226</v>
      </c>
      <c r="D9436" t="s">
        <v>187</v>
      </c>
      <c r="E9436">
        <v>91239</v>
      </c>
      <c r="F9436">
        <v>48.224899999999998</v>
      </c>
      <c r="G9436">
        <v>44903</v>
      </c>
      <c r="H9436">
        <v>44896</v>
      </c>
      <c r="I9436">
        <v>4399991.6510999994</v>
      </c>
      <c r="J9436" t="s">
        <v>188</v>
      </c>
      <c r="K9436">
        <v>3079.9941557699999</v>
      </c>
    </row>
    <row r="9437" spans="1:11" x14ac:dyDescent="0.2">
      <c r="A9437" t="s">
        <v>264</v>
      </c>
      <c r="B9437" t="s">
        <v>198</v>
      </c>
      <c r="C9437" t="s">
        <v>228</v>
      </c>
      <c r="D9437" t="s">
        <v>190</v>
      </c>
      <c r="E9437">
        <v>216321</v>
      </c>
      <c r="F9437">
        <v>32.359299999999998</v>
      </c>
      <c r="G9437">
        <v>44904</v>
      </c>
      <c r="H9437">
        <v>44896</v>
      </c>
      <c r="I9437">
        <v>6999996.1352999993</v>
      </c>
      <c r="J9437" t="s">
        <v>204</v>
      </c>
      <c r="K9437">
        <v>4899.9972947100005</v>
      </c>
    </row>
    <row r="9438" spans="1:11" x14ac:dyDescent="0.2">
      <c r="A9438" t="s">
        <v>264</v>
      </c>
      <c r="B9438" t="s">
        <v>185</v>
      </c>
      <c r="C9438" t="s">
        <v>191</v>
      </c>
      <c r="D9438" t="s">
        <v>190</v>
      </c>
      <c r="E9438">
        <v>1624358</v>
      </c>
      <c r="F9438">
        <v>5.7869000000000002</v>
      </c>
      <c r="G9438">
        <v>44905</v>
      </c>
      <c r="H9438">
        <v>44896</v>
      </c>
      <c r="I9438">
        <v>9399997.3102000002</v>
      </c>
      <c r="J9438" t="s">
        <v>193</v>
      </c>
      <c r="K9438">
        <v>7519.9978481600001</v>
      </c>
    </row>
    <row r="9439" spans="1:11" x14ac:dyDescent="0.2">
      <c r="A9439" t="s">
        <v>264</v>
      </c>
      <c r="B9439" t="s">
        <v>198</v>
      </c>
      <c r="C9439" t="s">
        <v>205</v>
      </c>
      <c r="D9439" t="s">
        <v>187</v>
      </c>
      <c r="E9439">
        <v>451060</v>
      </c>
      <c r="F9439">
        <v>19.952999999999999</v>
      </c>
      <c r="G9439">
        <v>44906</v>
      </c>
      <c r="H9439">
        <v>44896</v>
      </c>
      <c r="I9439">
        <v>9000000.1799999997</v>
      </c>
      <c r="J9439" t="s">
        <v>193</v>
      </c>
      <c r="K9439">
        <v>7200.0001440000005</v>
      </c>
    </row>
    <row r="9440" spans="1:11" x14ac:dyDescent="0.2">
      <c r="A9440" t="s">
        <v>264</v>
      </c>
      <c r="B9440" t="s">
        <v>198</v>
      </c>
      <c r="C9440" t="s">
        <v>230</v>
      </c>
      <c r="D9440" t="s">
        <v>190</v>
      </c>
      <c r="E9440">
        <v>16241</v>
      </c>
      <c r="F9440">
        <v>123.1429</v>
      </c>
      <c r="G9440">
        <v>44907</v>
      </c>
      <c r="H9440">
        <v>44896</v>
      </c>
      <c r="I9440">
        <v>1999963.8388999999</v>
      </c>
      <c r="J9440" t="s">
        <v>188</v>
      </c>
      <c r="K9440">
        <v>1399.97468723</v>
      </c>
    </row>
    <row r="9441" spans="1:11" x14ac:dyDescent="0.2">
      <c r="A9441" t="s">
        <v>264</v>
      </c>
      <c r="B9441" t="s">
        <v>198</v>
      </c>
      <c r="C9441" t="s">
        <v>206</v>
      </c>
      <c r="D9441" t="s">
        <v>190</v>
      </c>
      <c r="E9441">
        <v>26263</v>
      </c>
      <c r="F9441">
        <v>91.383399999999995</v>
      </c>
      <c r="G9441">
        <v>44910</v>
      </c>
      <c r="H9441">
        <v>44896</v>
      </c>
      <c r="I9441">
        <v>2400002.2341999998</v>
      </c>
      <c r="J9441" t="s">
        <v>207</v>
      </c>
      <c r="K9441">
        <v>1680.0015639399999</v>
      </c>
    </row>
    <row r="9442" spans="1:11" x14ac:dyDescent="0.2">
      <c r="A9442" t="s">
        <v>264</v>
      </c>
      <c r="B9442" t="s">
        <v>185</v>
      </c>
      <c r="C9442" t="s">
        <v>197</v>
      </c>
      <c r="D9442" t="s">
        <v>190</v>
      </c>
      <c r="E9442">
        <v>9949</v>
      </c>
      <c r="F9442">
        <v>170.8655</v>
      </c>
      <c r="G9442">
        <v>44910</v>
      </c>
      <c r="H9442">
        <v>44896</v>
      </c>
      <c r="I9442">
        <v>1699940.8595</v>
      </c>
      <c r="J9442" t="s">
        <v>188</v>
      </c>
      <c r="K9442">
        <v>1189.95860165</v>
      </c>
    </row>
    <row r="9443" spans="1:11" x14ac:dyDescent="0.2">
      <c r="A9443" t="s">
        <v>264</v>
      </c>
      <c r="B9443" t="s">
        <v>185</v>
      </c>
      <c r="C9443" t="s">
        <v>239</v>
      </c>
      <c r="D9443" t="s">
        <v>200</v>
      </c>
      <c r="E9443">
        <v>201069</v>
      </c>
      <c r="F9443">
        <v>16.909600000000001</v>
      </c>
      <c r="G9443">
        <v>44910</v>
      </c>
      <c r="H9443">
        <v>44896</v>
      </c>
      <c r="I9443">
        <v>3399996.3624</v>
      </c>
      <c r="J9443" t="s">
        <v>188</v>
      </c>
      <c r="K9443">
        <v>2379.99745368</v>
      </c>
    </row>
    <row r="9444" spans="1:11" x14ac:dyDescent="0.2">
      <c r="A9444" t="s">
        <v>264</v>
      </c>
      <c r="B9444" t="s">
        <v>185</v>
      </c>
      <c r="C9444" t="s">
        <v>233</v>
      </c>
      <c r="D9444" t="s">
        <v>190</v>
      </c>
      <c r="E9444">
        <v>84311</v>
      </c>
      <c r="F9444">
        <v>79.468100000000007</v>
      </c>
      <c r="G9444">
        <v>44911</v>
      </c>
      <c r="H9444">
        <v>44896</v>
      </c>
      <c r="I9444">
        <v>6700034.9791000001</v>
      </c>
      <c r="J9444" t="s">
        <v>204</v>
      </c>
      <c r="K9444">
        <v>4690.0244853699996</v>
      </c>
    </row>
    <row r="9445" spans="1:11" x14ac:dyDescent="0.2">
      <c r="A9445" t="s">
        <v>264</v>
      </c>
      <c r="B9445" t="s">
        <v>185</v>
      </c>
      <c r="C9445" t="s">
        <v>189</v>
      </c>
      <c r="D9445" t="s">
        <v>190</v>
      </c>
      <c r="E9445">
        <v>324362</v>
      </c>
      <c r="F9445">
        <v>27.7468</v>
      </c>
      <c r="G9445">
        <v>44912</v>
      </c>
      <c r="H9445">
        <v>44896</v>
      </c>
      <c r="I9445">
        <v>9000007.5416000001</v>
      </c>
      <c r="J9445" t="s">
        <v>188</v>
      </c>
      <c r="K9445">
        <v>6300.0052791199996</v>
      </c>
    </row>
    <row r="9446" spans="1:11" x14ac:dyDescent="0.2">
      <c r="A9446" t="s">
        <v>264</v>
      </c>
      <c r="B9446" t="s">
        <v>198</v>
      </c>
      <c r="C9446" t="s">
        <v>191</v>
      </c>
      <c r="D9446" t="s">
        <v>192</v>
      </c>
      <c r="E9446">
        <v>1055671</v>
      </c>
      <c r="F9446">
        <v>6.4413999999999998</v>
      </c>
      <c r="G9446">
        <v>44912</v>
      </c>
      <c r="H9446">
        <v>44896</v>
      </c>
      <c r="I9446">
        <v>6799999.1793999998</v>
      </c>
      <c r="J9446" t="s">
        <v>193</v>
      </c>
      <c r="K9446">
        <v>5439.9993435200004</v>
      </c>
    </row>
    <row r="9447" spans="1:11" x14ac:dyDescent="0.2">
      <c r="A9447" t="s">
        <v>264</v>
      </c>
      <c r="B9447" t="s">
        <v>185</v>
      </c>
      <c r="C9447" t="s">
        <v>210</v>
      </c>
      <c r="D9447" t="s">
        <v>190</v>
      </c>
      <c r="E9447">
        <v>79965</v>
      </c>
      <c r="F9447">
        <v>31.2638</v>
      </c>
      <c r="G9447">
        <v>44913</v>
      </c>
      <c r="H9447">
        <v>44896</v>
      </c>
      <c r="I9447">
        <v>2500009.767</v>
      </c>
      <c r="J9447" t="s">
        <v>204</v>
      </c>
      <c r="K9447">
        <v>1750.0068369000001</v>
      </c>
    </row>
    <row r="9448" spans="1:11" x14ac:dyDescent="0.2">
      <c r="A9448" t="s">
        <v>264</v>
      </c>
      <c r="B9448" t="s">
        <v>185</v>
      </c>
      <c r="C9448" t="s">
        <v>235</v>
      </c>
      <c r="D9448" t="s">
        <v>200</v>
      </c>
      <c r="E9448">
        <v>722614</v>
      </c>
      <c r="F9448">
        <v>13.2851</v>
      </c>
      <c r="G9448">
        <v>44914</v>
      </c>
      <c r="H9448">
        <v>44896</v>
      </c>
      <c r="I9448">
        <v>9599999.2513999995</v>
      </c>
      <c r="J9448" t="s">
        <v>204</v>
      </c>
      <c r="K9448">
        <v>6719.9994759800002</v>
      </c>
    </row>
    <row r="9449" spans="1:11" x14ac:dyDescent="0.2">
      <c r="A9449" t="s">
        <v>264</v>
      </c>
      <c r="B9449" t="s">
        <v>198</v>
      </c>
      <c r="C9449" t="s">
        <v>236</v>
      </c>
      <c r="D9449" t="s">
        <v>190</v>
      </c>
      <c r="E9449">
        <v>232072</v>
      </c>
      <c r="F9449">
        <v>6.0326000000000004</v>
      </c>
      <c r="G9449">
        <v>44914</v>
      </c>
      <c r="H9449">
        <v>44896</v>
      </c>
      <c r="I9449">
        <v>1399997.5472000001</v>
      </c>
      <c r="J9449" t="s">
        <v>215</v>
      </c>
      <c r="K9449">
        <v>1259.9977924800003</v>
      </c>
    </row>
    <row r="9450" spans="1:11" x14ac:dyDescent="0.2">
      <c r="A9450" t="s">
        <v>264</v>
      </c>
      <c r="B9450" t="s">
        <v>198</v>
      </c>
      <c r="C9450" t="s">
        <v>214</v>
      </c>
      <c r="D9450" t="s">
        <v>192</v>
      </c>
      <c r="E9450">
        <v>327337</v>
      </c>
      <c r="F9450">
        <v>29.938600000000001</v>
      </c>
      <c r="G9450">
        <v>44917</v>
      </c>
      <c r="H9450">
        <v>44896</v>
      </c>
      <c r="I9450">
        <v>9800011.508200001</v>
      </c>
      <c r="J9450" t="s">
        <v>215</v>
      </c>
      <c r="K9450">
        <v>8820.0103573800025</v>
      </c>
    </row>
    <row r="9451" spans="1:11" x14ac:dyDescent="0.2">
      <c r="A9451" t="s">
        <v>264</v>
      </c>
      <c r="B9451" t="s">
        <v>185</v>
      </c>
      <c r="C9451" t="s">
        <v>232</v>
      </c>
      <c r="D9451" t="s">
        <v>192</v>
      </c>
      <c r="E9451">
        <v>404972</v>
      </c>
      <c r="F9451">
        <v>23.458400000000001</v>
      </c>
      <c r="G9451">
        <v>44917</v>
      </c>
      <c r="H9451">
        <v>44896</v>
      </c>
      <c r="I9451">
        <v>9499995.1648000013</v>
      </c>
      <c r="J9451" t="s">
        <v>204</v>
      </c>
      <c r="K9451">
        <v>6649.9966153600008</v>
      </c>
    </row>
    <row r="9452" spans="1:11" x14ac:dyDescent="0.2">
      <c r="A9452" t="s">
        <v>264</v>
      </c>
      <c r="B9452" t="s">
        <v>185</v>
      </c>
      <c r="C9452" t="s">
        <v>239</v>
      </c>
      <c r="D9452" t="s">
        <v>190</v>
      </c>
      <c r="E9452">
        <v>477113</v>
      </c>
      <c r="F9452">
        <v>17.186699999999998</v>
      </c>
      <c r="G9452">
        <v>44917</v>
      </c>
      <c r="H9452">
        <v>44896</v>
      </c>
      <c r="I9452">
        <v>8199997.9970999993</v>
      </c>
      <c r="J9452" t="s">
        <v>188</v>
      </c>
      <c r="K9452">
        <v>5739.9985979700004</v>
      </c>
    </row>
    <row r="9453" spans="1:11" x14ac:dyDescent="0.2">
      <c r="A9453" t="s">
        <v>264</v>
      </c>
      <c r="B9453" t="s">
        <v>198</v>
      </c>
      <c r="C9453" t="s">
        <v>240</v>
      </c>
      <c r="D9453" t="s">
        <v>200</v>
      </c>
      <c r="E9453">
        <v>638838</v>
      </c>
      <c r="F9453">
        <v>6.8875000000000002</v>
      </c>
      <c r="G9453">
        <v>44918</v>
      </c>
      <c r="H9453">
        <v>44896</v>
      </c>
      <c r="I9453">
        <v>4399996.7250000006</v>
      </c>
      <c r="J9453" t="s">
        <v>241</v>
      </c>
      <c r="K9453">
        <v>3959.9970525000008</v>
      </c>
    </row>
    <row r="9454" spans="1:11" x14ac:dyDescent="0.2">
      <c r="A9454" t="s">
        <v>264</v>
      </c>
      <c r="B9454" t="s">
        <v>198</v>
      </c>
      <c r="C9454" t="s">
        <v>199</v>
      </c>
      <c r="D9454" t="s">
        <v>192</v>
      </c>
      <c r="E9454">
        <v>1582449</v>
      </c>
      <c r="F9454">
        <v>2.7805</v>
      </c>
      <c r="G9454">
        <v>44918</v>
      </c>
      <c r="H9454">
        <v>44896</v>
      </c>
      <c r="I9454">
        <v>4399999.4445000002</v>
      </c>
      <c r="J9454" t="s">
        <v>193</v>
      </c>
      <c r="K9454">
        <v>3519.9995556000003</v>
      </c>
    </row>
    <row r="9455" spans="1:11" x14ac:dyDescent="0.2">
      <c r="A9455" t="s">
        <v>264</v>
      </c>
      <c r="B9455" t="s">
        <v>198</v>
      </c>
      <c r="C9455" t="s">
        <v>225</v>
      </c>
      <c r="D9455" t="s">
        <v>190</v>
      </c>
      <c r="E9455">
        <v>42954</v>
      </c>
      <c r="F9455">
        <v>90.7958</v>
      </c>
      <c r="G9455">
        <v>44918</v>
      </c>
      <c r="H9455">
        <v>44896</v>
      </c>
      <c r="I9455">
        <v>3900042.7932000002</v>
      </c>
      <c r="J9455" t="s">
        <v>188</v>
      </c>
      <c r="K9455">
        <v>2730.0299552400002</v>
      </c>
    </row>
    <row r="9456" spans="1:11" x14ac:dyDescent="0.2">
      <c r="A9456" t="s">
        <v>264</v>
      </c>
      <c r="B9456" t="s">
        <v>185</v>
      </c>
      <c r="C9456" t="s">
        <v>231</v>
      </c>
      <c r="D9456" t="s">
        <v>187</v>
      </c>
      <c r="E9456">
        <v>126468</v>
      </c>
      <c r="F9456">
        <v>20.558499999999999</v>
      </c>
      <c r="G9456">
        <v>44919</v>
      </c>
      <c r="H9456">
        <v>44896</v>
      </c>
      <c r="I9456">
        <v>2599992.378</v>
      </c>
      <c r="J9456" t="s">
        <v>188</v>
      </c>
      <c r="K9456">
        <v>1819.9946646000003</v>
      </c>
    </row>
    <row r="9457" spans="1:11" x14ac:dyDescent="0.2">
      <c r="A9457" t="s">
        <v>264</v>
      </c>
      <c r="B9457" t="s">
        <v>185</v>
      </c>
      <c r="C9457" t="s">
        <v>246</v>
      </c>
      <c r="D9457" t="s">
        <v>190</v>
      </c>
      <c r="E9457">
        <v>21397</v>
      </c>
      <c r="F9457">
        <v>121.5124</v>
      </c>
      <c r="G9457">
        <v>44919</v>
      </c>
      <c r="H9457">
        <v>44896</v>
      </c>
      <c r="I9457">
        <v>2600000.8228000002</v>
      </c>
      <c r="J9457" t="s">
        <v>204</v>
      </c>
      <c r="K9457">
        <v>1820.0005759600003</v>
      </c>
    </row>
    <row r="9458" spans="1:11" x14ac:dyDescent="0.2">
      <c r="A9458" t="s">
        <v>264</v>
      </c>
      <c r="B9458" t="s">
        <v>198</v>
      </c>
      <c r="C9458" t="s">
        <v>220</v>
      </c>
      <c r="D9458" t="s">
        <v>200</v>
      </c>
      <c r="E9458">
        <v>18769</v>
      </c>
      <c r="F9458">
        <v>149.18180000000001</v>
      </c>
      <c r="G9458">
        <v>44921</v>
      </c>
      <c r="H9458">
        <v>44896</v>
      </c>
      <c r="I9458">
        <v>2799993.2042</v>
      </c>
      <c r="J9458" t="s">
        <v>188</v>
      </c>
      <c r="K9458">
        <v>1959.9952429400003</v>
      </c>
    </row>
    <row r="9459" spans="1:11" x14ac:dyDescent="0.2">
      <c r="A9459" t="s">
        <v>264</v>
      </c>
      <c r="B9459" t="s">
        <v>198</v>
      </c>
      <c r="C9459" t="s">
        <v>216</v>
      </c>
      <c r="D9459" t="s">
        <v>200</v>
      </c>
      <c r="E9459">
        <v>312074</v>
      </c>
      <c r="F9459">
        <v>18.264900000000001</v>
      </c>
      <c r="G9459">
        <v>44921</v>
      </c>
      <c r="H9459">
        <v>44896</v>
      </c>
      <c r="I9459">
        <v>5700000.4026000006</v>
      </c>
      <c r="J9459" t="s">
        <v>215</v>
      </c>
      <c r="K9459">
        <v>5130.0003623400007</v>
      </c>
    </row>
    <row r="9460" spans="1:11" x14ac:dyDescent="0.2">
      <c r="A9460" t="s">
        <v>264</v>
      </c>
      <c r="B9460" t="s">
        <v>185</v>
      </c>
      <c r="C9460" t="s">
        <v>203</v>
      </c>
      <c r="D9460" t="s">
        <v>200</v>
      </c>
      <c r="E9460">
        <v>32015</v>
      </c>
      <c r="F9460">
        <v>112.44629999999999</v>
      </c>
      <c r="G9460">
        <v>44924</v>
      </c>
      <c r="H9460">
        <v>44896</v>
      </c>
      <c r="I9460">
        <v>3599968.2944999998</v>
      </c>
      <c r="J9460" t="s">
        <v>204</v>
      </c>
      <c r="K9460">
        <v>2519.9778061500001</v>
      </c>
    </row>
    <row r="9461" spans="1:11" x14ac:dyDescent="0.2">
      <c r="A9461" t="s">
        <v>264</v>
      </c>
      <c r="B9461" t="s">
        <v>198</v>
      </c>
      <c r="C9461" t="s">
        <v>203</v>
      </c>
      <c r="D9461" t="s">
        <v>190</v>
      </c>
      <c r="E9461">
        <v>80043</v>
      </c>
      <c r="F9461">
        <v>104.9431</v>
      </c>
      <c r="G9461">
        <v>44924</v>
      </c>
      <c r="H9461">
        <v>44896</v>
      </c>
      <c r="I9461">
        <v>8399960.5533000007</v>
      </c>
      <c r="J9461" t="s">
        <v>204</v>
      </c>
      <c r="K9461">
        <v>5879.9723873100011</v>
      </c>
    </row>
    <row r="9462" spans="1:11" x14ac:dyDescent="0.2">
      <c r="A9462" t="s">
        <v>264</v>
      </c>
      <c r="B9462" t="s">
        <v>185</v>
      </c>
      <c r="C9462" t="s">
        <v>191</v>
      </c>
      <c r="D9462" t="s">
        <v>190</v>
      </c>
      <c r="E9462">
        <v>391143</v>
      </c>
      <c r="F9462">
        <v>5.8802000000000003</v>
      </c>
      <c r="G9462">
        <v>44924</v>
      </c>
      <c r="H9462">
        <v>44896</v>
      </c>
      <c r="I9462">
        <v>2299999.0686000003</v>
      </c>
      <c r="J9462" t="s">
        <v>193</v>
      </c>
      <c r="K9462">
        <v>1839.9992548800003</v>
      </c>
    </row>
    <row r="9463" spans="1:11" x14ac:dyDescent="0.2">
      <c r="A9463" t="s">
        <v>264</v>
      </c>
      <c r="B9463" t="s">
        <v>185</v>
      </c>
      <c r="C9463" t="s">
        <v>242</v>
      </c>
      <c r="D9463" t="s">
        <v>190</v>
      </c>
      <c r="E9463">
        <v>12023</v>
      </c>
      <c r="F9463">
        <v>257.83179999999999</v>
      </c>
      <c r="G9463">
        <v>44924</v>
      </c>
      <c r="H9463">
        <v>44896</v>
      </c>
      <c r="I9463">
        <v>3099911.7313999999</v>
      </c>
      <c r="J9463" t="s">
        <v>207</v>
      </c>
      <c r="K9463">
        <v>2169.9382119800002</v>
      </c>
    </row>
    <row r="9464" spans="1:11" x14ac:dyDescent="0.2">
      <c r="A9464" t="s">
        <v>264</v>
      </c>
      <c r="B9464" t="s">
        <v>185</v>
      </c>
      <c r="C9464" t="s">
        <v>209</v>
      </c>
      <c r="D9464" t="s">
        <v>190</v>
      </c>
      <c r="E9464">
        <v>83285</v>
      </c>
      <c r="F9464">
        <v>19.211200000000002</v>
      </c>
      <c r="G9464">
        <v>44924</v>
      </c>
      <c r="H9464">
        <v>44896</v>
      </c>
      <c r="I9464">
        <v>1600004.7920000001</v>
      </c>
      <c r="J9464" t="s">
        <v>188</v>
      </c>
      <c r="K9464">
        <v>1120.0033544000003</v>
      </c>
    </row>
    <row r="9465" spans="1:11" x14ac:dyDescent="0.2">
      <c r="A9465" t="s">
        <v>264</v>
      </c>
      <c r="B9465" t="s">
        <v>198</v>
      </c>
      <c r="C9465" t="s">
        <v>214</v>
      </c>
      <c r="D9465" t="s">
        <v>187</v>
      </c>
      <c r="E9465">
        <v>278428</v>
      </c>
      <c r="F9465">
        <v>27.6553</v>
      </c>
      <c r="G9465">
        <v>44925</v>
      </c>
      <c r="H9465">
        <v>44896</v>
      </c>
      <c r="I9465">
        <v>7700009.8684</v>
      </c>
      <c r="J9465" t="s">
        <v>215</v>
      </c>
      <c r="K9465">
        <v>6930.0088815600011</v>
      </c>
    </row>
    <row r="9466" spans="1:11" x14ac:dyDescent="0.2">
      <c r="A9466" t="s">
        <v>264</v>
      </c>
      <c r="B9466" t="s">
        <v>185</v>
      </c>
      <c r="C9466" t="s">
        <v>197</v>
      </c>
      <c r="D9466" t="s">
        <v>192</v>
      </c>
      <c r="E9466">
        <v>51719</v>
      </c>
      <c r="F9466">
        <v>170.1516</v>
      </c>
      <c r="G9466">
        <v>44927</v>
      </c>
      <c r="H9466">
        <v>44927</v>
      </c>
      <c r="I9466">
        <v>8800070.6004000008</v>
      </c>
      <c r="J9466" t="s">
        <v>188</v>
      </c>
      <c r="K9466">
        <v>6160.049420280001</v>
      </c>
    </row>
    <row r="9467" spans="1:11" x14ac:dyDescent="0.2">
      <c r="A9467" t="s">
        <v>264</v>
      </c>
      <c r="B9467" t="s">
        <v>198</v>
      </c>
      <c r="C9467" t="s">
        <v>223</v>
      </c>
      <c r="D9467" t="s">
        <v>190</v>
      </c>
      <c r="E9467">
        <v>36427</v>
      </c>
      <c r="F9467">
        <v>90.591999999999999</v>
      </c>
      <c r="G9467">
        <v>44927</v>
      </c>
      <c r="H9467">
        <v>44927</v>
      </c>
      <c r="I9467">
        <v>3299994.784</v>
      </c>
      <c r="J9467" t="s">
        <v>204</v>
      </c>
      <c r="K9467">
        <v>2309.9963487999999</v>
      </c>
    </row>
    <row r="9468" spans="1:11" x14ac:dyDescent="0.2">
      <c r="A9468" t="s">
        <v>264</v>
      </c>
      <c r="B9468" t="s">
        <v>185</v>
      </c>
      <c r="C9468" t="s">
        <v>216</v>
      </c>
      <c r="D9468" t="s">
        <v>200</v>
      </c>
      <c r="E9468">
        <v>32439</v>
      </c>
      <c r="F9468">
        <v>18.496300000000002</v>
      </c>
      <c r="G9468">
        <v>44928</v>
      </c>
      <c r="H9468">
        <v>44927</v>
      </c>
      <c r="I9468">
        <v>600001.47570000007</v>
      </c>
      <c r="J9468" t="s">
        <v>215</v>
      </c>
      <c r="K9468">
        <v>540.00132813000016</v>
      </c>
    </row>
    <row r="9469" spans="1:11" x14ac:dyDescent="0.2">
      <c r="A9469" t="s">
        <v>264</v>
      </c>
      <c r="B9469" t="s">
        <v>185</v>
      </c>
      <c r="C9469" t="s">
        <v>203</v>
      </c>
      <c r="D9469" t="s">
        <v>212</v>
      </c>
      <c r="E9469">
        <v>15331</v>
      </c>
      <c r="F9469">
        <v>110.8869</v>
      </c>
      <c r="G9469">
        <v>44931</v>
      </c>
      <c r="H9469">
        <v>44927</v>
      </c>
      <c r="I9469">
        <v>1700007.0639</v>
      </c>
      <c r="J9469" t="s">
        <v>204</v>
      </c>
      <c r="K9469">
        <v>1190.00494473</v>
      </c>
    </row>
    <row r="9470" spans="1:11" x14ac:dyDescent="0.2">
      <c r="A9470" t="s">
        <v>264</v>
      </c>
      <c r="B9470" t="s">
        <v>185</v>
      </c>
      <c r="C9470" t="s">
        <v>205</v>
      </c>
      <c r="D9470" t="s">
        <v>190</v>
      </c>
      <c r="E9470">
        <v>88736</v>
      </c>
      <c r="F9470">
        <v>16.9041</v>
      </c>
      <c r="G9470">
        <v>44931</v>
      </c>
      <c r="H9470">
        <v>44927</v>
      </c>
      <c r="I9470">
        <v>1500002.2175999999</v>
      </c>
      <c r="J9470" t="s">
        <v>193</v>
      </c>
      <c r="K9470">
        <v>1200.0017740799999</v>
      </c>
    </row>
    <row r="9471" spans="1:11" x14ac:dyDescent="0.2">
      <c r="A9471" t="s">
        <v>264</v>
      </c>
      <c r="B9471" t="s">
        <v>198</v>
      </c>
      <c r="C9471" t="s">
        <v>203</v>
      </c>
      <c r="D9471" t="s">
        <v>190</v>
      </c>
      <c r="E9471">
        <v>22822</v>
      </c>
      <c r="F9471">
        <v>113.92659999999999</v>
      </c>
      <c r="G9471">
        <v>44931</v>
      </c>
      <c r="H9471">
        <v>44927</v>
      </c>
      <c r="I9471">
        <v>2600032.8651999999</v>
      </c>
      <c r="J9471" t="s">
        <v>204</v>
      </c>
      <c r="K9471">
        <v>1820.0230056400003</v>
      </c>
    </row>
    <row r="9472" spans="1:11" x14ac:dyDescent="0.2">
      <c r="A9472" t="s">
        <v>264</v>
      </c>
      <c r="B9472" t="s">
        <v>185</v>
      </c>
      <c r="C9472" t="s">
        <v>191</v>
      </c>
      <c r="D9472" t="s">
        <v>190</v>
      </c>
      <c r="E9472">
        <v>398039</v>
      </c>
      <c r="F9472">
        <v>5.5270999999999999</v>
      </c>
      <c r="G9472">
        <v>44931</v>
      </c>
      <c r="H9472">
        <v>44927</v>
      </c>
      <c r="I9472">
        <v>2200001.3569</v>
      </c>
      <c r="J9472" t="s">
        <v>193</v>
      </c>
      <c r="K9472">
        <v>1760.0010855200001</v>
      </c>
    </row>
    <row r="9473" spans="1:11" x14ac:dyDescent="0.2">
      <c r="A9473" t="s">
        <v>264</v>
      </c>
      <c r="B9473" t="s">
        <v>185</v>
      </c>
      <c r="C9473" t="s">
        <v>217</v>
      </c>
      <c r="D9473" t="s">
        <v>190</v>
      </c>
      <c r="E9473">
        <v>614643</v>
      </c>
      <c r="F9473">
        <v>8.2974999999999994</v>
      </c>
      <c r="G9473">
        <v>44931</v>
      </c>
      <c r="H9473">
        <v>44927</v>
      </c>
      <c r="I9473">
        <v>5100000.2924999995</v>
      </c>
      <c r="J9473" t="s">
        <v>215</v>
      </c>
      <c r="K9473">
        <v>4590.0002632499991</v>
      </c>
    </row>
    <row r="9474" spans="1:11" x14ac:dyDescent="0.2">
      <c r="A9474" t="s">
        <v>264</v>
      </c>
      <c r="B9474" t="s">
        <v>185</v>
      </c>
      <c r="C9474" t="s">
        <v>232</v>
      </c>
      <c r="D9474" t="s">
        <v>190</v>
      </c>
      <c r="E9474">
        <v>120713</v>
      </c>
      <c r="F9474">
        <v>26.5091</v>
      </c>
      <c r="G9474">
        <v>44932</v>
      </c>
      <c r="H9474">
        <v>44927</v>
      </c>
      <c r="I9474">
        <v>3199992.9882999999</v>
      </c>
      <c r="J9474" t="s">
        <v>204</v>
      </c>
      <c r="K9474">
        <v>2239.9950918099998</v>
      </c>
    </row>
    <row r="9475" spans="1:11" x14ac:dyDescent="0.2">
      <c r="A9475" t="s">
        <v>264</v>
      </c>
      <c r="B9475" t="s">
        <v>198</v>
      </c>
      <c r="C9475" t="s">
        <v>237</v>
      </c>
      <c r="D9475" t="s">
        <v>190</v>
      </c>
      <c r="E9475">
        <v>412818</v>
      </c>
      <c r="F9475">
        <v>16.229900000000001</v>
      </c>
      <c r="G9475">
        <v>44933</v>
      </c>
      <c r="H9475">
        <v>44927</v>
      </c>
      <c r="I9475">
        <v>6699994.8582000006</v>
      </c>
      <c r="J9475" t="s">
        <v>204</v>
      </c>
      <c r="K9475">
        <v>4689.9964007400013</v>
      </c>
    </row>
    <row r="9476" spans="1:11" x14ac:dyDescent="0.2">
      <c r="A9476" t="s">
        <v>264</v>
      </c>
      <c r="B9476" t="s">
        <v>185</v>
      </c>
      <c r="C9476" t="s">
        <v>233</v>
      </c>
      <c r="D9476" t="s">
        <v>190</v>
      </c>
      <c r="E9476">
        <v>45603</v>
      </c>
      <c r="F9476">
        <v>92.098500000000001</v>
      </c>
      <c r="G9476">
        <v>44934</v>
      </c>
      <c r="H9476">
        <v>44927</v>
      </c>
      <c r="I9476">
        <v>4199967.8954999996</v>
      </c>
      <c r="J9476" t="s">
        <v>204</v>
      </c>
      <c r="K9476">
        <v>2939.9775268499998</v>
      </c>
    </row>
    <row r="9477" spans="1:11" x14ac:dyDescent="0.2">
      <c r="A9477" t="s">
        <v>264</v>
      </c>
      <c r="B9477" t="s">
        <v>185</v>
      </c>
      <c r="C9477" t="s">
        <v>234</v>
      </c>
      <c r="D9477" t="s">
        <v>190</v>
      </c>
      <c r="E9477">
        <v>78347</v>
      </c>
      <c r="F9477">
        <v>105.93899999999999</v>
      </c>
      <c r="G9477">
        <v>44935</v>
      </c>
      <c r="H9477">
        <v>44927</v>
      </c>
      <c r="I9477">
        <v>8300002.8329999996</v>
      </c>
      <c r="J9477" t="s">
        <v>204</v>
      </c>
      <c r="K9477">
        <v>5810.0019831</v>
      </c>
    </row>
    <row r="9478" spans="1:11" x14ac:dyDescent="0.2">
      <c r="A9478" t="s">
        <v>264</v>
      </c>
      <c r="B9478" t="s">
        <v>185</v>
      </c>
      <c r="C9478" t="s">
        <v>195</v>
      </c>
      <c r="D9478" t="s">
        <v>190</v>
      </c>
      <c r="E9478">
        <v>60322</v>
      </c>
      <c r="F9478">
        <v>109.4135</v>
      </c>
      <c r="G9478">
        <v>44938</v>
      </c>
      <c r="H9478">
        <v>44927</v>
      </c>
      <c r="I9478">
        <v>6600041.1469999999</v>
      </c>
      <c r="J9478" t="s">
        <v>196</v>
      </c>
      <c r="K9478">
        <v>5940.0370322999997</v>
      </c>
    </row>
    <row r="9479" spans="1:11" x14ac:dyDescent="0.2">
      <c r="A9479" t="s">
        <v>264</v>
      </c>
      <c r="B9479" t="s">
        <v>185</v>
      </c>
      <c r="C9479" t="s">
        <v>112</v>
      </c>
      <c r="D9479" t="s">
        <v>190</v>
      </c>
      <c r="E9479">
        <v>93513</v>
      </c>
      <c r="F9479">
        <v>44.913499999999999</v>
      </c>
      <c r="G9479">
        <v>44938</v>
      </c>
      <c r="H9479">
        <v>44927</v>
      </c>
      <c r="I9479">
        <v>4199996.1255000001</v>
      </c>
      <c r="J9479" t="s">
        <v>188</v>
      </c>
      <c r="K9479">
        <v>2939.9972878500002</v>
      </c>
    </row>
    <row r="9480" spans="1:11" x14ac:dyDescent="0.2">
      <c r="A9480" t="s">
        <v>264</v>
      </c>
      <c r="B9480" t="s">
        <v>185</v>
      </c>
      <c r="C9480" t="s">
        <v>228</v>
      </c>
      <c r="D9480" t="s">
        <v>190</v>
      </c>
      <c r="E9480">
        <v>98604</v>
      </c>
      <c r="F9480">
        <v>29.410599999999999</v>
      </c>
      <c r="G9480">
        <v>44938</v>
      </c>
      <c r="H9480">
        <v>44927</v>
      </c>
      <c r="I9480">
        <v>2900002.8023999999</v>
      </c>
      <c r="J9480" t="s">
        <v>204</v>
      </c>
      <c r="K9480">
        <v>2030.00196168</v>
      </c>
    </row>
    <row r="9481" spans="1:11" x14ac:dyDescent="0.2">
      <c r="A9481" t="s">
        <v>264</v>
      </c>
      <c r="B9481" t="s">
        <v>185</v>
      </c>
      <c r="C9481" t="s">
        <v>227</v>
      </c>
      <c r="D9481" t="s">
        <v>187</v>
      </c>
      <c r="E9481">
        <v>6668</v>
      </c>
      <c r="F9481">
        <v>149.959</v>
      </c>
      <c r="G9481">
        <v>44938</v>
      </c>
      <c r="H9481">
        <v>44927</v>
      </c>
      <c r="I9481">
        <v>999926.61199999996</v>
      </c>
      <c r="J9481" t="s">
        <v>204</v>
      </c>
      <c r="K9481">
        <v>699.94862840000008</v>
      </c>
    </row>
    <row r="9482" spans="1:11" x14ac:dyDescent="0.2">
      <c r="A9482" t="s">
        <v>264</v>
      </c>
      <c r="B9482" t="s">
        <v>198</v>
      </c>
      <c r="C9482" t="s">
        <v>242</v>
      </c>
      <c r="D9482" t="s">
        <v>192</v>
      </c>
      <c r="E9482">
        <v>27981</v>
      </c>
      <c r="F9482">
        <v>243.0198</v>
      </c>
      <c r="G9482">
        <v>44939</v>
      </c>
      <c r="H9482">
        <v>44927</v>
      </c>
      <c r="I9482">
        <v>6799937.0238000005</v>
      </c>
      <c r="J9482" t="s">
        <v>207</v>
      </c>
      <c r="K9482">
        <v>4759.9559166600002</v>
      </c>
    </row>
    <row r="9483" spans="1:11" x14ac:dyDescent="0.2">
      <c r="A9483" t="s">
        <v>264</v>
      </c>
      <c r="B9483" t="s">
        <v>198</v>
      </c>
      <c r="C9483" t="s">
        <v>225</v>
      </c>
      <c r="D9483" t="s">
        <v>200</v>
      </c>
      <c r="E9483">
        <v>65258</v>
      </c>
      <c r="F9483">
        <v>90.409899999999993</v>
      </c>
      <c r="G9483">
        <v>44940</v>
      </c>
      <c r="H9483">
        <v>44927</v>
      </c>
      <c r="I9483">
        <v>5899969.2541999994</v>
      </c>
      <c r="J9483" t="s">
        <v>188</v>
      </c>
      <c r="K9483">
        <v>4129.9784779399997</v>
      </c>
    </row>
    <row r="9484" spans="1:11" x14ac:dyDescent="0.2">
      <c r="A9484" t="s">
        <v>264</v>
      </c>
      <c r="B9484" t="s">
        <v>185</v>
      </c>
      <c r="C9484" t="s">
        <v>228</v>
      </c>
      <c r="D9484" t="s">
        <v>200</v>
      </c>
      <c r="E9484">
        <v>18729</v>
      </c>
      <c r="F9484">
        <v>32.036700000000003</v>
      </c>
      <c r="G9484">
        <v>44941</v>
      </c>
      <c r="H9484">
        <v>44927</v>
      </c>
      <c r="I9484">
        <v>600015.35430000001</v>
      </c>
      <c r="J9484" t="s">
        <v>204</v>
      </c>
      <c r="K9484">
        <v>420.01074801000004</v>
      </c>
    </row>
    <row r="9485" spans="1:11" x14ac:dyDescent="0.2">
      <c r="A9485" t="s">
        <v>264</v>
      </c>
      <c r="B9485" t="s">
        <v>198</v>
      </c>
      <c r="C9485" t="s">
        <v>245</v>
      </c>
      <c r="D9485" t="s">
        <v>190</v>
      </c>
      <c r="E9485">
        <v>181895</v>
      </c>
      <c r="F9485">
        <v>51.678199999999997</v>
      </c>
      <c r="G9485">
        <v>44942</v>
      </c>
      <c r="H9485">
        <v>44927</v>
      </c>
      <c r="I9485">
        <v>9400006.1889999993</v>
      </c>
      <c r="J9485" t="s">
        <v>188</v>
      </c>
      <c r="K9485">
        <v>6580.0043323</v>
      </c>
    </row>
    <row r="9486" spans="1:11" x14ac:dyDescent="0.2">
      <c r="A9486" t="s">
        <v>264</v>
      </c>
      <c r="B9486" t="s">
        <v>185</v>
      </c>
      <c r="C9486" t="s">
        <v>229</v>
      </c>
      <c r="D9486" t="s">
        <v>190</v>
      </c>
      <c r="E9486">
        <v>38915</v>
      </c>
      <c r="F9486">
        <v>113.0671</v>
      </c>
      <c r="G9486">
        <v>44945</v>
      </c>
      <c r="H9486">
        <v>44927</v>
      </c>
      <c r="I9486">
        <v>4400006.1964999996</v>
      </c>
      <c r="J9486" t="s">
        <v>188</v>
      </c>
      <c r="K9486">
        <v>3080.0043375499999</v>
      </c>
    </row>
    <row r="9487" spans="1:11" x14ac:dyDescent="0.2">
      <c r="A9487" t="s">
        <v>264</v>
      </c>
      <c r="B9487" t="s">
        <v>185</v>
      </c>
      <c r="C9487" t="s">
        <v>210</v>
      </c>
      <c r="D9487" t="s">
        <v>190</v>
      </c>
      <c r="E9487">
        <v>201539</v>
      </c>
      <c r="F9487">
        <v>28.282299999999999</v>
      </c>
      <c r="G9487">
        <v>44945</v>
      </c>
      <c r="H9487">
        <v>44927</v>
      </c>
      <c r="I9487">
        <v>5699986.4596999995</v>
      </c>
      <c r="J9487" t="s">
        <v>204</v>
      </c>
      <c r="K9487">
        <v>3989.9905217899995</v>
      </c>
    </row>
    <row r="9488" spans="1:11" x14ac:dyDescent="0.2">
      <c r="A9488" t="s">
        <v>264</v>
      </c>
      <c r="B9488" t="s">
        <v>185</v>
      </c>
      <c r="C9488" t="s">
        <v>222</v>
      </c>
      <c r="D9488" t="s">
        <v>200</v>
      </c>
      <c r="E9488">
        <v>229530</v>
      </c>
      <c r="F9488">
        <v>17.8626</v>
      </c>
      <c r="G9488">
        <v>44945</v>
      </c>
      <c r="H9488">
        <v>44927</v>
      </c>
      <c r="I9488">
        <v>4100002.5780000002</v>
      </c>
      <c r="J9488" t="s">
        <v>193</v>
      </c>
      <c r="K9488">
        <v>3280.0020624000003</v>
      </c>
    </row>
    <row r="9489" spans="1:11" x14ac:dyDescent="0.2">
      <c r="A9489" t="s">
        <v>264</v>
      </c>
      <c r="B9489" t="s">
        <v>185</v>
      </c>
      <c r="C9489" t="s">
        <v>191</v>
      </c>
      <c r="D9489" t="s">
        <v>200</v>
      </c>
      <c r="E9489">
        <v>1644458</v>
      </c>
      <c r="F9489">
        <v>5.8986000000000001</v>
      </c>
      <c r="G9489">
        <v>44945</v>
      </c>
      <c r="H9489">
        <v>44927</v>
      </c>
      <c r="I9489">
        <v>9699999.9587999992</v>
      </c>
      <c r="J9489" t="s">
        <v>193</v>
      </c>
      <c r="K9489">
        <v>7759.9999670399993</v>
      </c>
    </row>
    <row r="9490" spans="1:11" x14ac:dyDescent="0.2">
      <c r="A9490" t="s">
        <v>264</v>
      </c>
      <c r="B9490" t="s">
        <v>185</v>
      </c>
      <c r="C9490" t="s">
        <v>199</v>
      </c>
      <c r="D9490" t="s">
        <v>190</v>
      </c>
      <c r="E9490">
        <v>2843895</v>
      </c>
      <c r="F9490">
        <v>3.2349999999999999</v>
      </c>
      <c r="G9490">
        <v>44945</v>
      </c>
      <c r="H9490">
        <v>44927</v>
      </c>
      <c r="I9490">
        <v>9200000.3249999993</v>
      </c>
      <c r="J9490" t="s">
        <v>193</v>
      </c>
      <c r="K9490">
        <v>7360.0002599999998</v>
      </c>
    </row>
    <row r="9491" spans="1:11" x14ac:dyDescent="0.2">
      <c r="A9491" t="s">
        <v>264</v>
      </c>
      <c r="B9491" t="s">
        <v>185</v>
      </c>
      <c r="C9491" t="s">
        <v>246</v>
      </c>
      <c r="D9491" t="s">
        <v>190</v>
      </c>
      <c r="E9491">
        <v>65107</v>
      </c>
      <c r="F9491">
        <v>132.08959999999999</v>
      </c>
      <c r="G9491">
        <v>44948</v>
      </c>
      <c r="H9491">
        <v>44927</v>
      </c>
      <c r="I9491">
        <v>8599957.587199999</v>
      </c>
      <c r="J9491" t="s">
        <v>204</v>
      </c>
      <c r="K9491">
        <v>6019.9703110399996</v>
      </c>
    </row>
    <row r="9492" spans="1:11" x14ac:dyDescent="0.2">
      <c r="A9492" t="s">
        <v>264</v>
      </c>
      <c r="B9492" t="s">
        <v>198</v>
      </c>
      <c r="C9492" t="s">
        <v>197</v>
      </c>
      <c r="D9492" t="s">
        <v>200</v>
      </c>
      <c r="E9492">
        <v>40401</v>
      </c>
      <c r="F9492">
        <v>165.8357</v>
      </c>
      <c r="G9492">
        <v>44949</v>
      </c>
      <c r="H9492">
        <v>44927</v>
      </c>
      <c r="I9492">
        <v>6699928.1157</v>
      </c>
      <c r="J9492" t="s">
        <v>188</v>
      </c>
      <c r="K9492">
        <v>4689.9496809900002</v>
      </c>
    </row>
    <row r="9493" spans="1:11" x14ac:dyDescent="0.2">
      <c r="A9493" t="s">
        <v>264</v>
      </c>
      <c r="B9493" t="s">
        <v>185</v>
      </c>
      <c r="C9493" t="s">
        <v>210</v>
      </c>
      <c r="D9493" t="s">
        <v>192</v>
      </c>
      <c r="E9493">
        <v>116596</v>
      </c>
      <c r="F9493">
        <v>28.302800000000001</v>
      </c>
      <c r="G9493">
        <v>44952</v>
      </c>
      <c r="H9493">
        <v>44927</v>
      </c>
      <c r="I9493">
        <v>3299993.2688000002</v>
      </c>
      <c r="J9493" t="s">
        <v>204</v>
      </c>
      <c r="K9493">
        <v>2309.9952881600002</v>
      </c>
    </row>
    <row r="9494" spans="1:11" x14ac:dyDescent="0.2">
      <c r="A9494" t="s">
        <v>264</v>
      </c>
      <c r="B9494" t="s">
        <v>185</v>
      </c>
      <c r="C9494" t="s">
        <v>112</v>
      </c>
      <c r="D9494" t="s">
        <v>187</v>
      </c>
      <c r="E9494">
        <v>41936</v>
      </c>
      <c r="F9494">
        <v>40.5383</v>
      </c>
      <c r="G9494">
        <v>44952</v>
      </c>
      <c r="H9494">
        <v>44927</v>
      </c>
      <c r="I9494">
        <v>1700014.1488000001</v>
      </c>
      <c r="J9494" t="s">
        <v>188</v>
      </c>
      <c r="K9494">
        <v>1190.0099041600001</v>
      </c>
    </row>
    <row r="9495" spans="1:11" x14ac:dyDescent="0.2">
      <c r="A9495" t="s">
        <v>264</v>
      </c>
      <c r="B9495" t="s">
        <v>198</v>
      </c>
      <c r="C9495" t="s">
        <v>230</v>
      </c>
      <c r="D9495" t="s">
        <v>187</v>
      </c>
      <c r="E9495">
        <v>52781</v>
      </c>
      <c r="F9495">
        <v>115.5727</v>
      </c>
      <c r="G9495">
        <v>44952</v>
      </c>
      <c r="H9495">
        <v>44927</v>
      </c>
      <c r="I9495">
        <v>6100042.6787</v>
      </c>
      <c r="J9495" t="s">
        <v>188</v>
      </c>
      <c r="K9495">
        <v>4270.0298750900001</v>
      </c>
    </row>
    <row r="9496" spans="1:11" x14ac:dyDescent="0.2">
      <c r="A9496" t="s">
        <v>264</v>
      </c>
      <c r="B9496" t="s">
        <v>185</v>
      </c>
      <c r="C9496" t="s">
        <v>228</v>
      </c>
      <c r="D9496" t="s">
        <v>192</v>
      </c>
      <c r="E9496">
        <v>202815</v>
      </c>
      <c r="F9496">
        <v>32.048900000000003</v>
      </c>
      <c r="G9496">
        <v>44955</v>
      </c>
      <c r="H9496">
        <v>44927</v>
      </c>
      <c r="I9496">
        <v>6499997.6535000009</v>
      </c>
      <c r="J9496" t="s">
        <v>204</v>
      </c>
      <c r="K9496">
        <v>4549.9983574500011</v>
      </c>
    </row>
    <row r="9497" spans="1:11" x14ac:dyDescent="0.2">
      <c r="A9497" t="s">
        <v>264</v>
      </c>
      <c r="B9497" t="s">
        <v>198</v>
      </c>
      <c r="C9497" t="s">
        <v>225</v>
      </c>
      <c r="D9497" t="s">
        <v>190</v>
      </c>
      <c r="E9497">
        <v>82182</v>
      </c>
      <c r="F9497">
        <v>91.260599999999997</v>
      </c>
      <c r="G9497">
        <v>44955</v>
      </c>
      <c r="H9497">
        <v>44927</v>
      </c>
      <c r="I9497">
        <v>7499978.6291999994</v>
      </c>
      <c r="J9497" t="s">
        <v>188</v>
      </c>
      <c r="K9497">
        <v>5249.9850404400004</v>
      </c>
    </row>
    <row r="9498" spans="1:11" x14ac:dyDescent="0.2">
      <c r="A9498" t="s">
        <v>264</v>
      </c>
      <c r="B9498" t="s">
        <v>198</v>
      </c>
      <c r="C9498" t="s">
        <v>206</v>
      </c>
      <c r="D9498" t="s">
        <v>190</v>
      </c>
      <c r="E9498">
        <v>27890</v>
      </c>
      <c r="F9498">
        <v>103.9813</v>
      </c>
      <c r="G9498">
        <v>44955</v>
      </c>
      <c r="H9498">
        <v>44927</v>
      </c>
      <c r="I9498">
        <v>2900038.4569999999</v>
      </c>
      <c r="J9498" t="s">
        <v>207</v>
      </c>
      <c r="K9498">
        <v>2030.0269199000002</v>
      </c>
    </row>
    <row r="9499" spans="1:11" x14ac:dyDescent="0.2">
      <c r="A9499" t="s">
        <v>264</v>
      </c>
      <c r="B9499" t="s">
        <v>185</v>
      </c>
      <c r="C9499" t="s">
        <v>236</v>
      </c>
      <c r="D9499" t="s">
        <v>192</v>
      </c>
      <c r="E9499">
        <v>747815</v>
      </c>
      <c r="F9499">
        <v>6.4187000000000003</v>
      </c>
      <c r="G9499">
        <v>44959</v>
      </c>
      <c r="H9499">
        <v>44958</v>
      </c>
      <c r="I9499">
        <v>4800000.1405000007</v>
      </c>
      <c r="J9499" t="s">
        <v>215</v>
      </c>
      <c r="K9499">
        <v>4320.0001264500006</v>
      </c>
    </row>
    <row r="9500" spans="1:11" x14ac:dyDescent="0.2">
      <c r="A9500" t="s">
        <v>264</v>
      </c>
      <c r="B9500" t="s">
        <v>185</v>
      </c>
      <c r="C9500" t="s">
        <v>239</v>
      </c>
      <c r="D9500" t="s">
        <v>190</v>
      </c>
      <c r="E9500">
        <v>566303</v>
      </c>
      <c r="F9500">
        <v>15.3628</v>
      </c>
      <c r="G9500">
        <v>44959</v>
      </c>
      <c r="H9500">
        <v>44958</v>
      </c>
      <c r="I9500">
        <v>8699999.7283999994</v>
      </c>
      <c r="J9500" t="s">
        <v>188</v>
      </c>
      <c r="K9500">
        <v>6089.9998098799997</v>
      </c>
    </row>
    <row r="9501" spans="1:11" x14ac:dyDescent="0.2">
      <c r="A9501" t="s">
        <v>264</v>
      </c>
      <c r="B9501" t="s">
        <v>198</v>
      </c>
      <c r="C9501" t="s">
        <v>223</v>
      </c>
      <c r="D9501" t="s">
        <v>187</v>
      </c>
      <c r="E9501">
        <v>47142</v>
      </c>
      <c r="F9501">
        <v>89.093100000000007</v>
      </c>
      <c r="G9501">
        <v>44959</v>
      </c>
      <c r="H9501">
        <v>44958</v>
      </c>
      <c r="I9501">
        <v>4200026.9202000005</v>
      </c>
      <c r="J9501" t="s">
        <v>204</v>
      </c>
      <c r="K9501">
        <v>2940.0188441400005</v>
      </c>
    </row>
    <row r="9502" spans="1:11" x14ac:dyDescent="0.2">
      <c r="A9502" t="s">
        <v>264</v>
      </c>
      <c r="B9502" t="s">
        <v>185</v>
      </c>
      <c r="C9502" t="s">
        <v>228</v>
      </c>
      <c r="D9502" t="s">
        <v>192</v>
      </c>
      <c r="E9502">
        <v>56815</v>
      </c>
      <c r="F9502">
        <v>29.921800000000001</v>
      </c>
      <c r="G9502">
        <v>44959</v>
      </c>
      <c r="H9502">
        <v>44958</v>
      </c>
      <c r="I9502">
        <v>1700007.067</v>
      </c>
      <c r="J9502" t="s">
        <v>204</v>
      </c>
      <c r="K9502">
        <v>1190.0049469</v>
      </c>
    </row>
    <row r="9503" spans="1:11" x14ac:dyDescent="0.2">
      <c r="A9503" t="s">
        <v>264</v>
      </c>
      <c r="B9503" t="s">
        <v>198</v>
      </c>
      <c r="C9503" t="s">
        <v>197</v>
      </c>
      <c r="D9503" t="s">
        <v>190</v>
      </c>
      <c r="E9503">
        <v>9879</v>
      </c>
      <c r="F9503">
        <v>172.08240000000001</v>
      </c>
      <c r="G9503">
        <v>44959</v>
      </c>
      <c r="H9503">
        <v>44958</v>
      </c>
      <c r="I9503">
        <v>1700002.0296</v>
      </c>
      <c r="J9503" t="s">
        <v>188</v>
      </c>
      <c r="K9503">
        <v>1190.0014207200002</v>
      </c>
    </row>
    <row r="9504" spans="1:11" x14ac:dyDescent="0.2">
      <c r="A9504" t="s">
        <v>264</v>
      </c>
      <c r="B9504" t="s">
        <v>185</v>
      </c>
      <c r="C9504" t="s">
        <v>201</v>
      </c>
      <c r="D9504" t="s">
        <v>190</v>
      </c>
      <c r="E9504">
        <v>80718</v>
      </c>
      <c r="F9504">
        <v>42.122</v>
      </c>
      <c r="G9504">
        <v>44959</v>
      </c>
      <c r="H9504">
        <v>44958</v>
      </c>
      <c r="I9504">
        <v>3400003.5959999999</v>
      </c>
      <c r="J9504" t="s">
        <v>188</v>
      </c>
      <c r="K9504">
        <v>2380.0025172000001</v>
      </c>
    </row>
    <row r="9505" spans="1:11" x14ac:dyDescent="0.2">
      <c r="A9505" t="s">
        <v>264</v>
      </c>
      <c r="B9505" t="s">
        <v>198</v>
      </c>
      <c r="C9505" t="s">
        <v>243</v>
      </c>
      <c r="D9505" t="s">
        <v>200</v>
      </c>
      <c r="E9505">
        <v>772458</v>
      </c>
      <c r="F9505">
        <v>6.6022999999999996</v>
      </c>
      <c r="G9505">
        <v>44960</v>
      </c>
      <c r="H9505">
        <v>44958</v>
      </c>
      <c r="I9505">
        <v>5099999.4534</v>
      </c>
      <c r="J9505" t="s">
        <v>215</v>
      </c>
      <c r="K9505">
        <v>4589.9995080600002</v>
      </c>
    </row>
    <row r="9506" spans="1:11" x14ac:dyDescent="0.2">
      <c r="A9506" t="s">
        <v>264</v>
      </c>
      <c r="B9506" t="s">
        <v>198</v>
      </c>
      <c r="C9506" t="s">
        <v>219</v>
      </c>
      <c r="D9506" t="s">
        <v>190</v>
      </c>
      <c r="E9506">
        <v>63865</v>
      </c>
      <c r="F9506">
        <v>48.5398</v>
      </c>
      <c r="G9506">
        <v>44960</v>
      </c>
      <c r="H9506">
        <v>44958</v>
      </c>
      <c r="I9506">
        <v>3099994.327</v>
      </c>
      <c r="J9506" t="s">
        <v>188</v>
      </c>
      <c r="K9506">
        <v>2169.9960289000001</v>
      </c>
    </row>
    <row r="9507" spans="1:11" x14ac:dyDescent="0.2">
      <c r="A9507" t="s">
        <v>264</v>
      </c>
      <c r="B9507" t="s">
        <v>198</v>
      </c>
      <c r="C9507" t="s">
        <v>203</v>
      </c>
      <c r="D9507" t="s">
        <v>190</v>
      </c>
      <c r="E9507">
        <v>16457</v>
      </c>
      <c r="F9507">
        <v>109.37269999999999</v>
      </c>
      <c r="G9507">
        <v>44960</v>
      </c>
      <c r="H9507">
        <v>44958</v>
      </c>
      <c r="I9507">
        <v>1799946.5238999999</v>
      </c>
      <c r="J9507" t="s">
        <v>204</v>
      </c>
      <c r="K9507">
        <v>1259.9625667299999</v>
      </c>
    </row>
    <row r="9508" spans="1:11" x14ac:dyDescent="0.2">
      <c r="A9508" t="s">
        <v>264</v>
      </c>
      <c r="B9508" t="s">
        <v>185</v>
      </c>
      <c r="C9508" t="s">
        <v>208</v>
      </c>
      <c r="D9508" t="s">
        <v>192</v>
      </c>
      <c r="E9508">
        <v>141300</v>
      </c>
      <c r="F9508">
        <v>57.3249</v>
      </c>
      <c r="G9508">
        <v>44961</v>
      </c>
      <c r="H9508">
        <v>44958</v>
      </c>
      <c r="I9508">
        <v>8100008.3700000001</v>
      </c>
      <c r="J9508" t="s">
        <v>188</v>
      </c>
      <c r="K9508">
        <v>5670.0058590000008</v>
      </c>
    </row>
    <row r="9509" spans="1:11" x14ac:dyDescent="0.2">
      <c r="A9509" t="s">
        <v>264</v>
      </c>
      <c r="B9509" t="s">
        <v>185</v>
      </c>
      <c r="C9509" t="s">
        <v>202</v>
      </c>
      <c r="D9509" t="s">
        <v>200</v>
      </c>
      <c r="E9509">
        <v>849873</v>
      </c>
      <c r="F9509">
        <v>4.0006000000000004</v>
      </c>
      <c r="G9509">
        <v>44962</v>
      </c>
      <c r="H9509">
        <v>44958</v>
      </c>
      <c r="I9509">
        <v>3400001.9238000005</v>
      </c>
      <c r="J9509" t="s">
        <v>193</v>
      </c>
      <c r="K9509">
        <v>2720.0015390400004</v>
      </c>
    </row>
    <row r="9510" spans="1:11" x14ac:dyDescent="0.2">
      <c r="A9510" t="s">
        <v>264</v>
      </c>
      <c r="B9510" t="s">
        <v>198</v>
      </c>
      <c r="C9510" t="s">
        <v>205</v>
      </c>
      <c r="D9510" t="s">
        <v>190</v>
      </c>
      <c r="E9510">
        <v>459509</v>
      </c>
      <c r="F9510">
        <v>18.2804</v>
      </c>
      <c r="G9510">
        <v>44963</v>
      </c>
      <c r="H9510">
        <v>44958</v>
      </c>
      <c r="I9510">
        <v>8400008.3235999998</v>
      </c>
      <c r="J9510" t="s">
        <v>193</v>
      </c>
      <c r="K9510">
        <v>6720.00665888</v>
      </c>
    </row>
    <row r="9511" spans="1:11" x14ac:dyDescent="0.2">
      <c r="A9511" t="s">
        <v>264</v>
      </c>
      <c r="B9511" t="s">
        <v>185</v>
      </c>
      <c r="C9511" t="s">
        <v>208</v>
      </c>
      <c r="D9511" t="s">
        <v>200</v>
      </c>
      <c r="E9511">
        <v>123895</v>
      </c>
      <c r="F9511">
        <v>65.377899999999997</v>
      </c>
      <c r="G9511">
        <v>44963</v>
      </c>
      <c r="H9511">
        <v>44958</v>
      </c>
      <c r="I9511">
        <v>8099994.9205</v>
      </c>
      <c r="J9511" t="s">
        <v>188</v>
      </c>
      <c r="K9511">
        <v>5669.9964443500003</v>
      </c>
    </row>
    <row r="9512" spans="1:11" x14ac:dyDescent="0.2">
      <c r="A9512" t="s">
        <v>264</v>
      </c>
      <c r="B9512" t="s">
        <v>185</v>
      </c>
      <c r="C9512" t="s">
        <v>229</v>
      </c>
      <c r="D9512" t="s">
        <v>192</v>
      </c>
      <c r="E9512">
        <v>87085</v>
      </c>
      <c r="F9512">
        <v>110.23650000000001</v>
      </c>
      <c r="G9512">
        <v>44966</v>
      </c>
      <c r="H9512">
        <v>44958</v>
      </c>
      <c r="I9512">
        <v>9599945.602500001</v>
      </c>
      <c r="J9512" t="s">
        <v>188</v>
      </c>
      <c r="K9512">
        <v>6719.9619217500003</v>
      </c>
    </row>
    <row r="9513" spans="1:11" x14ac:dyDescent="0.2">
      <c r="A9513" t="s">
        <v>264</v>
      </c>
      <c r="B9513" t="s">
        <v>185</v>
      </c>
      <c r="C9513" t="s">
        <v>221</v>
      </c>
      <c r="D9513" t="s">
        <v>200</v>
      </c>
      <c r="E9513">
        <v>152892</v>
      </c>
      <c r="F9513">
        <v>37.935299999999998</v>
      </c>
      <c r="G9513">
        <v>44966</v>
      </c>
      <c r="H9513">
        <v>44958</v>
      </c>
      <c r="I9513">
        <v>5800003.8876</v>
      </c>
      <c r="J9513" t="s">
        <v>207</v>
      </c>
      <c r="K9513">
        <v>4060.0027213200005</v>
      </c>
    </row>
    <row r="9514" spans="1:11" x14ac:dyDescent="0.2">
      <c r="A9514" t="s">
        <v>264</v>
      </c>
      <c r="B9514" t="s">
        <v>185</v>
      </c>
      <c r="C9514" t="s">
        <v>229</v>
      </c>
      <c r="D9514" t="s">
        <v>190</v>
      </c>
      <c r="E9514">
        <v>34116</v>
      </c>
      <c r="F9514">
        <v>111.38549999999999</v>
      </c>
      <c r="G9514">
        <v>44967</v>
      </c>
      <c r="H9514">
        <v>44958</v>
      </c>
      <c r="I9514">
        <v>3800027.7179999999</v>
      </c>
      <c r="J9514" t="s">
        <v>188</v>
      </c>
      <c r="K9514">
        <v>2660.0194026000004</v>
      </c>
    </row>
    <row r="9515" spans="1:11" x14ac:dyDescent="0.2">
      <c r="A9515" t="s">
        <v>264</v>
      </c>
      <c r="B9515" t="s">
        <v>185</v>
      </c>
      <c r="C9515" t="s">
        <v>114</v>
      </c>
      <c r="D9515" t="s">
        <v>212</v>
      </c>
      <c r="E9515">
        <v>409344</v>
      </c>
      <c r="F9515">
        <v>14.4133</v>
      </c>
      <c r="G9515">
        <v>44967</v>
      </c>
      <c r="H9515">
        <v>44958</v>
      </c>
      <c r="I9515">
        <v>5899997.8751999997</v>
      </c>
      <c r="J9515" t="s">
        <v>215</v>
      </c>
      <c r="K9515">
        <v>5309.99808768</v>
      </c>
    </row>
    <row r="9516" spans="1:11" x14ac:dyDescent="0.2">
      <c r="A9516" t="s">
        <v>264</v>
      </c>
      <c r="B9516" t="s">
        <v>198</v>
      </c>
      <c r="C9516" t="s">
        <v>199</v>
      </c>
      <c r="D9516" t="s">
        <v>187</v>
      </c>
      <c r="E9516">
        <v>2622005</v>
      </c>
      <c r="F9516">
        <v>3.0510999999999999</v>
      </c>
      <c r="G9516">
        <v>44968</v>
      </c>
      <c r="H9516">
        <v>44958</v>
      </c>
      <c r="I9516">
        <v>7999999.4555000002</v>
      </c>
      <c r="J9516" t="s">
        <v>193</v>
      </c>
      <c r="K9516">
        <v>6399.9995644000001</v>
      </c>
    </row>
    <row r="9517" spans="1:11" x14ac:dyDescent="0.2">
      <c r="A9517" t="s">
        <v>264</v>
      </c>
      <c r="B9517" t="s">
        <v>198</v>
      </c>
      <c r="C9517" t="s">
        <v>199</v>
      </c>
      <c r="D9517" t="s">
        <v>192</v>
      </c>
      <c r="E9517">
        <v>3004847</v>
      </c>
      <c r="F9517">
        <v>3.0950000000000002</v>
      </c>
      <c r="G9517">
        <v>44973</v>
      </c>
      <c r="H9517">
        <v>44958</v>
      </c>
      <c r="I9517">
        <v>9300001.4649999999</v>
      </c>
      <c r="J9517" t="s">
        <v>193</v>
      </c>
      <c r="K9517">
        <v>7440.0011720000002</v>
      </c>
    </row>
    <row r="9518" spans="1:11" x14ac:dyDescent="0.2">
      <c r="A9518" t="s">
        <v>264</v>
      </c>
      <c r="B9518" t="s">
        <v>185</v>
      </c>
      <c r="C9518" t="s">
        <v>223</v>
      </c>
      <c r="D9518" t="s">
        <v>190</v>
      </c>
      <c r="E9518">
        <v>28793</v>
      </c>
      <c r="F9518">
        <v>83.354600000000005</v>
      </c>
      <c r="G9518">
        <v>44973</v>
      </c>
      <c r="H9518">
        <v>44958</v>
      </c>
      <c r="I9518">
        <v>2400028.9978</v>
      </c>
      <c r="J9518" t="s">
        <v>204</v>
      </c>
      <c r="K9518">
        <v>1680.02029846</v>
      </c>
    </row>
    <row r="9519" spans="1:11" x14ac:dyDescent="0.2">
      <c r="A9519" t="s">
        <v>264</v>
      </c>
      <c r="B9519" t="s">
        <v>198</v>
      </c>
      <c r="C9519" t="s">
        <v>227</v>
      </c>
      <c r="D9519" t="s">
        <v>190</v>
      </c>
      <c r="E9519">
        <v>68237</v>
      </c>
      <c r="F9519">
        <v>145.0821</v>
      </c>
      <c r="G9519">
        <v>44973</v>
      </c>
      <c r="H9519">
        <v>44958</v>
      </c>
      <c r="I9519">
        <v>9899967.2577</v>
      </c>
      <c r="J9519" t="s">
        <v>204</v>
      </c>
      <c r="K9519">
        <v>6929.977080390001</v>
      </c>
    </row>
    <row r="9520" spans="1:11" x14ac:dyDescent="0.2">
      <c r="A9520" t="s">
        <v>264</v>
      </c>
      <c r="B9520" t="s">
        <v>198</v>
      </c>
      <c r="C9520" t="s">
        <v>221</v>
      </c>
      <c r="D9520" t="s">
        <v>190</v>
      </c>
      <c r="E9520">
        <v>116862</v>
      </c>
      <c r="F9520">
        <v>36.795499999999997</v>
      </c>
      <c r="G9520">
        <v>44973</v>
      </c>
      <c r="H9520">
        <v>44958</v>
      </c>
      <c r="I9520">
        <v>4299995.7209999999</v>
      </c>
      <c r="J9520" t="s">
        <v>207</v>
      </c>
      <c r="K9520">
        <v>3009.9970047000002</v>
      </c>
    </row>
    <row r="9521" spans="1:11" x14ac:dyDescent="0.2">
      <c r="A9521" t="s">
        <v>264</v>
      </c>
      <c r="B9521" t="s">
        <v>185</v>
      </c>
      <c r="C9521" t="s">
        <v>245</v>
      </c>
      <c r="D9521" t="s">
        <v>190</v>
      </c>
      <c r="E9521">
        <v>93189</v>
      </c>
      <c r="F9521">
        <v>56.873699999999999</v>
      </c>
      <c r="G9521">
        <v>44973</v>
      </c>
      <c r="H9521">
        <v>44958</v>
      </c>
      <c r="I9521">
        <v>5300003.2292999998</v>
      </c>
      <c r="J9521" t="s">
        <v>188</v>
      </c>
      <c r="K9521">
        <v>3710.0022605099998</v>
      </c>
    </row>
    <row r="9522" spans="1:11" x14ac:dyDescent="0.2">
      <c r="A9522" t="s">
        <v>264</v>
      </c>
      <c r="B9522" t="s">
        <v>185</v>
      </c>
      <c r="C9522" t="s">
        <v>213</v>
      </c>
      <c r="D9522" t="s">
        <v>190</v>
      </c>
      <c r="E9522">
        <v>129371</v>
      </c>
      <c r="F9522">
        <v>71.886399999999995</v>
      </c>
      <c r="G9522">
        <v>44973</v>
      </c>
      <c r="H9522">
        <v>44958</v>
      </c>
      <c r="I9522">
        <v>9300015.4543999992</v>
      </c>
      <c r="J9522" t="s">
        <v>188</v>
      </c>
      <c r="K9522">
        <v>6510.0108180799998</v>
      </c>
    </row>
    <row r="9523" spans="1:11" x14ac:dyDescent="0.2">
      <c r="A9523" t="s">
        <v>264</v>
      </c>
      <c r="B9523" t="s">
        <v>185</v>
      </c>
      <c r="C9523" t="s">
        <v>236</v>
      </c>
      <c r="D9523" t="s">
        <v>190</v>
      </c>
      <c r="E9523">
        <v>1157424</v>
      </c>
      <c r="F9523">
        <v>6.9119000000000002</v>
      </c>
      <c r="G9523">
        <v>44973</v>
      </c>
      <c r="H9523">
        <v>44958</v>
      </c>
      <c r="I9523">
        <v>7999998.9456000002</v>
      </c>
      <c r="J9523" t="s">
        <v>215</v>
      </c>
      <c r="K9523">
        <v>7199.9990510400003</v>
      </c>
    </row>
    <row r="9524" spans="1:11" x14ac:dyDescent="0.2">
      <c r="A9524" t="s">
        <v>264</v>
      </c>
      <c r="B9524" t="s">
        <v>185</v>
      </c>
      <c r="C9524" t="s">
        <v>232</v>
      </c>
      <c r="D9524" t="s">
        <v>192</v>
      </c>
      <c r="E9524">
        <v>277918</v>
      </c>
      <c r="F9524">
        <v>25.9069</v>
      </c>
      <c r="G9524">
        <v>44974</v>
      </c>
      <c r="H9524">
        <v>44958</v>
      </c>
      <c r="I9524">
        <v>7199993.8342000004</v>
      </c>
      <c r="J9524" t="s">
        <v>204</v>
      </c>
      <c r="K9524">
        <v>5039.9956839400002</v>
      </c>
    </row>
    <row r="9525" spans="1:11" x14ac:dyDescent="0.2">
      <c r="A9525" t="s">
        <v>264</v>
      </c>
      <c r="B9525" t="s">
        <v>198</v>
      </c>
      <c r="C9525" t="s">
        <v>239</v>
      </c>
      <c r="D9525" t="s">
        <v>190</v>
      </c>
      <c r="E9525">
        <v>203631</v>
      </c>
      <c r="F9525">
        <v>17.678999999999998</v>
      </c>
      <c r="G9525">
        <v>44974</v>
      </c>
      <c r="H9525">
        <v>44958</v>
      </c>
      <c r="I9525">
        <v>3599992.4489999996</v>
      </c>
      <c r="J9525" t="s">
        <v>188</v>
      </c>
      <c r="K9525">
        <v>2519.9947142999995</v>
      </c>
    </row>
    <row r="9526" spans="1:11" x14ac:dyDescent="0.2">
      <c r="A9526" t="s">
        <v>264</v>
      </c>
      <c r="B9526" t="s">
        <v>185</v>
      </c>
      <c r="C9526" t="s">
        <v>219</v>
      </c>
      <c r="D9526" t="s">
        <v>190</v>
      </c>
      <c r="E9526">
        <v>170576</v>
      </c>
      <c r="F9526">
        <v>49.244999999999997</v>
      </c>
      <c r="G9526">
        <v>44975</v>
      </c>
      <c r="H9526">
        <v>44958</v>
      </c>
      <c r="I9526">
        <v>8400015.1199999992</v>
      </c>
      <c r="J9526" t="s">
        <v>188</v>
      </c>
      <c r="K9526">
        <v>5880.0105839999997</v>
      </c>
    </row>
    <row r="9527" spans="1:11" x14ac:dyDescent="0.2">
      <c r="A9527" t="s">
        <v>264</v>
      </c>
      <c r="B9527" t="s">
        <v>185</v>
      </c>
      <c r="C9527" t="s">
        <v>234</v>
      </c>
      <c r="D9527" t="s">
        <v>190</v>
      </c>
      <c r="E9527">
        <v>38903</v>
      </c>
      <c r="F9527">
        <v>100.2492</v>
      </c>
      <c r="G9527">
        <v>44976</v>
      </c>
      <c r="H9527">
        <v>44958</v>
      </c>
      <c r="I9527">
        <v>3899994.6276000002</v>
      </c>
      <c r="J9527" t="s">
        <v>204</v>
      </c>
      <c r="K9527">
        <v>2729.9962393200003</v>
      </c>
    </row>
    <row r="9528" spans="1:11" x14ac:dyDescent="0.2">
      <c r="A9528" t="s">
        <v>264</v>
      </c>
      <c r="B9528" t="s">
        <v>198</v>
      </c>
      <c r="C9528" t="s">
        <v>191</v>
      </c>
      <c r="D9528" t="s">
        <v>190</v>
      </c>
      <c r="E9528">
        <v>1064928</v>
      </c>
      <c r="F9528">
        <v>6.1036999999999999</v>
      </c>
      <c r="G9528">
        <v>44977</v>
      </c>
      <c r="H9528">
        <v>44958</v>
      </c>
      <c r="I9528">
        <v>6500001.0335999997</v>
      </c>
      <c r="J9528" t="s">
        <v>193</v>
      </c>
      <c r="K9528">
        <v>5200.0008268800002</v>
      </c>
    </row>
    <row r="9529" spans="1:11" x14ac:dyDescent="0.2">
      <c r="A9529" t="s">
        <v>264</v>
      </c>
      <c r="B9529" t="s">
        <v>198</v>
      </c>
      <c r="C9529" t="s">
        <v>201</v>
      </c>
      <c r="D9529" t="s">
        <v>190</v>
      </c>
      <c r="E9529">
        <v>34960</v>
      </c>
      <c r="F9529">
        <v>37.185200000000002</v>
      </c>
      <c r="G9529">
        <v>44977</v>
      </c>
      <c r="H9529">
        <v>44958</v>
      </c>
      <c r="I9529">
        <v>1299994.5920000002</v>
      </c>
      <c r="J9529" t="s">
        <v>188</v>
      </c>
      <c r="K9529">
        <v>909.99621440000021</v>
      </c>
    </row>
    <row r="9530" spans="1:11" x14ac:dyDescent="0.2">
      <c r="A9530" t="s">
        <v>264</v>
      </c>
      <c r="B9530" t="s">
        <v>198</v>
      </c>
      <c r="C9530" t="s">
        <v>224</v>
      </c>
      <c r="D9530" t="s">
        <v>192</v>
      </c>
      <c r="E9530">
        <v>16956</v>
      </c>
      <c r="F9530">
        <v>182.8288</v>
      </c>
      <c r="G9530">
        <v>44980</v>
      </c>
      <c r="H9530">
        <v>44958</v>
      </c>
      <c r="I9530">
        <v>3100045.1327999998</v>
      </c>
      <c r="J9530" t="s">
        <v>204</v>
      </c>
      <c r="K9530">
        <v>2170.0315929600001</v>
      </c>
    </row>
    <row r="9531" spans="1:11" x14ac:dyDescent="0.2">
      <c r="A9531" t="s">
        <v>264</v>
      </c>
      <c r="B9531" t="s">
        <v>185</v>
      </c>
      <c r="C9531" t="s">
        <v>213</v>
      </c>
      <c r="D9531" t="s">
        <v>190</v>
      </c>
      <c r="E9531">
        <v>25987</v>
      </c>
      <c r="F9531">
        <v>69.266400000000004</v>
      </c>
      <c r="G9531">
        <v>44980</v>
      </c>
      <c r="H9531">
        <v>44958</v>
      </c>
      <c r="I9531">
        <v>1800025.9368</v>
      </c>
      <c r="J9531" t="s">
        <v>188</v>
      </c>
      <c r="K9531">
        <v>1260.0181557600001</v>
      </c>
    </row>
    <row r="9532" spans="1:11" x14ac:dyDescent="0.2">
      <c r="A9532" t="s">
        <v>264</v>
      </c>
      <c r="B9532" t="s">
        <v>185</v>
      </c>
      <c r="C9532" t="s">
        <v>186</v>
      </c>
      <c r="D9532" t="s">
        <v>190</v>
      </c>
      <c r="E9532">
        <v>416327</v>
      </c>
      <c r="F9532">
        <v>24.019600000000001</v>
      </c>
      <c r="G9532">
        <v>44980</v>
      </c>
      <c r="H9532">
        <v>44958</v>
      </c>
      <c r="I9532">
        <v>10000008.009200001</v>
      </c>
      <c r="J9532" t="s">
        <v>188</v>
      </c>
      <c r="K9532">
        <v>7000.0056064400005</v>
      </c>
    </row>
    <row r="9533" spans="1:11" x14ac:dyDescent="0.2">
      <c r="A9533" t="s">
        <v>264</v>
      </c>
      <c r="B9533" t="s">
        <v>198</v>
      </c>
      <c r="C9533" t="s">
        <v>239</v>
      </c>
      <c r="D9533" t="s">
        <v>190</v>
      </c>
      <c r="E9533">
        <v>45049</v>
      </c>
      <c r="F9533">
        <v>15.5388</v>
      </c>
      <c r="G9533">
        <v>44980</v>
      </c>
      <c r="H9533">
        <v>44958</v>
      </c>
      <c r="I9533">
        <v>700007.40119999996</v>
      </c>
      <c r="J9533" t="s">
        <v>188</v>
      </c>
      <c r="K9533">
        <v>490.00518083999998</v>
      </c>
    </row>
    <row r="9534" spans="1:11" x14ac:dyDescent="0.2">
      <c r="A9534" t="s">
        <v>264</v>
      </c>
      <c r="B9534" t="s">
        <v>185</v>
      </c>
      <c r="C9534" t="s">
        <v>237</v>
      </c>
      <c r="D9534" t="s">
        <v>200</v>
      </c>
      <c r="E9534">
        <v>259005</v>
      </c>
      <c r="F9534">
        <v>15.829800000000001</v>
      </c>
      <c r="G9534">
        <v>44980</v>
      </c>
      <c r="H9534">
        <v>44958</v>
      </c>
      <c r="I9534">
        <v>4099997.3489999999</v>
      </c>
      <c r="J9534" t="s">
        <v>204</v>
      </c>
      <c r="K9534">
        <v>2869.9981443000001</v>
      </c>
    </row>
    <row r="9535" spans="1:11" x14ac:dyDescent="0.2">
      <c r="A9535" t="s">
        <v>264</v>
      </c>
      <c r="B9535" t="s">
        <v>185</v>
      </c>
      <c r="C9535" t="s">
        <v>235</v>
      </c>
      <c r="D9535" t="s">
        <v>190</v>
      </c>
      <c r="E9535">
        <v>313619</v>
      </c>
      <c r="F9535">
        <v>14.6675</v>
      </c>
      <c r="G9535">
        <v>44981</v>
      </c>
      <c r="H9535">
        <v>44958</v>
      </c>
      <c r="I9535">
        <v>4600006.6825000001</v>
      </c>
      <c r="J9535" t="s">
        <v>204</v>
      </c>
      <c r="K9535">
        <v>3220.0046777500002</v>
      </c>
    </row>
    <row r="9536" spans="1:11" x14ac:dyDescent="0.2">
      <c r="A9536" t="s">
        <v>264</v>
      </c>
      <c r="B9536" t="s">
        <v>185</v>
      </c>
      <c r="C9536" t="s">
        <v>232</v>
      </c>
      <c r="D9536" t="s">
        <v>187</v>
      </c>
      <c r="E9536">
        <v>156446</v>
      </c>
      <c r="F9536">
        <v>23.011199999999999</v>
      </c>
      <c r="G9536">
        <v>44981</v>
      </c>
      <c r="H9536">
        <v>44958</v>
      </c>
      <c r="I9536">
        <v>3600010.1952</v>
      </c>
      <c r="J9536" t="s">
        <v>204</v>
      </c>
      <c r="K9536">
        <v>2520.0071366400002</v>
      </c>
    </row>
    <row r="9537" spans="1:11" x14ac:dyDescent="0.2">
      <c r="A9537" t="s">
        <v>264</v>
      </c>
      <c r="B9537" t="s">
        <v>185</v>
      </c>
      <c r="C9537" t="s">
        <v>227</v>
      </c>
      <c r="D9537" t="s">
        <v>190</v>
      </c>
      <c r="E9537">
        <v>31574</v>
      </c>
      <c r="F9537">
        <v>142.5239</v>
      </c>
      <c r="G9537">
        <v>44981</v>
      </c>
      <c r="H9537">
        <v>44958</v>
      </c>
      <c r="I9537">
        <v>4500049.6185999997</v>
      </c>
      <c r="J9537" t="s">
        <v>204</v>
      </c>
      <c r="K9537">
        <v>3150.0347330199997</v>
      </c>
    </row>
    <row r="9538" spans="1:11" x14ac:dyDescent="0.2">
      <c r="A9538" t="s">
        <v>264</v>
      </c>
      <c r="B9538" t="s">
        <v>198</v>
      </c>
      <c r="C9538" t="s">
        <v>208</v>
      </c>
      <c r="D9538" t="s">
        <v>187</v>
      </c>
      <c r="E9538">
        <v>128505</v>
      </c>
      <c r="F9538">
        <v>66.923699999999997</v>
      </c>
      <c r="G9538">
        <v>44982</v>
      </c>
      <c r="H9538">
        <v>44958</v>
      </c>
      <c r="I9538">
        <v>8600030.0684999991</v>
      </c>
      <c r="J9538" t="s">
        <v>188</v>
      </c>
      <c r="K9538">
        <v>6020.0210479500001</v>
      </c>
    </row>
    <row r="9539" spans="1:11" x14ac:dyDescent="0.2">
      <c r="A9539" t="s">
        <v>264</v>
      </c>
      <c r="B9539" t="s">
        <v>198</v>
      </c>
      <c r="C9539" t="s">
        <v>202</v>
      </c>
      <c r="D9539" t="s">
        <v>190</v>
      </c>
      <c r="E9539">
        <v>664064</v>
      </c>
      <c r="F9539">
        <v>3.7646999999999999</v>
      </c>
      <c r="G9539">
        <v>44983</v>
      </c>
      <c r="H9539">
        <v>44958</v>
      </c>
      <c r="I9539">
        <v>2500001.7407999998</v>
      </c>
      <c r="J9539" t="s">
        <v>193</v>
      </c>
      <c r="K9539">
        <v>2000.0013926399999</v>
      </c>
    </row>
    <row r="9540" spans="1:11" x14ac:dyDescent="0.2">
      <c r="A9540" t="s">
        <v>264</v>
      </c>
      <c r="B9540" t="s">
        <v>185</v>
      </c>
      <c r="C9540" t="s">
        <v>210</v>
      </c>
      <c r="D9540" t="s">
        <v>192</v>
      </c>
      <c r="E9540">
        <v>305628</v>
      </c>
      <c r="F9540">
        <v>31.410699999999999</v>
      </c>
      <c r="G9540">
        <v>44984</v>
      </c>
      <c r="H9540">
        <v>44958</v>
      </c>
      <c r="I9540">
        <v>9599989.4195999987</v>
      </c>
      <c r="J9540" t="s">
        <v>204</v>
      </c>
      <c r="K9540">
        <v>6719.9925937199996</v>
      </c>
    </row>
    <row r="9541" spans="1:11" x14ac:dyDescent="0.2">
      <c r="A9541" t="s">
        <v>264</v>
      </c>
      <c r="B9541" t="s">
        <v>198</v>
      </c>
      <c r="C9541" t="s">
        <v>227</v>
      </c>
      <c r="D9541" t="s">
        <v>190</v>
      </c>
      <c r="E9541">
        <v>27873</v>
      </c>
      <c r="F9541">
        <v>161.44829999999999</v>
      </c>
      <c r="G9541">
        <v>44984</v>
      </c>
      <c r="H9541">
        <v>44958</v>
      </c>
      <c r="I9541">
        <v>4500048.4658999993</v>
      </c>
      <c r="J9541" t="s">
        <v>204</v>
      </c>
      <c r="K9541">
        <v>3150.0339261299996</v>
      </c>
    </row>
    <row r="9542" spans="1:11" x14ac:dyDescent="0.2">
      <c r="A9542" t="s">
        <v>264</v>
      </c>
      <c r="B9542" t="s">
        <v>198</v>
      </c>
      <c r="C9542" t="s">
        <v>230</v>
      </c>
      <c r="D9542" t="s">
        <v>190</v>
      </c>
      <c r="E9542">
        <v>69709</v>
      </c>
      <c r="F9542">
        <v>113.3288</v>
      </c>
      <c r="G9542">
        <v>44984</v>
      </c>
      <c r="H9542">
        <v>44958</v>
      </c>
      <c r="I9542">
        <v>7900037.3191999998</v>
      </c>
      <c r="J9542" t="s">
        <v>188</v>
      </c>
      <c r="K9542">
        <v>5530.0261234399995</v>
      </c>
    </row>
    <row r="9543" spans="1:11" x14ac:dyDescent="0.2">
      <c r="A9543" t="s">
        <v>265</v>
      </c>
      <c r="B9543" t="s">
        <v>185</v>
      </c>
      <c r="C9543" t="s">
        <v>213</v>
      </c>
      <c r="D9543" t="s">
        <v>190</v>
      </c>
      <c r="E9543">
        <v>64652</v>
      </c>
      <c r="F9543">
        <v>66.509500000000003</v>
      </c>
      <c r="G9543">
        <v>44623</v>
      </c>
      <c r="H9543">
        <v>44621</v>
      </c>
      <c r="I9543">
        <v>4299972.1940000001</v>
      </c>
      <c r="J9543" t="s">
        <v>188</v>
      </c>
      <c r="K9543">
        <v>2579.9833164000001</v>
      </c>
    </row>
    <row r="9544" spans="1:11" x14ac:dyDescent="0.2">
      <c r="A9544" t="s">
        <v>265</v>
      </c>
      <c r="B9544" t="s">
        <v>185</v>
      </c>
      <c r="C9544" t="s">
        <v>237</v>
      </c>
      <c r="D9544" t="s">
        <v>190</v>
      </c>
      <c r="E9544">
        <v>307698</v>
      </c>
      <c r="F9544">
        <v>15.274699999999999</v>
      </c>
      <c r="G9544">
        <v>44623</v>
      </c>
      <c r="H9544">
        <v>44621</v>
      </c>
      <c r="I9544">
        <v>4699994.6405999996</v>
      </c>
      <c r="J9544" t="s">
        <v>204</v>
      </c>
      <c r="K9544">
        <v>2819.9967843599998</v>
      </c>
    </row>
    <row r="9545" spans="1:11" x14ac:dyDescent="0.2">
      <c r="A9545" t="s">
        <v>265</v>
      </c>
      <c r="B9545" t="s">
        <v>185</v>
      </c>
      <c r="C9545" t="s">
        <v>216</v>
      </c>
      <c r="D9545" t="s">
        <v>192</v>
      </c>
      <c r="E9545">
        <v>271584</v>
      </c>
      <c r="F9545">
        <v>17.674099999999999</v>
      </c>
      <c r="G9545">
        <v>44623</v>
      </c>
      <c r="H9545">
        <v>44621</v>
      </c>
      <c r="I9545">
        <v>4800002.7743999995</v>
      </c>
      <c r="J9545" t="s">
        <v>215</v>
      </c>
      <c r="K9545">
        <v>3840.0022195199999</v>
      </c>
    </row>
    <row r="9546" spans="1:11" x14ac:dyDescent="0.2">
      <c r="A9546" t="s">
        <v>265</v>
      </c>
      <c r="B9546" t="s">
        <v>198</v>
      </c>
      <c r="C9546" t="s">
        <v>240</v>
      </c>
      <c r="D9546" t="s">
        <v>192</v>
      </c>
      <c r="E9546">
        <v>1048485</v>
      </c>
      <c r="F9546">
        <v>6.6763000000000003</v>
      </c>
      <c r="G9546">
        <v>44623</v>
      </c>
      <c r="H9546">
        <v>44621</v>
      </c>
      <c r="I9546">
        <v>7000000.4055000003</v>
      </c>
      <c r="J9546" t="s">
        <v>241</v>
      </c>
      <c r="K9546">
        <v>5600.0003244000009</v>
      </c>
    </row>
    <row r="9547" spans="1:11" x14ac:dyDescent="0.2">
      <c r="A9547" t="s">
        <v>265</v>
      </c>
      <c r="B9547" t="s">
        <v>198</v>
      </c>
      <c r="C9547" t="s">
        <v>230</v>
      </c>
      <c r="D9547" t="s">
        <v>190</v>
      </c>
      <c r="E9547">
        <v>22410</v>
      </c>
      <c r="F9547">
        <v>111.5573</v>
      </c>
      <c r="G9547">
        <v>44623</v>
      </c>
      <c r="H9547">
        <v>44621</v>
      </c>
      <c r="I9547">
        <v>2499999.0929999999</v>
      </c>
      <c r="J9547" t="s">
        <v>188</v>
      </c>
      <c r="K9547">
        <v>1499.9994557999999</v>
      </c>
    </row>
    <row r="9548" spans="1:11" x14ac:dyDescent="0.2">
      <c r="A9548" t="s">
        <v>265</v>
      </c>
      <c r="B9548" t="s">
        <v>198</v>
      </c>
      <c r="C9548" t="s">
        <v>220</v>
      </c>
      <c r="D9548" t="s">
        <v>192</v>
      </c>
      <c r="E9548">
        <v>9491</v>
      </c>
      <c r="F9548">
        <v>168.58750000000001</v>
      </c>
      <c r="G9548">
        <v>44623</v>
      </c>
      <c r="H9548">
        <v>44621</v>
      </c>
      <c r="I9548">
        <v>1600063.9625000001</v>
      </c>
      <c r="J9548" t="s">
        <v>188</v>
      </c>
      <c r="K9548">
        <v>960.03837750000014</v>
      </c>
    </row>
    <row r="9549" spans="1:11" x14ac:dyDescent="0.2">
      <c r="A9549" t="s">
        <v>265</v>
      </c>
      <c r="B9549" t="s">
        <v>185</v>
      </c>
      <c r="C9549" t="s">
        <v>227</v>
      </c>
      <c r="D9549" t="s">
        <v>190</v>
      </c>
      <c r="E9549">
        <v>56219</v>
      </c>
      <c r="F9549">
        <v>142.29949999999999</v>
      </c>
      <c r="G9549">
        <v>44625</v>
      </c>
      <c r="H9549">
        <v>44621</v>
      </c>
      <c r="I9549">
        <v>7999935.5904999999</v>
      </c>
      <c r="J9549" t="s">
        <v>204</v>
      </c>
      <c r="K9549">
        <v>4799.9613542999996</v>
      </c>
    </row>
    <row r="9550" spans="1:11" x14ac:dyDescent="0.2">
      <c r="A9550" t="s">
        <v>265</v>
      </c>
      <c r="B9550" t="s">
        <v>185</v>
      </c>
      <c r="C9550" t="s">
        <v>228</v>
      </c>
      <c r="D9550" t="s">
        <v>192</v>
      </c>
      <c r="E9550">
        <v>27003</v>
      </c>
      <c r="F9550">
        <v>29.6266</v>
      </c>
      <c r="G9550">
        <v>44626</v>
      </c>
      <c r="H9550">
        <v>44621</v>
      </c>
      <c r="I9550">
        <v>800007.07979999995</v>
      </c>
      <c r="J9550" t="s">
        <v>204</v>
      </c>
      <c r="K9550">
        <v>480.00424787999998</v>
      </c>
    </row>
    <row r="9551" spans="1:11" x14ac:dyDescent="0.2">
      <c r="A9551" t="s">
        <v>265</v>
      </c>
      <c r="B9551" t="s">
        <v>198</v>
      </c>
      <c r="C9551" t="s">
        <v>231</v>
      </c>
      <c r="D9551" t="s">
        <v>200</v>
      </c>
      <c r="E9551">
        <v>111718</v>
      </c>
      <c r="F9551">
        <v>22.377800000000001</v>
      </c>
      <c r="G9551">
        <v>44626</v>
      </c>
      <c r="H9551">
        <v>44621</v>
      </c>
      <c r="I9551">
        <v>2500003.0603999998</v>
      </c>
      <c r="J9551" t="s">
        <v>188</v>
      </c>
      <c r="K9551">
        <v>1500.0018362399999</v>
      </c>
    </row>
    <row r="9552" spans="1:11" x14ac:dyDescent="0.2">
      <c r="A9552" t="s">
        <v>265</v>
      </c>
      <c r="B9552" t="s">
        <v>198</v>
      </c>
      <c r="C9552" t="s">
        <v>213</v>
      </c>
      <c r="D9552" t="s">
        <v>190</v>
      </c>
      <c r="E9552">
        <v>35850</v>
      </c>
      <c r="F9552">
        <v>69.734200000000001</v>
      </c>
      <c r="G9552">
        <v>44626</v>
      </c>
      <c r="H9552">
        <v>44621</v>
      </c>
      <c r="I9552">
        <v>2499971.0699999998</v>
      </c>
      <c r="J9552" t="s">
        <v>188</v>
      </c>
      <c r="K9552">
        <v>1499.9826419999999</v>
      </c>
    </row>
    <row r="9553" spans="1:11" x14ac:dyDescent="0.2">
      <c r="A9553" t="s">
        <v>265</v>
      </c>
      <c r="B9553" t="s">
        <v>198</v>
      </c>
      <c r="C9553" t="s">
        <v>242</v>
      </c>
      <c r="D9553" t="s">
        <v>190</v>
      </c>
      <c r="E9553">
        <v>36022</v>
      </c>
      <c r="F9553">
        <v>274.83339999999998</v>
      </c>
      <c r="G9553">
        <v>44627</v>
      </c>
      <c r="H9553">
        <v>44621</v>
      </c>
      <c r="I9553">
        <v>9900048.7347999997</v>
      </c>
      <c r="J9553" t="s">
        <v>207</v>
      </c>
      <c r="K9553">
        <v>5940.0292408800005</v>
      </c>
    </row>
    <row r="9554" spans="1:11" x14ac:dyDescent="0.2">
      <c r="A9554" t="s">
        <v>265</v>
      </c>
      <c r="B9554" t="s">
        <v>198</v>
      </c>
      <c r="C9554" t="s">
        <v>229</v>
      </c>
      <c r="D9554" t="s">
        <v>187</v>
      </c>
      <c r="E9554">
        <v>75258</v>
      </c>
      <c r="F9554">
        <v>111.6153</v>
      </c>
      <c r="G9554">
        <v>44630</v>
      </c>
      <c r="H9554">
        <v>44621</v>
      </c>
      <c r="I9554">
        <v>8399944.2474000007</v>
      </c>
      <c r="J9554" t="s">
        <v>188</v>
      </c>
      <c r="K9554">
        <v>5039.9665484400002</v>
      </c>
    </row>
    <row r="9555" spans="1:11" x14ac:dyDescent="0.2">
      <c r="A9555" t="s">
        <v>265</v>
      </c>
      <c r="B9555" t="s">
        <v>185</v>
      </c>
      <c r="C9555" t="s">
        <v>216</v>
      </c>
      <c r="D9555" t="s">
        <v>190</v>
      </c>
      <c r="E9555">
        <v>479858</v>
      </c>
      <c r="F9555">
        <v>17.0884</v>
      </c>
      <c r="G9555">
        <v>44630</v>
      </c>
      <c r="H9555">
        <v>44621</v>
      </c>
      <c r="I9555">
        <v>8200005.4472000003</v>
      </c>
      <c r="J9555" t="s">
        <v>215</v>
      </c>
      <c r="K9555">
        <v>6560.0043577600009</v>
      </c>
    </row>
    <row r="9556" spans="1:11" x14ac:dyDescent="0.2">
      <c r="A9556" t="s">
        <v>265</v>
      </c>
      <c r="B9556" t="s">
        <v>185</v>
      </c>
      <c r="C9556" t="s">
        <v>223</v>
      </c>
      <c r="D9556" t="s">
        <v>192</v>
      </c>
      <c r="E9556">
        <v>51547</v>
      </c>
      <c r="F9556">
        <v>81.478800000000007</v>
      </c>
      <c r="G9556">
        <v>44630</v>
      </c>
      <c r="H9556">
        <v>44621</v>
      </c>
      <c r="I9556">
        <v>4199987.7036000006</v>
      </c>
      <c r="J9556" t="s">
        <v>204</v>
      </c>
      <c r="K9556">
        <v>2519.9926221600003</v>
      </c>
    </row>
    <row r="9557" spans="1:11" x14ac:dyDescent="0.2">
      <c r="A9557" t="s">
        <v>265</v>
      </c>
      <c r="B9557" t="s">
        <v>185</v>
      </c>
      <c r="C9557" t="s">
        <v>223</v>
      </c>
      <c r="D9557" t="s">
        <v>190</v>
      </c>
      <c r="E9557">
        <v>31479</v>
      </c>
      <c r="F9557">
        <v>88.947500000000005</v>
      </c>
      <c r="G9557">
        <v>44630</v>
      </c>
      <c r="H9557">
        <v>44621</v>
      </c>
      <c r="I9557">
        <v>2799978.3525</v>
      </c>
      <c r="J9557" t="s">
        <v>204</v>
      </c>
      <c r="K9557">
        <v>1679.9870115000003</v>
      </c>
    </row>
    <row r="9558" spans="1:11" x14ac:dyDescent="0.2">
      <c r="A9558" t="s">
        <v>265</v>
      </c>
      <c r="B9558" t="s">
        <v>198</v>
      </c>
      <c r="C9558" t="s">
        <v>221</v>
      </c>
      <c r="D9558" t="s">
        <v>192</v>
      </c>
      <c r="E9558">
        <v>165449</v>
      </c>
      <c r="F9558">
        <v>36.869399999999999</v>
      </c>
      <c r="G9558">
        <v>44630</v>
      </c>
      <c r="H9558">
        <v>44621</v>
      </c>
      <c r="I9558">
        <v>6100005.3606000002</v>
      </c>
      <c r="J9558" t="s">
        <v>207</v>
      </c>
      <c r="K9558">
        <v>3660.0032163599999</v>
      </c>
    </row>
    <row r="9559" spans="1:11" x14ac:dyDescent="0.2">
      <c r="A9559" t="s">
        <v>265</v>
      </c>
      <c r="B9559" t="s">
        <v>198</v>
      </c>
      <c r="C9559" t="s">
        <v>194</v>
      </c>
      <c r="D9559" t="s">
        <v>190</v>
      </c>
      <c r="E9559">
        <v>59439</v>
      </c>
      <c r="F9559">
        <v>48.789700000000003</v>
      </c>
      <c r="G9559">
        <v>44630</v>
      </c>
      <c r="H9559">
        <v>44621</v>
      </c>
      <c r="I9559">
        <v>2900010.9783000001</v>
      </c>
      <c r="J9559" t="s">
        <v>188</v>
      </c>
      <c r="K9559">
        <v>1740.0065869800003</v>
      </c>
    </row>
    <row r="9560" spans="1:11" x14ac:dyDescent="0.2">
      <c r="A9560" t="s">
        <v>265</v>
      </c>
      <c r="B9560" t="s">
        <v>185</v>
      </c>
      <c r="C9560" t="s">
        <v>229</v>
      </c>
      <c r="D9560" t="s">
        <v>187</v>
      </c>
      <c r="E9560">
        <v>28585</v>
      </c>
      <c r="F9560">
        <v>97.953199999999995</v>
      </c>
      <c r="G9560">
        <v>44631</v>
      </c>
      <c r="H9560">
        <v>44621</v>
      </c>
      <c r="I9560">
        <v>2799992.2220000001</v>
      </c>
      <c r="J9560" t="s">
        <v>188</v>
      </c>
      <c r="K9560">
        <v>1679.9953332000002</v>
      </c>
    </row>
    <row r="9561" spans="1:11" x14ac:dyDescent="0.2">
      <c r="A9561" t="s">
        <v>265</v>
      </c>
      <c r="B9561" t="s">
        <v>185</v>
      </c>
      <c r="C9561" t="s">
        <v>216</v>
      </c>
      <c r="D9561" t="s">
        <v>212</v>
      </c>
      <c r="E9561">
        <v>156090</v>
      </c>
      <c r="F9561">
        <v>17.938400000000001</v>
      </c>
      <c r="G9561">
        <v>44632</v>
      </c>
      <c r="H9561">
        <v>44621</v>
      </c>
      <c r="I9561">
        <v>2800004.8560000001</v>
      </c>
      <c r="J9561" t="s">
        <v>215</v>
      </c>
      <c r="K9561">
        <v>2240.0038848000004</v>
      </c>
    </row>
    <row r="9562" spans="1:11" x14ac:dyDescent="0.2">
      <c r="A9562" t="s">
        <v>265</v>
      </c>
      <c r="B9562" t="s">
        <v>185</v>
      </c>
      <c r="C9562" t="s">
        <v>231</v>
      </c>
      <c r="D9562" t="s">
        <v>190</v>
      </c>
      <c r="E9562">
        <v>144987</v>
      </c>
      <c r="F9562">
        <v>20.691500000000001</v>
      </c>
      <c r="G9562">
        <v>44632</v>
      </c>
      <c r="H9562">
        <v>44621</v>
      </c>
      <c r="I9562">
        <v>2999998.5105000003</v>
      </c>
      <c r="J9562" t="s">
        <v>188</v>
      </c>
      <c r="K9562">
        <v>1799.9991063000002</v>
      </c>
    </row>
    <row r="9563" spans="1:11" x14ac:dyDescent="0.2">
      <c r="A9563" t="s">
        <v>265</v>
      </c>
      <c r="B9563" t="s">
        <v>198</v>
      </c>
      <c r="C9563" t="s">
        <v>245</v>
      </c>
      <c r="D9563" t="s">
        <v>200</v>
      </c>
      <c r="E9563">
        <v>84415</v>
      </c>
      <c r="F9563">
        <v>58.046700000000001</v>
      </c>
      <c r="G9563">
        <v>44632</v>
      </c>
      <c r="H9563">
        <v>44621</v>
      </c>
      <c r="I9563">
        <v>4900012.1804999998</v>
      </c>
      <c r="J9563" t="s">
        <v>188</v>
      </c>
      <c r="K9563">
        <v>2940.0073082999997</v>
      </c>
    </row>
    <row r="9564" spans="1:11" x14ac:dyDescent="0.2">
      <c r="A9564" t="s">
        <v>265</v>
      </c>
      <c r="B9564" t="s">
        <v>198</v>
      </c>
      <c r="C9564" t="s">
        <v>236</v>
      </c>
      <c r="D9564" t="s">
        <v>187</v>
      </c>
      <c r="E9564">
        <v>829962</v>
      </c>
      <c r="F9564">
        <v>6.7473000000000001</v>
      </c>
      <c r="G9564">
        <v>44633</v>
      </c>
      <c r="H9564">
        <v>44621</v>
      </c>
      <c r="I9564">
        <v>5600002.6025999999</v>
      </c>
      <c r="J9564" t="s">
        <v>215</v>
      </c>
      <c r="K9564">
        <v>4480.00208208</v>
      </c>
    </row>
    <row r="9565" spans="1:11" x14ac:dyDescent="0.2">
      <c r="A9565" t="s">
        <v>265</v>
      </c>
      <c r="B9565" t="s">
        <v>185</v>
      </c>
      <c r="C9565" t="s">
        <v>237</v>
      </c>
      <c r="D9565" t="s">
        <v>192</v>
      </c>
      <c r="E9565">
        <v>488267</v>
      </c>
      <c r="F9565">
        <v>17.4085</v>
      </c>
      <c r="G9565">
        <v>44637</v>
      </c>
      <c r="H9565">
        <v>44621</v>
      </c>
      <c r="I9565">
        <v>8499996.0694999993</v>
      </c>
      <c r="J9565" t="s">
        <v>204</v>
      </c>
      <c r="K9565">
        <v>5099.9976416999998</v>
      </c>
    </row>
    <row r="9566" spans="1:11" x14ac:dyDescent="0.2">
      <c r="A9566" t="s">
        <v>265</v>
      </c>
      <c r="B9566" t="s">
        <v>198</v>
      </c>
      <c r="C9566" t="s">
        <v>208</v>
      </c>
      <c r="D9566" t="s">
        <v>200</v>
      </c>
      <c r="E9566">
        <v>11897</v>
      </c>
      <c r="F9566">
        <v>67.241600000000005</v>
      </c>
      <c r="G9566">
        <v>44637</v>
      </c>
      <c r="H9566">
        <v>44621</v>
      </c>
      <c r="I9566">
        <v>799973.31520000007</v>
      </c>
      <c r="J9566" t="s">
        <v>188</v>
      </c>
      <c r="K9566">
        <v>479.98398912000005</v>
      </c>
    </row>
    <row r="9567" spans="1:11" x14ac:dyDescent="0.2">
      <c r="A9567" t="s">
        <v>265</v>
      </c>
      <c r="B9567" t="s">
        <v>185</v>
      </c>
      <c r="C9567" t="s">
        <v>233</v>
      </c>
      <c r="D9567" t="s">
        <v>190</v>
      </c>
      <c r="E9567">
        <v>68098</v>
      </c>
      <c r="F9567">
        <v>92.513800000000003</v>
      </c>
      <c r="G9567">
        <v>44637</v>
      </c>
      <c r="H9567">
        <v>44621</v>
      </c>
      <c r="I9567">
        <v>6300004.7524000006</v>
      </c>
      <c r="J9567" t="s">
        <v>204</v>
      </c>
      <c r="K9567">
        <v>3780.0028514400005</v>
      </c>
    </row>
    <row r="9568" spans="1:11" x14ac:dyDescent="0.2">
      <c r="A9568" t="s">
        <v>265</v>
      </c>
      <c r="B9568" t="s">
        <v>198</v>
      </c>
      <c r="C9568" t="s">
        <v>186</v>
      </c>
      <c r="D9568" t="s">
        <v>187</v>
      </c>
      <c r="E9568">
        <v>307886</v>
      </c>
      <c r="F9568">
        <v>22.410900000000002</v>
      </c>
      <c r="G9568">
        <v>44637</v>
      </c>
      <c r="H9568">
        <v>44621</v>
      </c>
      <c r="I9568">
        <v>6900002.3574000001</v>
      </c>
      <c r="J9568" t="s">
        <v>188</v>
      </c>
      <c r="K9568">
        <v>4140.0014144400002</v>
      </c>
    </row>
    <row r="9569" spans="1:11" x14ac:dyDescent="0.2">
      <c r="A9569" t="s">
        <v>265</v>
      </c>
      <c r="B9569" t="s">
        <v>198</v>
      </c>
      <c r="C9569" t="s">
        <v>216</v>
      </c>
      <c r="D9569" t="s">
        <v>190</v>
      </c>
      <c r="E9569">
        <v>243582</v>
      </c>
      <c r="F9569">
        <v>16.421600000000002</v>
      </c>
      <c r="G9569">
        <v>44638</v>
      </c>
      <c r="H9569">
        <v>44621</v>
      </c>
      <c r="I9569">
        <v>4000006.1712000002</v>
      </c>
      <c r="J9569" t="s">
        <v>215</v>
      </c>
      <c r="K9569">
        <v>3200.0049369600001</v>
      </c>
    </row>
    <row r="9570" spans="1:11" x14ac:dyDescent="0.2">
      <c r="A9570" t="s">
        <v>265</v>
      </c>
      <c r="B9570" t="s">
        <v>198</v>
      </c>
      <c r="C9570" t="s">
        <v>227</v>
      </c>
      <c r="D9570" t="s">
        <v>192</v>
      </c>
      <c r="E9570">
        <v>52848</v>
      </c>
      <c r="F9570">
        <v>136.2407</v>
      </c>
      <c r="G9570">
        <v>44639</v>
      </c>
      <c r="H9570">
        <v>44621</v>
      </c>
      <c r="I9570">
        <v>7200048.5136000002</v>
      </c>
      <c r="J9570" t="s">
        <v>204</v>
      </c>
      <c r="K9570">
        <v>4320.0291081600008</v>
      </c>
    </row>
    <row r="9571" spans="1:11" x14ac:dyDescent="0.2">
      <c r="A9571" t="s">
        <v>265</v>
      </c>
      <c r="B9571" t="s">
        <v>198</v>
      </c>
      <c r="C9571" t="s">
        <v>195</v>
      </c>
      <c r="D9571" t="s">
        <v>190</v>
      </c>
      <c r="E9571">
        <v>29155</v>
      </c>
      <c r="F9571">
        <v>113.1884</v>
      </c>
      <c r="G9571">
        <v>44639</v>
      </c>
      <c r="H9571">
        <v>44621</v>
      </c>
      <c r="I9571">
        <v>3300007.8020000001</v>
      </c>
      <c r="J9571" t="s">
        <v>196</v>
      </c>
      <c r="K9571">
        <v>2640.0062416000001</v>
      </c>
    </row>
    <row r="9572" spans="1:11" x14ac:dyDescent="0.2">
      <c r="A9572" t="s">
        <v>265</v>
      </c>
      <c r="B9572" t="s">
        <v>198</v>
      </c>
      <c r="C9572" t="s">
        <v>211</v>
      </c>
      <c r="D9572" t="s">
        <v>190</v>
      </c>
      <c r="E9572">
        <v>321130</v>
      </c>
      <c r="F9572">
        <v>12.7674</v>
      </c>
      <c r="G9572">
        <v>44639</v>
      </c>
      <c r="H9572">
        <v>44621</v>
      </c>
      <c r="I9572">
        <v>4099995.162</v>
      </c>
      <c r="J9572" t="s">
        <v>207</v>
      </c>
      <c r="K9572">
        <v>2459.9970972000001</v>
      </c>
    </row>
    <row r="9573" spans="1:11" x14ac:dyDescent="0.2">
      <c r="A9573" t="s">
        <v>265</v>
      </c>
      <c r="B9573" t="s">
        <v>185</v>
      </c>
      <c r="C9573" t="s">
        <v>201</v>
      </c>
      <c r="D9573" t="s">
        <v>190</v>
      </c>
      <c r="E9573">
        <v>25151</v>
      </c>
      <c r="F9573">
        <v>43.735399999999998</v>
      </c>
      <c r="G9573">
        <v>44641</v>
      </c>
      <c r="H9573">
        <v>44621</v>
      </c>
      <c r="I9573">
        <v>1099989.0453999999</v>
      </c>
      <c r="J9573" t="s">
        <v>188</v>
      </c>
      <c r="K9573">
        <v>659.99342723999996</v>
      </c>
    </row>
    <row r="9574" spans="1:11" x14ac:dyDescent="0.2">
      <c r="A9574" t="s">
        <v>265</v>
      </c>
      <c r="B9574" t="s">
        <v>185</v>
      </c>
      <c r="C9574" t="s">
        <v>242</v>
      </c>
      <c r="D9574" t="s">
        <v>190</v>
      </c>
      <c r="E9574">
        <v>20166</v>
      </c>
      <c r="F9574">
        <v>277.69279999999998</v>
      </c>
      <c r="G9574">
        <v>44641</v>
      </c>
      <c r="H9574">
        <v>44621</v>
      </c>
      <c r="I9574">
        <v>5599953.0047999993</v>
      </c>
      <c r="J9574" t="s">
        <v>207</v>
      </c>
      <c r="K9574">
        <v>3359.9718028799998</v>
      </c>
    </row>
    <row r="9575" spans="1:11" x14ac:dyDescent="0.2">
      <c r="A9575" t="s">
        <v>265</v>
      </c>
      <c r="B9575" t="s">
        <v>198</v>
      </c>
      <c r="C9575" t="s">
        <v>227</v>
      </c>
      <c r="D9575" t="s">
        <v>190</v>
      </c>
      <c r="E9575">
        <v>4943</v>
      </c>
      <c r="F9575">
        <v>161.8373</v>
      </c>
      <c r="G9575">
        <v>44644</v>
      </c>
      <c r="H9575">
        <v>44621</v>
      </c>
      <c r="I9575">
        <v>799961.77390000003</v>
      </c>
      <c r="J9575" t="s">
        <v>204</v>
      </c>
      <c r="K9575">
        <v>479.97706434000008</v>
      </c>
    </row>
    <row r="9576" spans="1:11" x14ac:dyDescent="0.2">
      <c r="A9576" t="s">
        <v>265</v>
      </c>
      <c r="B9576" t="s">
        <v>185</v>
      </c>
      <c r="C9576" t="s">
        <v>210</v>
      </c>
      <c r="D9576" t="s">
        <v>200</v>
      </c>
      <c r="E9576">
        <v>136910</v>
      </c>
      <c r="F9576">
        <v>27.024999999999999</v>
      </c>
      <c r="G9576">
        <v>44644</v>
      </c>
      <c r="H9576">
        <v>44621</v>
      </c>
      <c r="I9576">
        <v>3699992.75</v>
      </c>
      <c r="J9576" t="s">
        <v>204</v>
      </c>
      <c r="K9576">
        <v>2219.9956500000003</v>
      </c>
    </row>
    <row r="9577" spans="1:11" x14ac:dyDescent="0.2">
      <c r="A9577" t="s">
        <v>265</v>
      </c>
      <c r="B9577" t="s">
        <v>185</v>
      </c>
      <c r="C9577" t="s">
        <v>220</v>
      </c>
      <c r="D9577" t="s">
        <v>190</v>
      </c>
      <c r="E9577">
        <v>29487</v>
      </c>
      <c r="F9577">
        <v>152.60730000000001</v>
      </c>
      <c r="G9577">
        <v>44644</v>
      </c>
      <c r="H9577">
        <v>44621</v>
      </c>
      <c r="I9577">
        <v>4499931.4550999999</v>
      </c>
      <c r="J9577" t="s">
        <v>188</v>
      </c>
      <c r="K9577">
        <v>2699.9588730599999</v>
      </c>
    </row>
    <row r="9578" spans="1:11" x14ac:dyDescent="0.2">
      <c r="A9578" t="s">
        <v>265</v>
      </c>
      <c r="B9578" t="s">
        <v>185</v>
      </c>
      <c r="C9578" t="s">
        <v>206</v>
      </c>
      <c r="D9578" t="s">
        <v>200</v>
      </c>
      <c r="E9578">
        <v>12732</v>
      </c>
      <c r="F9578">
        <v>94.252700000000004</v>
      </c>
      <c r="G9578">
        <v>44645</v>
      </c>
      <c r="H9578">
        <v>44621</v>
      </c>
      <c r="I9578">
        <v>1200025.3764</v>
      </c>
      <c r="J9578" t="s">
        <v>207</v>
      </c>
      <c r="K9578">
        <v>720.01522583999997</v>
      </c>
    </row>
    <row r="9579" spans="1:11" x14ac:dyDescent="0.2">
      <c r="A9579" t="s">
        <v>265</v>
      </c>
      <c r="B9579" t="s">
        <v>185</v>
      </c>
      <c r="C9579" t="s">
        <v>217</v>
      </c>
      <c r="D9579" t="s">
        <v>190</v>
      </c>
      <c r="E9579">
        <v>326010</v>
      </c>
      <c r="F9579">
        <v>9.5089000000000006</v>
      </c>
      <c r="G9579">
        <v>44647</v>
      </c>
      <c r="H9579">
        <v>44621</v>
      </c>
      <c r="I9579">
        <v>3099996.4890000001</v>
      </c>
      <c r="J9579" t="s">
        <v>215</v>
      </c>
      <c r="K9579">
        <v>2479.9971912000001</v>
      </c>
    </row>
    <row r="9580" spans="1:11" x14ac:dyDescent="0.2">
      <c r="A9580" t="s">
        <v>265</v>
      </c>
      <c r="B9580" t="s">
        <v>198</v>
      </c>
      <c r="C9580" t="s">
        <v>242</v>
      </c>
      <c r="D9580" t="s">
        <v>192</v>
      </c>
      <c r="E9580">
        <v>39050</v>
      </c>
      <c r="F9580">
        <v>243.2774</v>
      </c>
      <c r="G9580">
        <v>44647</v>
      </c>
      <c r="H9580">
        <v>44621</v>
      </c>
      <c r="I9580">
        <v>9499982.4700000007</v>
      </c>
      <c r="J9580" t="s">
        <v>207</v>
      </c>
      <c r="K9580">
        <v>5699.9894820000009</v>
      </c>
    </row>
    <row r="9581" spans="1:11" x14ac:dyDescent="0.2">
      <c r="A9581" t="s">
        <v>265</v>
      </c>
      <c r="B9581" t="s">
        <v>198</v>
      </c>
      <c r="C9581" t="s">
        <v>209</v>
      </c>
      <c r="D9581" t="s">
        <v>200</v>
      </c>
      <c r="E9581">
        <v>385944</v>
      </c>
      <c r="F9581">
        <v>20.4693</v>
      </c>
      <c r="G9581">
        <v>44648</v>
      </c>
      <c r="H9581">
        <v>44621</v>
      </c>
      <c r="I9581">
        <v>7900003.5192</v>
      </c>
      <c r="J9581" t="s">
        <v>188</v>
      </c>
      <c r="K9581">
        <v>4740.0021115199997</v>
      </c>
    </row>
    <row r="9582" spans="1:11" x14ac:dyDescent="0.2">
      <c r="A9582" t="s">
        <v>265</v>
      </c>
      <c r="B9582" t="s">
        <v>185</v>
      </c>
      <c r="C9582" t="s">
        <v>203</v>
      </c>
      <c r="D9582" t="s">
        <v>190</v>
      </c>
      <c r="E9582">
        <v>12429</v>
      </c>
      <c r="F9582">
        <v>112.6384</v>
      </c>
      <c r="G9582">
        <v>44648</v>
      </c>
      <c r="H9582">
        <v>44621</v>
      </c>
      <c r="I9582">
        <v>1399982.6736000001</v>
      </c>
      <c r="J9582" t="s">
        <v>204</v>
      </c>
      <c r="K9582">
        <v>839.98960416</v>
      </c>
    </row>
    <row r="9583" spans="1:11" x14ac:dyDescent="0.2">
      <c r="A9583" t="s">
        <v>265</v>
      </c>
      <c r="B9583" t="s">
        <v>185</v>
      </c>
      <c r="C9583" t="s">
        <v>242</v>
      </c>
      <c r="D9583" t="s">
        <v>190</v>
      </c>
      <c r="E9583">
        <v>13822</v>
      </c>
      <c r="F9583">
        <v>260.45940000000002</v>
      </c>
      <c r="G9583">
        <v>44648</v>
      </c>
      <c r="H9583">
        <v>44621</v>
      </c>
      <c r="I9583">
        <v>3600069.8268000004</v>
      </c>
      <c r="J9583" t="s">
        <v>207</v>
      </c>
      <c r="K9583">
        <v>2160.0418960800002</v>
      </c>
    </row>
    <row r="9584" spans="1:11" x14ac:dyDescent="0.2">
      <c r="A9584" t="s">
        <v>265</v>
      </c>
      <c r="B9584" t="s">
        <v>198</v>
      </c>
      <c r="C9584" t="s">
        <v>210</v>
      </c>
      <c r="D9584" t="s">
        <v>187</v>
      </c>
      <c r="E9584">
        <v>179137</v>
      </c>
      <c r="F9584">
        <v>30.7028</v>
      </c>
      <c r="G9584">
        <v>44648</v>
      </c>
      <c r="H9584">
        <v>44621</v>
      </c>
      <c r="I9584">
        <v>5500007.4835999999</v>
      </c>
      <c r="J9584" t="s">
        <v>204</v>
      </c>
      <c r="K9584">
        <v>3300.0044901599999</v>
      </c>
    </row>
    <row r="9585" spans="1:11" x14ac:dyDescent="0.2">
      <c r="A9585" t="s">
        <v>265</v>
      </c>
      <c r="B9585" t="s">
        <v>185</v>
      </c>
      <c r="C9585" t="s">
        <v>225</v>
      </c>
      <c r="D9585" t="s">
        <v>187</v>
      </c>
      <c r="E9585">
        <v>13705</v>
      </c>
      <c r="F9585">
        <v>94.856300000000005</v>
      </c>
      <c r="G9585">
        <v>44651</v>
      </c>
      <c r="H9585">
        <v>44621</v>
      </c>
      <c r="I9585">
        <v>1300005.5915000001</v>
      </c>
      <c r="J9585" t="s">
        <v>188</v>
      </c>
      <c r="K9585">
        <v>780.00335490000009</v>
      </c>
    </row>
    <row r="9586" spans="1:11" x14ac:dyDescent="0.2">
      <c r="A9586" t="s">
        <v>265</v>
      </c>
      <c r="B9586" t="s">
        <v>185</v>
      </c>
      <c r="C9586" t="s">
        <v>219</v>
      </c>
      <c r="D9586" t="s">
        <v>192</v>
      </c>
      <c r="E9586">
        <v>34832</v>
      </c>
      <c r="F9586">
        <v>54.546999999999997</v>
      </c>
      <c r="G9586">
        <v>44652</v>
      </c>
      <c r="H9586">
        <v>44652</v>
      </c>
      <c r="I9586">
        <v>1899981.1039999998</v>
      </c>
      <c r="J9586" t="s">
        <v>188</v>
      </c>
      <c r="K9586">
        <v>1139.9886623999998</v>
      </c>
    </row>
    <row r="9587" spans="1:11" x14ac:dyDescent="0.2">
      <c r="A9587" t="s">
        <v>265</v>
      </c>
      <c r="B9587" t="s">
        <v>185</v>
      </c>
      <c r="C9587" t="s">
        <v>206</v>
      </c>
      <c r="D9587" t="s">
        <v>192</v>
      </c>
      <c r="E9587">
        <v>67846</v>
      </c>
      <c r="F9587">
        <v>101.7013</v>
      </c>
      <c r="G9587">
        <v>44653</v>
      </c>
      <c r="H9587">
        <v>44652</v>
      </c>
      <c r="I9587">
        <v>6900026.3997999998</v>
      </c>
      <c r="J9587" t="s">
        <v>207</v>
      </c>
      <c r="K9587">
        <v>4140.0158398800004</v>
      </c>
    </row>
    <row r="9588" spans="1:11" x14ac:dyDescent="0.2">
      <c r="A9588" t="s">
        <v>265</v>
      </c>
      <c r="B9588" t="s">
        <v>185</v>
      </c>
      <c r="C9588" t="s">
        <v>194</v>
      </c>
      <c r="D9588" t="s">
        <v>187</v>
      </c>
      <c r="E9588">
        <v>174016</v>
      </c>
      <c r="F9588">
        <v>45.972799999999999</v>
      </c>
      <c r="G9588">
        <v>44654</v>
      </c>
      <c r="H9588">
        <v>44652</v>
      </c>
      <c r="I9588">
        <v>8000002.7648</v>
      </c>
      <c r="J9588" t="s">
        <v>188</v>
      </c>
      <c r="K9588">
        <v>4800.0016588799999</v>
      </c>
    </row>
    <row r="9589" spans="1:11" x14ac:dyDescent="0.2">
      <c r="A9589" t="s">
        <v>265</v>
      </c>
      <c r="B9589" t="s">
        <v>198</v>
      </c>
      <c r="C9589" t="s">
        <v>224</v>
      </c>
      <c r="D9589" t="s">
        <v>200</v>
      </c>
      <c r="E9589">
        <v>18531</v>
      </c>
      <c r="F9589">
        <v>188.87610000000001</v>
      </c>
      <c r="G9589">
        <v>44654</v>
      </c>
      <c r="H9589">
        <v>44652</v>
      </c>
      <c r="I9589">
        <v>3500063.0091000004</v>
      </c>
      <c r="J9589" t="s">
        <v>204</v>
      </c>
      <c r="K9589">
        <v>2100.0378054600001</v>
      </c>
    </row>
    <row r="9590" spans="1:11" x14ac:dyDescent="0.2">
      <c r="A9590" t="s">
        <v>265</v>
      </c>
      <c r="B9590" t="s">
        <v>198</v>
      </c>
      <c r="C9590" t="s">
        <v>242</v>
      </c>
      <c r="D9590" t="s">
        <v>190</v>
      </c>
      <c r="E9590">
        <v>12131</v>
      </c>
      <c r="F9590">
        <v>255.53919999999999</v>
      </c>
      <c r="G9590">
        <v>44655</v>
      </c>
      <c r="H9590">
        <v>44652</v>
      </c>
      <c r="I9590">
        <v>3099946.0351999998</v>
      </c>
      <c r="J9590" t="s">
        <v>207</v>
      </c>
      <c r="K9590">
        <v>1859.9676211199999</v>
      </c>
    </row>
    <row r="9591" spans="1:11" x14ac:dyDescent="0.2">
      <c r="A9591" t="s">
        <v>265</v>
      </c>
      <c r="B9591" t="s">
        <v>185</v>
      </c>
      <c r="C9591" t="s">
        <v>209</v>
      </c>
      <c r="D9591" t="s">
        <v>190</v>
      </c>
      <c r="E9591">
        <v>110350</v>
      </c>
      <c r="F9591">
        <v>19.0303</v>
      </c>
      <c r="G9591">
        <v>44658</v>
      </c>
      <c r="H9591">
        <v>44652</v>
      </c>
      <c r="I9591">
        <v>2099993.605</v>
      </c>
      <c r="J9591" t="s">
        <v>188</v>
      </c>
      <c r="K9591">
        <v>1259.996163</v>
      </c>
    </row>
    <row r="9592" spans="1:11" x14ac:dyDescent="0.2">
      <c r="A9592" t="s">
        <v>265</v>
      </c>
      <c r="B9592" t="s">
        <v>198</v>
      </c>
      <c r="C9592" t="s">
        <v>195</v>
      </c>
      <c r="D9592" t="s">
        <v>190</v>
      </c>
      <c r="E9592">
        <v>17183</v>
      </c>
      <c r="F9592">
        <v>104.7518</v>
      </c>
      <c r="G9592">
        <v>44658</v>
      </c>
      <c r="H9592">
        <v>44652</v>
      </c>
      <c r="I9592">
        <v>1799950.1794</v>
      </c>
      <c r="J9592" t="s">
        <v>196</v>
      </c>
      <c r="K9592">
        <v>1439.96014352</v>
      </c>
    </row>
    <row r="9593" spans="1:11" x14ac:dyDescent="0.2">
      <c r="A9593" t="s">
        <v>265</v>
      </c>
      <c r="B9593" t="s">
        <v>185</v>
      </c>
      <c r="C9593" t="s">
        <v>230</v>
      </c>
      <c r="D9593" t="s">
        <v>190</v>
      </c>
      <c r="E9593">
        <v>11558</v>
      </c>
      <c r="F9593">
        <v>121.1234</v>
      </c>
      <c r="G9593">
        <v>44658</v>
      </c>
      <c r="H9593">
        <v>44652</v>
      </c>
      <c r="I9593">
        <v>1399944.2572000001</v>
      </c>
      <c r="J9593" t="s">
        <v>188</v>
      </c>
      <c r="K9593">
        <v>839.96655432000011</v>
      </c>
    </row>
    <row r="9594" spans="1:11" x14ac:dyDescent="0.2">
      <c r="A9594" t="s">
        <v>265</v>
      </c>
      <c r="B9594" t="s">
        <v>198</v>
      </c>
      <c r="C9594" t="s">
        <v>202</v>
      </c>
      <c r="D9594" t="s">
        <v>200</v>
      </c>
      <c r="E9594">
        <v>1577429</v>
      </c>
      <c r="F9594">
        <v>4.4375999999999998</v>
      </c>
      <c r="G9594">
        <v>44658</v>
      </c>
      <c r="H9594">
        <v>44652</v>
      </c>
      <c r="I9594">
        <v>6999998.9304</v>
      </c>
      <c r="J9594" t="s">
        <v>193</v>
      </c>
      <c r="K9594">
        <v>4899.99925128</v>
      </c>
    </row>
    <row r="9595" spans="1:11" x14ac:dyDescent="0.2">
      <c r="A9595" t="s">
        <v>265</v>
      </c>
      <c r="B9595" t="s">
        <v>185</v>
      </c>
      <c r="C9595" t="s">
        <v>221</v>
      </c>
      <c r="D9595" t="s">
        <v>200</v>
      </c>
      <c r="E9595">
        <v>128634</v>
      </c>
      <c r="F9595">
        <v>40.424900000000001</v>
      </c>
      <c r="G9595">
        <v>44658</v>
      </c>
      <c r="H9595">
        <v>44652</v>
      </c>
      <c r="I9595">
        <v>5200016.5866</v>
      </c>
      <c r="J9595" t="s">
        <v>207</v>
      </c>
      <c r="K9595">
        <v>3120.0099519600003</v>
      </c>
    </row>
    <row r="9596" spans="1:11" x14ac:dyDescent="0.2">
      <c r="A9596" t="s">
        <v>265</v>
      </c>
      <c r="B9596" t="s">
        <v>185</v>
      </c>
      <c r="C9596" t="s">
        <v>242</v>
      </c>
      <c r="D9596" t="s">
        <v>187</v>
      </c>
      <c r="E9596">
        <v>2233</v>
      </c>
      <c r="F9596">
        <v>268.72829999999999</v>
      </c>
      <c r="G9596">
        <v>44658</v>
      </c>
      <c r="H9596">
        <v>44652</v>
      </c>
      <c r="I9596">
        <v>600070.29389999993</v>
      </c>
      <c r="J9596" t="s">
        <v>207</v>
      </c>
      <c r="K9596">
        <v>360.04217633999997</v>
      </c>
    </row>
    <row r="9597" spans="1:11" x14ac:dyDescent="0.2">
      <c r="A9597" t="s">
        <v>265</v>
      </c>
      <c r="B9597" t="s">
        <v>185</v>
      </c>
      <c r="C9597" t="s">
        <v>202</v>
      </c>
      <c r="D9597" t="s">
        <v>190</v>
      </c>
      <c r="E9597">
        <v>2477148</v>
      </c>
      <c r="F9597">
        <v>4.0369000000000002</v>
      </c>
      <c r="G9597">
        <v>44659</v>
      </c>
      <c r="H9597">
        <v>44652</v>
      </c>
      <c r="I9597">
        <v>9999998.7611999996</v>
      </c>
      <c r="J9597" t="s">
        <v>193</v>
      </c>
      <c r="K9597">
        <v>6999.9991328400001</v>
      </c>
    </row>
    <row r="9598" spans="1:11" x14ac:dyDescent="0.2">
      <c r="A9598" t="s">
        <v>265</v>
      </c>
      <c r="B9598" t="s">
        <v>185</v>
      </c>
      <c r="C9598" t="s">
        <v>203</v>
      </c>
      <c r="D9598" t="s">
        <v>190</v>
      </c>
      <c r="E9598">
        <v>77522</v>
      </c>
      <c r="F9598">
        <v>116.0962</v>
      </c>
      <c r="G9598">
        <v>44659</v>
      </c>
      <c r="H9598">
        <v>44652</v>
      </c>
      <c r="I9598">
        <v>9000009.6163999997</v>
      </c>
      <c r="J9598" t="s">
        <v>204</v>
      </c>
      <c r="K9598">
        <v>5400.0057698399996</v>
      </c>
    </row>
    <row r="9599" spans="1:11" x14ac:dyDescent="0.2">
      <c r="A9599" t="s">
        <v>265</v>
      </c>
      <c r="B9599" t="s">
        <v>185</v>
      </c>
      <c r="C9599" t="s">
        <v>227</v>
      </c>
      <c r="D9599" t="s">
        <v>192</v>
      </c>
      <c r="E9599">
        <v>12709</v>
      </c>
      <c r="F9599">
        <v>149.49529999999999</v>
      </c>
      <c r="G9599">
        <v>44660</v>
      </c>
      <c r="H9599">
        <v>44652</v>
      </c>
      <c r="I9599">
        <v>1899935.7676999997</v>
      </c>
      <c r="J9599" t="s">
        <v>204</v>
      </c>
      <c r="K9599">
        <v>1139.9614606199998</v>
      </c>
    </row>
    <row r="9600" spans="1:11" x14ac:dyDescent="0.2">
      <c r="A9600" t="s">
        <v>265</v>
      </c>
      <c r="B9600" t="s">
        <v>185</v>
      </c>
      <c r="C9600" t="s">
        <v>226</v>
      </c>
      <c r="D9600" t="s">
        <v>190</v>
      </c>
      <c r="E9600">
        <v>93013</v>
      </c>
      <c r="F9600">
        <v>51.605600000000003</v>
      </c>
      <c r="G9600">
        <v>44665</v>
      </c>
      <c r="H9600">
        <v>44652</v>
      </c>
      <c r="I9600">
        <v>4799991.6727999998</v>
      </c>
      <c r="J9600" t="s">
        <v>188</v>
      </c>
      <c r="K9600">
        <v>2879.9950036799996</v>
      </c>
    </row>
    <row r="9601" spans="1:11" x14ac:dyDescent="0.2">
      <c r="A9601" t="s">
        <v>265</v>
      </c>
      <c r="B9601" t="s">
        <v>198</v>
      </c>
      <c r="C9601" t="s">
        <v>205</v>
      </c>
      <c r="D9601" t="s">
        <v>200</v>
      </c>
      <c r="E9601">
        <v>143303</v>
      </c>
      <c r="F9601">
        <v>19.539000000000001</v>
      </c>
      <c r="G9601">
        <v>44665</v>
      </c>
      <c r="H9601">
        <v>44652</v>
      </c>
      <c r="I9601">
        <v>2799997.3170000003</v>
      </c>
      <c r="J9601" t="s">
        <v>193</v>
      </c>
      <c r="K9601">
        <v>1959.9981219000001</v>
      </c>
    </row>
    <row r="9602" spans="1:11" x14ac:dyDescent="0.2">
      <c r="A9602" t="s">
        <v>265</v>
      </c>
      <c r="B9602" t="s">
        <v>198</v>
      </c>
      <c r="C9602" t="s">
        <v>239</v>
      </c>
      <c r="D9602" t="s">
        <v>192</v>
      </c>
      <c r="E9602">
        <v>45461</v>
      </c>
      <c r="F9602">
        <v>17.5975</v>
      </c>
      <c r="G9602">
        <v>44668</v>
      </c>
      <c r="H9602">
        <v>44652</v>
      </c>
      <c r="I9602">
        <v>799999.94750000001</v>
      </c>
      <c r="J9602" t="s">
        <v>188</v>
      </c>
      <c r="K9602">
        <v>479.99996850000008</v>
      </c>
    </row>
    <row r="9603" spans="1:11" x14ac:dyDescent="0.2">
      <c r="A9603" t="s">
        <v>265</v>
      </c>
      <c r="B9603" t="s">
        <v>185</v>
      </c>
      <c r="C9603" t="s">
        <v>236</v>
      </c>
      <c r="D9603" t="s">
        <v>190</v>
      </c>
      <c r="E9603">
        <v>741223</v>
      </c>
      <c r="F9603">
        <v>6.6106999999999996</v>
      </c>
      <c r="G9603">
        <v>44668</v>
      </c>
      <c r="H9603">
        <v>44652</v>
      </c>
      <c r="I9603">
        <v>4900002.8860999998</v>
      </c>
      <c r="J9603" t="s">
        <v>215</v>
      </c>
      <c r="K9603">
        <v>3920.0023088799999</v>
      </c>
    </row>
    <row r="9604" spans="1:11" x14ac:dyDescent="0.2">
      <c r="A9604" t="s">
        <v>265</v>
      </c>
      <c r="B9604" t="s">
        <v>198</v>
      </c>
      <c r="C9604" t="s">
        <v>242</v>
      </c>
      <c r="D9604" t="s">
        <v>190</v>
      </c>
      <c r="E9604">
        <v>27338</v>
      </c>
      <c r="F9604">
        <v>259.71230000000003</v>
      </c>
      <c r="G9604">
        <v>44668</v>
      </c>
      <c r="H9604">
        <v>44652</v>
      </c>
      <c r="I9604">
        <v>7100014.857400001</v>
      </c>
      <c r="J9604" t="s">
        <v>207</v>
      </c>
      <c r="K9604">
        <v>4260.0089144400008</v>
      </c>
    </row>
    <row r="9605" spans="1:11" x14ac:dyDescent="0.2">
      <c r="A9605" t="s">
        <v>265</v>
      </c>
      <c r="B9605" t="s">
        <v>198</v>
      </c>
      <c r="C9605" t="s">
        <v>243</v>
      </c>
      <c r="D9605" t="s">
        <v>190</v>
      </c>
      <c r="E9605">
        <v>522169</v>
      </c>
      <c r="F9605">
        <v>6.5113000000000003</v>
      </c>
      <c r="G9605">
        <v>44672</v>
      </c>
      <c r="H9605">
        <v>44652</v>
      </c>
      <c r="I9605">
        <v>3399999.0097000003</v>
      </c>
      <c r="J9605" t="s">
        <v>215</v>
      </c>
      <c r="K9605">
        <v>2719.9992077600004</v>
      </c>
    </row>
    <row r="9606" spans="1:11" x14ac:dyDescent="0.2">
      <c r="A9606" t="s">
        <v>265</v>
      </c>
      <c r="B9606" t="s">
        <v>198</v>
      </c>
      <c r="C9606" t="s">
        <v>217</v>
      </c>
      <c r="D9606" t="s">
        <v>200</v>
      </c>
      <c r="E9606">
        <v>124806</v>
      </c>
      <c r="F9606">
        <v>9.6149000000000004</v>
      </c>
      <c r="G9606">
        <v>44672</v>
      </c>
      <c r="H9606">
        <v>44652</v>
      </c>
      <c r="I9606">
        <v>1199997.2094000001</v>
      </c>
      <c r="J9606" t="s">
        <v>215</v>
      </c>
      <c r="K9606">
        <v>959.99776752000014</v>
      </c>
    </row>
    <row r="9607" spans="1:11" x14ac:dyDescent="0.2">
      <c r="A9607" t="s">
        <v>265</v>
      </c>
      <c r="B9607" t="s">
        <v>185</v>
      </c>
      <c r="C9607" t="s">
        <v>203</v>
      </c>
      <c r="D9607" t="s">
        <v>190</v>
      </c>
      <c r="E9607">
        <v>51132</v>
      </c>
      <c r="F9607">
        <v>109.5196</v>
      </c>
      <c r="G9607">
        <v>44673</v>
      </c>
      <c r="H9607">
        <v>44652</v>
      </c>
      <c r="I9607">
        <v>5599956.1871999996</v>
      </c>
      <c r="J9607" t="s">
        <v>204</v>
      </c>
      <c r="K9607">
        <v>3359.9737123200002</v>
      </c>
    </row>
    <row r="9608" spans="1:11" x14ac:dyDescent="0.2">
      <c r="A9608" t="s">
        <v>265</v>
      </c>
      <c r="B9608" t="s">
        <v>185</v>
      </c>
      <c r="C9608" t="s">
        <v>211</v>
      </c>
      <c r="D9608" t="s">
        <v>200</v>
      </c>
      <c r="E9608">
        <v>164521</v>
      </c>
      <c r="F9608">
        <v>13.98</v>
      </c>
      <c r="G9608">
        <v>44673</v>
      </c>
      <c r="H9608">
        <v>44652</v>
      </c>
      <c r="I9608">
        <v>2300003.58</v>
      </c>
      <c r="J9608" t="s">
        <v>207</v>
      </c>
      <c r="K9608">
        <v>1380.002148</v>
      </c>
    </row>
    <row r="9609" spans="1:11" x14ac:dyDescent="0.2">
      <c r="A9609" t="s">
        <v>265</v>
      </c>
      <c r="B9609" t="s">
        <v>198</v>
      </c>
      <c r="C9609" t="s">
        <v>214</v>
      </c>
      <c r="D9609" t="s">
        <v>192</v>
      </c>
      <c r="E9609">
        <v>254962</v>
      </c>
      <c r="F9609">
        <v>28.2395</v>
      </c>
      <c r="G9609">
        <v>44673</v>
      </c>
      <c r="H9609">
        <v>44652</v>
      </c>
      <c r="I9609">
        <v>7199999.3990000002</v>
      </c>
      <c r="J9609" t="s">
        <v>215</v>
      </c>
      <c r="K9609">
        <v>5759.9995192000006</v>
      </c>
    </row>
    <row r="9610" spans="1:11" x14ac:dyDescent="0.2">
      <c r="A9610" t="s">
        <v>265</v>
      </c>
      <c r="B9610" t="s">
        <v>198</v>
      </c>
      <c r="C9610" t="s">
        <v>243</v>
      </c>
      <c r="D9610" t="s">
        <v>190</v>
      </c>
      <c r="E9610">
        <v>1247373</v>
      </c>
      <c r="F9610">
        <v>5.8522999999999996</v>
      </c>
      <c r="G9610">
        <v>44676</v>
      </c>
      <c r="H9610">
        <v>44652</v>
      </c>
      <c r="I9610">
        <v>7300001.0078999996</v>
      </c>
      <c r="J9610" t="s">
        <v>215</v>
      </c>
      <c r="K9610">
        <v>5840.0008063200003</v>
      </c>
    </row>
    <row r="9611" spans="1:11" x14ac:dyDescent="0.2">
      <c r="A9611" t="s">
        <v>265</v>
      </c>
      <c r="B9611" t="s">
        <v>185</v>
      </c>
      <c r="C9611" t="s">
        <v>191</v>
      </c>
      <c r="D9611" t="s">
        <v>190</v>
      </c>
      <c r="E9611">
        <v>1493628</v>
      </c>
      <c r="F9611">
        <v>6.2934000000000001</v>
      </c>
      <c r="G9611">
        <v>44679</v>
      </c>
      <c r="H9611">
        <v>44652</v>
      </c>
      <c r="I9611">
        <v>9399998.4551999997</v>
      </c>
      <c r="J9611" t="s">
        <v>193</v>
      </c>
      <c r="K9611">
        <v>6579.9989186399998</v>
      </c>
    </row>
    <row r="9612" spans="1:11" x14ac:dyDescent="0.2">
      <c r="A9612" t="s">
        <v>265</v>
      </c>
      <c r="B9612" t="s">
        <v>185</v>
      </c>
      <c r="C9612" t="s">
        <v>229</v>
      </c>
      <c r="D9612" t="s">
        <v>190</v>
      </c>
      <c r="E9612">
        <v>44800</v>
      </c>
      <c r="F9612">
        <v>98.214299999999994</v>
      </c>
      <c r="G9612">
        <v>44679</v>
      </c>
      <c r="H9612">
        <v>44652</v>
      </c>
      <c r="I9612">
        <v>4400000.6399999997</v>
      </c>
      <c r="J9612" t="s">
        <v>188</v>
      </c>
      <c r="K9612">
        <v>2640.0003839999999</v>
      </c>
    </row>
    <row r="9613" spans="1:11" x14ac:dyDescent="0.2">
      <c r="A9613" t="s">
        <v>265</v>
      </c>
      <c r="B9613" t="s">
        <v>198</v>
      </c>
      <c r="C9613" t="s">
        <v>201</v>
      </c>
      <c r="D9613" t="s">
        <v>192</v>
      </c>
      <c r="E9613">
        <v>193455</v>
      </c>
      <c r="F9613">
        <v>40.319499999999998</v>
      </c>
      <c r="G9613">
        <v>44679</v>
      </c>
      <c r="H9613">
        <v>44652</v>
      </c>
      <c r="I9613">
        <v>7800008.8724999996</v>
      </c>
      <c r="J9613" t="s">
        <v>188</v>
      </c>
      <c r="K9613">
        <v>4680.0053235000005</v>
      </c>
    </row>
    <row r="9614" spans="1:11" x14ac:dyDescent="0.2">
      <c r="A9614" t="s">
        <v>265</v>
      </c>
      <c r="B9614" t="s">
        <v>198</v>
      </c>
      <c r="C9614" t="s">
        <v>238</v>
      </c>
      <c r="D9614" t="s">
        <v>190</v>
      </c>
      <c r="E9614">
        <v>38168</v>
      </c>
      <c r="F9614">
        <v>238.4212</v>
      </c>
      <c r="G9614">
        <v>44679</v>
      </c>
      <c r="H9614">
        <v>44652</v>
      </c>
      <c r="I9614">
        <v>9100060.3616000004</v>
      </c>
      <c r="J9614" t="s">
        <v>204</v>
      </c>
      <c r="K9614">
        <v>5460.0362169600003</v>
      </c>
    </row>
    <row r="9615" spans="1:11" x14ac:dyDescent="0.2">
      <c r="A9615" t="s">
        <v>265</v>
      </c>
      <c r="B9615" t="s">
        <v>198</v>
      </c>
      <c r="C9615" t="s">
        <v>189</v>
      </c>
      <c r="D9615" t="s">
        <v>190</v>
      </c>
      <c r="E9615">
        <v>307223</v>
      </c>
      <c r="F9615">
        <v>27.341699999999999</v>
      </c>
      <c r="G9615">
        <v>44679</v>
      </c>
      <c r="H9615">
        <v>44652</v>
      </c>
      <c r="I9615">
        <v>8399999.0990999993</v>
      </c>
      <c r="J9615" t="s">
        <v>188</v>
      </c>
      <c r="K9615">
        <v>5039.9994594599993</v>
      </c>
    </row>
    <row r="9616" spans="1:11" x14ac:dyDescent="0.2">
      <c r="A9616" t="s">
        <v>265</v>
      </c>
      <c r="B9616" t="s">
        <v>198</v>
      </c>
      <c r="C9616" t="s">
        <v>216</v>
      </c>
      <c r="D9616" t="s">
        <v>190</v>
      </c>
      <c r="E9616">
        <v>94496</v>
      </c>
      <c r="F9616">
        <v>17.990200000000002</v>
      </c>
      <c r="G9616">
        <v>44679</v>
      </c>
      <c r="H9616">
        <v>44652</v>
      </c>
      <c r="I9616">
        <v>1700001.9392000001</v>
      </c>
      <c r="J9616" t="s">
        <v>215</v>
      </c>
      <c r="K9616">
        <v>1360.0015513600001</v>
      </c>
    </row>
    <row r="9617" spans="1:11" x14ac:dyDescent="0.2">
      <c r="A9617" t="s">
        <v>265</v>
      </c>
      <c r="B9617" t="s">
        <v>185</v>
      </c>
      <c r="C9617" t="s">
        <v>210</v>
      </c>
      <c r="D9617" t="s">
        <v>192</v>
      </c>
      <c r="E9617">
        <v>85867</v>
      </c>
      <c r="F9617">
        <v>27.950299999999999</v>
      </c>
      <c r="G9617">
        <v>44681</v>
      </c>
      <c r="H9617">
        <v>44652</v>
      </c>
      <c r="I9617">
        <v>2400008.4101</v>
      </c>
      <c r="J9617" t="s">
        <v>204</v>
      </c>
      <c r="K9617">
        <v>1440.00504606</v>
      </c>
    </row>
    <row r="9618" spans="1:11" x14ac:dyDescent="0.2">
      <c r="A9618" t="s">
        <v>265</v>
      </c>
      <c r="B9618" t="s">
        <v>198</v>
      </c>
      <c r="C9618" t="s">
        <v>228</v>
      </c>
      <c r="D9618" t="s">
        <v>200</v>
      </c>
      <c r="E9618">
        <v>169679</v>
      </c>
      <c r="F9618">
        <v>30.646100000000001</v>
      </c>
      <c r="G9618">
        <v>44681</v>
      </c>
      <c r="H9618">
        <v>44652</v>
      </c>
      <c r="I9618">
        <v>5199999.6019000001</v>
      </c>
      <c r="J9618" t="s">
        <v>204</v>
      </c>
      <c r="K9618">
        <v>3119.9997611400004</v>
      </c>
    </row>
    <row r="9619" spans="1:11" x14ac:dyDescent="0.2">
      <c r="A9619" t="s">
        <v>265</v>
      </c>
      <c r="B9619" t="s">
        <v>185</v>
      </c>
      <c r="C9619" t="s">
        <v>112</v>
      </c>
      <c r="D9619" t="s">
        <v>190</v>
      </c>
      <c r="E9619">
        <v>96107</v>
      </c>
      <c r="F9619">
        <v>40.579599999999999</v>
      </c>
      <c r="G9619">
        <v>44682</v>
      </c>
      <c r="H9619">
        <v>44682</v>
      </c>
      <c r="I9619">
        <v>3899983.6171999997</v>
      </c>
      <c r="J9619" t="s">
        <v>188</v>
      </c>
      <c r="K9619">
        <v>2339.9901703199998</v>
      </c>
    </row>
    <row r="9620" spans="1:11" x14ac:dyDescent="0.2">
      <c r="A9620" t="s">
        <v>265</v>
      </c>
      <c r="B9620" t="s">
        <v>185</v>
      </c>
      <c r="C9620" t="s">
        <v>186</v>
      </c>
      <c r="D9620" t="s">
        <v>192</v>
      </c>
      <c r="E9620">
        <v>89908</v>
      </c>
      <c r="F9620">
        <v>23.357099999999999</v>
      </c>
      <c r="G9620">
        <v>44683</v>
      </c>
      <c r="H9620">
        <v>44682</v>
      </c>
      <c r="I9620">
        <v>2099990.1467999998</v>
      </c>
      <c r="J9620" t="s">
        <v>188</v>
      </c>
      <c r="K9620">
        <v>1259.9940880799998</v>
      </c>
    </row>
    <row r="9621" spans="1:11" x14ac:dyDescent="0.2">
      <c r="A9621" t="s">
        <v>265</v>
      </c>
      <c r="B9621" t="s">
        <v>185</v>
      </c>
      <c r="C9621" t="s">
        <v>206</v>
      </c>
      <c r="D9621" t="s">
        <v>187</v>
      </c>
      <c r="E9621">
        <v>21554</v>
      </c>
      <c r="F9621">
        <v>102.0685</v>
      </c>
      <c r="G9621">
        <v>44686</v>
      </c>
      <c r="H9621">
        <v>44682</v>
      </c>
      <c r="I9621">
        <v>2199984.449</v>
      </c>
      <c r="J9621" t="s">
        <v>207</v>
      </c>
      <c r="K9621">
        <v>1319.9906694000001</v>
      </c>
    </row>
    <row r="9622" spans="1:11" x14ac:dyDescent="0.2">
      <c r="A9622" t="s">
        <v>265</v>
      </c>
      <c r="B9622" t="s">
        <v>198</v>
      </c>
      <c r="C9622" t="s">
        <v>236</v>
      </c>
      <c r="D9622" t="s">
        <v>187</v>
      </c>
      <c r="E9622">
        <v>926893</v>
      </c>
      <c r="F9622">
        <v>6.7968999999999999</v>
      </c>
      <c r="G9622">
        <v>44686</v>
      </c>
      <c r="H9622">
        <v>44682</v>
      </c>
      <c r="I9622">
        <v>6299999.0317000002</v>
      </c>
      <c r="J9622" t="s">
        <v>215</v>
      </c>
      <c r="K9622">
        <v>5039.9992253600003</v>
      </c>
    </row>
    <row r="9623" spans="1:11" x14ac:dyDescent="0.2">
      <c r="A9623" t="s">
        <v>265</v>
      </c>
      <c r="B9623" t="s">
        <v>198</v>
      </c>
      <c r="C9623" t="s">
        <v>205</v>
      </c>
      <c r="D9623" t="s">
        <v>192</v>
      </c>
      <c r="E9623">
        <v>168715</v>
      </c>
      <c r="F9623">
        <v>18.374199999999998</v>
      </c>
      <c r="G9623">
        <v>44686</v>
      </c>
      <c r="H9623">
        <v>44682</v>
      </c>
      <c r="I9623">
        <v>3100003.1529999999</v>
      </c>
      <c r="J9623" t="s">
        <v>193</v>
      </c>
      <c r="K9623">
        <v>2170.0022070999999</v>
      </c>
    </row>
    <row r="9624" spans="1:11" x14ac:dyDescent="0.2">
      <c r="A9624" t="s">
        <v>265</v>
      </c>
      <c r="B9624" t="s">
        <v>198</v>
      </c>
      <c r="C9624" t="s">
        <v>186</v>
      </c>
      <c r="D9624" t="s">
        <v>200</v>
      </c>
      <c r="E9624">
        <v>110614</v>
      </c>
      <c r="F9624">
        <v>20.793099999999999</v>
      </c>
      <c r="G9624">
        <v>44686</v>
      </c>
      <c r="H9624">
        <v>44682</v>
      </c>
      <c r="I9624">
        <v>2300007.9633999998</v>
      </c>
      <c r="J9624" t="s">
        <v>188</v>
      </c>
      <c r="K9624">
        <v>1380.00477804</v>
      </c>
    </row>
    <row r="9625" spans="1:11" x14ac:dyDescent="0.2">
      <c r="A9625" t="s">
        <v>265</v>
      </c>
      <c r="B9625" t="s">
        <v>198</v>
      </c>
      <c r="C9625" t="s">
        <v>242</v>
      </c>
      <c r="D9625" t="s">
        <v>190</v>
      </c>
      <c r="E9625">
        <v>18472</v>
      </c>
      <c r="F9625">
        <v>249.02189999999999</v>
      </c>
      <c r="G9625">
        <v>44687</v>
      </c>
      <c r="H9625">
        <v>44682</v>
      </c>
      <c r="I9625">
        <v>4599932.5367999999</v>
      </c>
      <c r="J9625" t="s">
        <v>207</v>
      </c>
      <c r="K9625">
        <v>2759.9595220799997</v>
      </c>
    </row>
    <row r="9626" spans="1:11" x14ac:dyDescent="0.2">
      <c r="A9626" t="s">
        <v>265</v>
      </c>
      <c r="B9626" t="s">
        <v>198</v>
      </c>
      <c r="C9626" t="s">
        <v>221</v>
      </c>
      <c r="D9626" t="s">
        <v>187</v>
      </c>
      <c r="E9626">
        <v>200134</v>
      </c>
      <c r="F9626">
        <v>38.9739</v>
      </c>
      <c r="G9626">
        <v>44688</v>
      </c>
      <c r="H9626">
        <v>44682</v>
      </c>
      <c r="I9626">
        <v>7800002.5026000002</v>
      </c>
      <c r="J9626" t="s">
        <v>207</v>
      </c>
      <c r="K9626">
        <v>4680.0015015600002</v>
      </c>
    </row>
    <row r="9627" spans="1:11" x14ac:dyDescent="0.2">
      <c r="A9627" t="s">
        <v>265</v>
      </c>
      <c r="B9627" t="s">
        <v>185</v>
      </c>
      <c r="C9627" t="s">
        <v>191</v>
      </c>
      <c r="D9627" t="s">
        <v>192</v>
      </c>
      <c r="E9627">
        <v>1351463</v>
      </c>
      <c r="F9627">
        <v>6.0674999999999999</v>
      </c>
      <c r="G9627">
        <v>44689</v>
      </c>
      <c r="H9627">
        <v>44682</v>
      </c>
      <c r="I9627">
        <v>8200001.7524999995</v>
      </c>
      <c r="J9627" t="s">
        <v>193</v>
      </c>
      <c r="K9627">
        <v>5740.0012267499997</v>
      </c>
    </row>
    <row r="9628" spans="1:11" x14ac:dyDescent="0.2">
      <c r="A9628" t="s">
        <v>265</v>
      </c>
      <c r="B9628" t="s">
        <v>185</v>
      </c>
      <c r="C9628" t="s">
        <v>189</v>
      </c>
      <c r="D9628" t="s">
        <v>192</v>
      </c>
      <c r="E9628">
        <v>174579</v>
      </c>
      <c r="F9628">
        <v>29.213200000000001</v>
      </c>
      <c r="G9628">
        <v>44693</v>
      </c>
      <c r="H9628">
        <v>44682</v>
      </c>
      <c r="I9628">
        <v>5100011.2428000001</v>
      </c>
      <c r="J9628" t="s">
        <v>188</v>
      </c>
      <c r="K9628">
        <v>3060.0067456800002</v>
      </c>
    </row>
    <row r="9629" spans="1:11" x14ac:dyDescent="0.2">
      <c r="A9629" t="s">
        <v>265</v>
      </c>
      <c r="B9629" t="s">
        <v>185</v>
      </c>
      <c r="C9629" t="s">
        <v>194</v>
      </c>
      <c r="D9629" t="s">
        <v>190</v>
      </c>
      <c r="E9629">
        <v>49865</v>
      </c>
      <c r="F9629">
        <v>50.1355</v>
      </c>
      <c r="G9629">
        <v>44693</v>
      </c>
      <c r="H9629">
        <v>44682</v>
      </c>
      <c r="I9629">
        <v>2500006.7075</v>
      </c>
      <c r="J9629" t="s">
        <v>188</v>
      </c>
      <c r="K9629">
        <v>1500.0040245000002</v>
      </c>
    </row>
    <row r="9630" spans="1:11" x14ac:dyDescent="0.2">
      <c r="A9630" t="s">
        <v>265</v>
      </c>
      <c r="B9630" t="s">
        <v>198</v>
      </c>
      <c r="C9630" t="s">
        <v>209</v>
      </c>
      <c r="D9630" t="s">
        <v>187</v>
      </c>
      <c r="E9630">
        <v>92390</v>
      </c>
      <c r="F9630">
        <v>18.400300000000001</v>
      </c>
      <c r="G9630">
        <v>44693</v>
      </c>
      <c r="H9630">
        <v>44682</v>
      </c>
      <c r="I9630">
        <v>1700003.7170000002</v>
      </c>
      <c r="J9630" t="s">
        <v>188</v>
      </c>
      <c r="K9630">
        <v>1020.0022302000002</v>
      </c>
    </row>
    <row r="9631" spans="1:11" x14ac:dyDescent="0.2">
      <c r="A9631" t="s">
        <v>265</v>
      </c>
      <c r="B9631" t="s">
        <v>185</v>
      </c>
      <c r="C9631" t="s">
        <v>213</v>
      </c>
      <c r="D9631" t="s">
        <v>200</v>
      </c>
      <c r="E9631">
        <v>110853</v>
      </c>
      <c r="F9631">
        <v>77.58</v>
      </c>
      <c r="G9631">
        <v>44693</v>
      </c>
      <c r="H9631">
        <v>44682</v>
      </c>
      <c r="I9631">
        <v>8599975.7400000002</v>
      </c>
      <c r="J9631" t="s">
        <v>188</v>
      </c>
      <c r="K9631">
        <v>5159.9854439999999</v>
      </c>
    </row>
    <row r="9632" spans="1:11" x14ac:dyDescent="0.2">
      <c r="A9632" t="s">
        <v>265</v>
      </c>
      <c r="B9632" t="s">
        <v>185</v>
      </c>
      <c r="C9632" t="s">
        <v>229</v>
      </c>
      <c r="D9632" t="s">
        <v>200</v>
      </c>
      <c r="E9632">
        <v>73780</v>
      </c>
      <c r="F9632">
        <v>103.0086</v>
      </c>
      <c r="G9632">
        <v>44693</v>
      </c>
      <c r="H9632">
        <v>44682</v>
      </c>
      <c r="I9632">
        <v>7599974.5080000004</v>
      </c>
      <c r="J9632" t="s">
        <v>188</v>
      </c>
      <c r="K9632">
        <v>4559.9847048000001</v>
      </c>
    </row>
    <row r="9633" spans="1:11" x14ac:dyDescent="0.2">
      <c r="A9633" t="s">
        <v>265</v>
      </c>
      <c r="B9633" t="s">
        <v>185</v>
      </c>
      <c r="C9633" t="s">
        <v>222</v>
      </c>
      <c r="D9633" t="s">
        <v>190</v>
      </c>
      <c r="E9633">
        <v>178978</v>
      </c>
      <c r="F9633">
        <v>17.879300000000001</v>
      </c>
      <c r="G9633">
        <v>44693</v>
      </c>
      <c r="H9633">
        <v>44682</v>
      </c>
      <c r="I9633">
        <v>3200001.3554000002</v>
      </c>
      <c r="J9633" t="s">
        <v>193</v>
      </c>
      <c r="K9633">
        <v>2240.0009487800003</v>
      </c>
    </row>
    <row r="9634" spans="1:11" x14ac:dyDescent="0.2">
      <c r="A9634" t="s">
        <v>265</v>
      </c>
      <c r="B9634" t="s">
        <v>198</v>
      </c>
      <c r="C9634" t="s">
        <v>243</v>
      </c>
      <c r="D9634" t="s">
        <v>190</v>
      </c>
      <c r="E9634">
        <v>548973</v>
      </c>
      <c r="F9634">
        <v>6.5576999999999996</v>
      </c>
      <c r="G9634">
        <v>44693</v>
      </c>
      <c r="H9634">
        <v>44682</v>
      </c>
      <c r="I9634">
        <v>3600000.2420999999</v>
      </c>
      <c r="J9634" t="s">
        <v>215</v>
      </c>
      <c r="K9634">
        <v>2880.0001936799999</v>
      </c>
    </row>
    <row r="9635" spans="1:11" x14ac:dyDescent="0.2">
      <c r="A9635" t="s">
        <v>265</v>
      </c>
      <c r="B9635" t="s">
        <v>198</v>
      </c>
      <c r="C9635" t="s">
        <v>243</v>
      </c>
      <c r="D9635" t="s">
        <v>190</v>
      </c>
      <c r="E9635">
        <v>905333</v>
      </c>
      <c r="F9635">
        <v>5.8541999999999996</v>
      </c>
      <c r="G9635">
        <v>44693</v>
      </c>
      <c r="H9635">
        <v>44682</v>
      </c>
      <c r="I9635">
        <v>5300000.4485999998</v>
      </c>
      <c r="J9635" t="s">
        <v>215</v>
      </c>
      <c r="K9635">
        <v>4240.00035888</v>
      </c>
    </row>
    <row r="9636" spans="1:11" x14ac:dyDescent="0.2">
      <c r="A9636" t="s">
        <v>265</v>
      </c>
      <c r="B9636" t="s">
        <v>185</v>
      </c>
      <c r="C9636" t="s">
        <v>233</v>
      </c>
      <c r="D9636" t="s">
        <v>200</v>
      </c>
      <c r="E9636">
        <v>10544</v>
      </c>
      <c r="F9636">
        <v>85.359399999999994</v>
      </c>
      <c r="G9636">
        <v>44694</v>
      </c>
      <c r="H9636">
        <v>44682</v>
      </c>
      <c r="I9636">
        <v>900029.51359999995</v>
      </c>
      <c r="J9636" t="s">
        <v>204</v>
      </c>
      <c r="K9636">
        <v>540.01770815999998</v>
      </c>
    </row>
    <row r="9637" spans="1:11" x14ac:dyDescent="0.2">
      <c r="A9637" t="s">
        <v>265</v>
      </c>
      <c r="B9637" t="s">
        <v>198</v>
      </c>
      <c r="C9637" t="s">
        <v>233</v>
      </c>
      <c r="D9637" t="s">
        <v>187</v>
      </c>
      <c r="E9637">
        <v>32668</v>
      </c>
      <c r="F9637">
        <v>79.589200000000005</v>
      </c>
      <c r="G9637">
        <v>44695</v>
      </c>
      <c r="H9637">
        <v>44682</v>
      </c>
      <c r="I9637">
        <v>2600019.9856000002</v>
      </c>
      <c r="J9637" t="s">
        <v>204</v>
      </c>
      <c r="K9637">
        <v>1560.0119913600001</v>
      </c>
    </row>
    <row r="9638" spans="1:11" x14ac:dyDescent="0.2">
      <c r="A9638" t="s">
        <v>265</v>
      </c>
      <c r="B9638" t="s">
        <v>185</v>
      </c>
      <c r="C9638" t="s">
        <v>219</v>
      </c>
      <c r="D9638" t="s">
        <v>200</v>
      </c>
      <c r="E9638">
        <v>15267</v>
      </c>
      <c r="F9638">
        <v>52.399700000000003</v>
      </c>
      <c r="G9638">
        <v>44696</v>
      </c>
      <c r="H9638">
        <v>44682</v>
      </c>
      <c r="I9638">
        <v>799986.21990000003</v>
      </c>
      <c r="J9638" t="s">
        <v>188</v>
      </c>
      <c r="K9638">
        <v>479.99173194000008</v>
      </c>
    </row>
    <row r="9639" spans="1:11" x14ac:dyDescent="0.2">
      <c r="A9639" t="s">
        <v>265</v>
      </c>
      <c r="B9639" t="s">
        <v>185</v>
      </c>
      <c r="C9639" t="s">
        <v>114</v>
      </c>
      <c r="D9639" t="s">
        <v>187</v>
      </c>
      <c r="E9639">
        <v>70711</v>
      </c>
      <c r="F9639">
        <v>12.7278</v>
      </c>
      <c r="G9639">
        <v>44697</v>
      </c>
      <c r="H9639">
        <v>44682</v>
      </c>
      <c r="I9639">
        <v>899995.46580000001</v>
      </c>
      <c r="J9639" t="s">
        <v>215</v>
      </c>
      <c r="K9639">
        <v>719.99637264</v>
      </c>
    </row>
    <row r="9640" spans="1:11" x14ac:dyDescent="0.2">
      <c r="A9640" t="s">
        <v>265</v>
      </c>
      <c r="B9640" t="s">
        <v>198</v>
      </c>
      <c r="C9640" t="s">
        <v>233</v>
      </c>
      <c r="D9640" t="s">
        <v>200</v>
      </c>
      <c r="E9640">
        <v>117360</v>
      </c>
      <c r="F9640">
        <v>80.947400000000002</v>
      </c>
      <c r="G9640">
        <v>44700</v>
      </c>
      <c r="H9640">
        <v>44682</v>
      </c>
      <c r="I9640">
        <v>9499986.8640000001</v>
      </c>
      <c r="J9640" t="s">
        <v>204</v>
      </c>
      <c r="K9640">
        <v>5699.9921184000004</v>
      </c>
    </row>
    <row r="9641" spans="1:11" x14ac:dyDescent="0.2">
      <c r="A9641" t="s">
        <v>265</v>
      </c>
      <c r="B9641" t="s">
        <v>185</v>
      </c>
      <c r="C9641" t="s">
        <v>202</v>
      </c>
      <c r="D9641" t="s">
        <v>187</v>
      </c>
      <c r="E9641">
        <v>1666508</v>
      </c>
      <c r="F9641">
        <v>4.2004000000000001</v>
      </c>
      <c r="G9641">
        <v>44700</v>
      </c>
      <c r="H9641">
        <v>44682</v>
      </c>
      <c r="I9641">
        <v>7000000.2032000003</v>
      </c>
      <c r="J9641" t="s">
        <v>193</v>
      </c>
      <c r="K9641">
        <v>4900.000142240001</v>
      </c>
    </row>
    <row r="9642" spans="1:11" x14ac:dyDescent="0.2">
      <c r="A9642" t="s">
        <v>265</v>
      </c>
      <c r="B9642" t="s">
        <v>198</v>
      </c>
      <c r="C9642" t="s">
        <v>205</v>
      </c>
      <c r="D9642" t="s">
        <v>190</v>
      </c>
      <c r="E9642">
        <v>187209</v>
      </c>
      <c r="F9642">
        <v>19.229800000000001</v>
      </c>
      <c r="G9642">
        <v>44700</v>
      </c>
      <c r="H9642">
        <v>44682</v>
      </c>
      <c r="I9642">
        <v>3599991.6282000002</v>
      </c>
      <c r="J9642" t="s">
        <v>193</v>
      </c>
      <c r="K9642">
        <v>2519.9941397400003</v>
      </c>
    </row>
    <row r="9643" spans="1:11" x14ac:dyDescent="0.2">
      <c r="A9643" t="s">
        <v>265</v>
      </c>
      <c r="B9643" t="s">
        <v>185</v>
      </c>
      <c r="C9643" t="s">
        <v>211</v>
      </c>
      <c r="D9643" t="s">
        <v>187</v>
      </c>
      <c r="E9643">
        <v>724415</v>
      </c>
      <c r="F9643">
        <v>13.6662</v>
      </c>
      <c r="G9643">
        <v>44701</v>
      </c>
      <c r="H9643">
        <v>44682</v>
      </c>
      <c r="I9643">
        <v>9900000.273</v>
      </c>
      <c r="J9643" t="s">
        <v>207</v>
      </c>
      <c r="K9643">
        <v>5940.0001638000003</v>
      </c>
    </row>
    <row r="9644" spans="1:11" x14ac:dyDescent="0.2">
      <c r="A9644" t="s">
        <v>265</v>
      </c>
      <c r="B9644" t="s">
        <v>198</v>
      </c>
      <c r="C9644" t="s">
        <v>194</v>
      </c>
      <c r="D9644" t="s">
        <v>200</v>
      </c>
      <c r="E9644">
        <v>189959</v>
      </c>
      <c r="F9644">
        <v>49.484299999999998</v>
      </c>
      <c r="G9644">
        <v>44701</v>
      </c>
      <c r="H9644">
        <v>44682</v>
      </c>
      <c r="I9644">
        <v>9399988.1436999999</v>
      </c>
      <c r="J9644" t="s">
        <v>188</v>
      </c>
      <c r="K9644">
        <v>5639.9928862200004</v>
      </c>
    </row>
    <row r="9645" spans="1:11" x14ac:dyDescent="0.2">
      <c r="A9645" t="s">
        <v>265</v>
      </c>
      <c r="B9645" t="s">
        <v>185</v>
      </c>
      <c r="C9645" t="s">
        <v>239</v>
      </c>
      <c r="D9645" t="s">
        <v>192</v>
      </c>
      <c r="E9645">
        <v>406329</v>
      </c>
      <c r="F9645">
        <v>16.735199999999999</v>
      </c>
      <c r="G9645">
        <v>44704</v>
      </c>
      <c r="H9645">
        <v>44682</v>
      </c>
      <c r="I9645">
        <v>6799997.0807999996</v>
      </c>
      <c r="J9645" t="s">
        <v>188</v>
      </c>
      <c r="K9645">
        <v>4079.9982484799998</v>
      </c>
    </row>
    <row r="9646" spans="1:11" x14ac:dyDescent="0.2">
      <c r="A9646" t="s">
        <v>265</v>
      </c>
      <c r="B9646" t="s">
        <v>198</v>
      </c>
      <c r="C9646" t="s">
        <v>221</v>
      </c>
      <c r="D9646" t="s">
        <v>187</v>
      </c>
      <c r="E9646">
        <v>127751</v>
      </c>
      <c r="F9646">
        <v>41.486899999999999</v>
      </c>
      <c r="G9646">
        <v>44707</v>
      </c>
      <c r="H9646">
        <v>44682</v>
      </c>
      <c r="I9646">
        <v>5299992.9618999995</v>
      </c>
      <c r="J9646" t="s">
        <v>207</v>
      </c>
      <c r="K9646">
        <v>3179.99577714</v>
      </c>
    </row>
    <row r="9647" spans="1:11" x14ac:dyDescent="0.2">
      <c r="A9647" t="s">
        <v>265</v>
      </c>
      <c r="B9647" t="s">
        <v>185</v>
      </c>
      <c r="C9647" t="s">
        <v>228</v>
      </c>
      <c r="D9647" t="s">
        <v>190</v>
      </c>
      <c r="E9647">
        <v>268837</v>
      </c>
      <c r="F9647">
        <v>32.733600000000003</v>
      </c>
      <c r="G9647">
        <v>44707</v>
      </c>
      <c r="H9647">
        <v>44682</v>
      </c>
      <c r="I9647">
        <v>8800002.8232000005</v>
      </c>
      <c r="J9647" t="s">
        <v>204</v>
      </c>
      <c r="K9647">
        <v>5280.0016939200004</v>
      </c>
    </row>
    <row r="9648" spans="1:11" x14ac:dyDescent="0.2">
      <c r="A9648" t="s">
        <v>265</v>
      </c>
      <c r="B9648" t="s">
        <v>198</v>
      </c>
      <c r="C9648" t="s">
        <v>197</v>
      </c>
      <c r="D9648" t="s">
        <v>190</v>
      </c>
      <c r="E9648">
        <v>66280</v>
      </c>
      <c r="F9648">
        <v>147.85839999999999</v>
      </c>
      <c r="G9648">
        <v>44708</v>
      </c>
      <c r="H9648">
        <v>44682</v>
      </c>
      <c r="I9648">
        <v>9800054.7519999985</v>
      </c>
      <c r="J9648" t="s">
        <v>188</v>
      </c>
      <c r="K9648">
        <v>5880.0328511999996</v>
      </c>
    </row>
    <row r="9649" spans="1:11" x14ac:dyDescent="0.2">
      <c r="A9649" t="s">
        <v>265</v>
      </c>
      <c r="B9649" t="s">
        <v>198</v>
      </c>
      <c r="C9649" t="s">
        <v>202</v>
      </c>
      <c r="D9649" t="s">
        <v>187</v>
      </c>
      <c r="E9649">
        <v>496177</v>
      </c>
      <c r="F9649">
        <v>4.4339000000000004</v>
      </c>
      <c r="G9649">
        <v>44709</v>
      </c>
      <c r="H9649">
        <v>44682</v>
      </c>
      <c r="I9649">
        <v>2199999.2003000001</v>
      </c>
      <c r="J9649" t="s">
        <v>193</v>
      </c>
      <c r="K9649">
        <v>1539.9994402100001</v>
      </c>
    </row>
    <row r="9650" spans="1:11" x14ac:dyDescent="0.2">
      <c r="A9650" t="s">
        <v>265</v>
      </c>
      <c r="B9650" t="s">
        <v>185</v>
      </c>
      <c r="C9650" t="s">
        <v>225</v>
      </c>
      <c r="D9650" t="s">
        <v>212</v>
      </c>
      <c r="E9650">
        <v>59080</v>
      </c>
      <c r="F9650">
        <v>81.2453</v>
      </c>
      <c r="G9650">
        <v>44709</v>
      </c>
      <c r="H9650">
        <v>44682</v>
      </c>
      <c r="I9650">
        <v>4799972.324</v>
      </c>
      <c r="J9650" t="s">
        <v>188</v>
      </c>
      <c r="K9650">
        <v>2879.9833944000002</v>
      </c>
    </row>
    <row r="9651" spans="1:11" x14ac:dyDescent="0.2">
      <c r="A9651" t="s">
        <v>265</v>
      </c>
      <c r="B9651" t="s">
        <v>185</v>
      </c>
      <c r="C9651" t="s">
        <v>191</v>
      </c>
      <c r="D9651" t="s">
        <v>200</v>
      </c>
      <c r="E9651">
        <v>1662751</v>
      </c>
      <c r="F9651">
        <v>5.5330000000000004</v>
      </c>
      <c r="G9651">
        <v>44709</v>
      </c>
      <c r="H9651">
        <v>44682</v>
      </c>
      <c r="I9651">
        <v>9200001.2829999998</v>
      </c>
      <c r="J9651" t="s">
        <v>193</v>
      </c>
      <c r="K9651">
        <v>6440.0008981000001</v>
      </c>
    </row>
    <row r="9652" spans="1:11" x14ac:dyDescent="0.2">
      <c r="A9652" t="s">
        <v>265</v>
      </c>
      <c r="B9652" t="s">
        <v>185</v>
      </c>
      <c r="C9652" t="s">
        <v>210</v>
      </c>
      <c r="D9652" t="s">
        <v>200</v>
      </c>
      <c r="E9652">
        <v>93185</v>
      </c>
      <c r="F9652">
        <v>30.047699999999999</v>
      </c>
      <c r="G9652">
        <v>44714</v>
      </c>
      <c r="H9652">
        <v>44713</v>
      </c>
      <c r="I9652">
        <v>2799994.9244999997</v>
      </c>
      <c r="J9652" t="s">
        <v>204</v>
      </c>
      <c r="K9652">
        <v>1679.9969546999998</v>
      </c>
    </row>
    <row r="9653" spans="1:11" x14ac:dyDescent="0.2">
      <c r="A9653" t="s">
        <v>265</v>
      </c>
      <c r="B9653" t="s">
        <v>185</v>
      </c>
      <c r="C9653" t="s">
        <v>205</v>
      </c>
      <c r="D9653" t="s">
        <v>190</v>
      </c>
      <c r="E9653">
        <v>556102</v>
      </c>
      <c r="F9653">
        <v>17.982299999999999</v>
      </c>
      <c r="G9653">
        <v>44714</v>
      </c>
      <c r="H9653">
        <v>44713</v>
      </c>
      <c r="I9653">
        <v>9999992.9945999999</v>
      </c>
      <c r="J9653" t="s">
        <v>193</v>
      </c>
      <c r="K9653">
        <v>6999.9950962200001</v>
      </c>
    </row>
    <row r="9654" spans="1:11" x14ac:dyDescent="0.2">
      <c r="A9654" t="s">
        <v>265</v>
      </c>
      <c r="B9654" t="s">
        <v>198</v>
      </c>
      <c r="C9654" t="s">
        <v>213</v>
      </c>
      <c r="D9654" t="s">
        <v>200</v>
      </c>
      <c r="E9654">
        <v>43040</v>
      </c>
      <c r="F9654">
        <v>76.673100000000005</v>
      </c>
      <c r="G9654">
        <v>44714</v>
      </c>
      <c r="H9654">
        <v>44713</v>
      </c>
      <c r="I9654">
        <v>3300010.2240000004</v>
      </c>
      <c r="J9654" t="s">
        <v>188</v>
      </c>
      <c r="K9654">
        <v>1980.0061344000005</v>
      </c>
    </row>
    <row r="9655" spans="1:11" x14ac:dyDescent="0.2">
      <c r="A9655" t="s">
        <v>265</v>
      </c>
      <c r="B9655" t="s">
        <v>185</v>
      </c>
      <c r="C9655" t="s">
        <v>231</v>
      </c>
      <c r="D9655" t="s">
        <v>200</v>
      </c>
      <c r="E9655">
        <v>215117</v>
      </c>
      <c r="F9655">
        <v>19.989100000000001</v>
      </c>
      <c r="G9655">
        <v>44714</v>
      </c>
      <c r="H9655">
        <v>44713</v>
      </c>
      <c r="I9655">
        <v>4299995.2247000001</v>
      </c>
      <c r="J9655" t="s">
        <v>188</v>
      </c>
      <c r="K9655">
        <v>2579.9971348200002</v>
      </c>
    </row>
    <row r="9656" spans="1:11" x14ac:dyDescent="0.2">
      <c r="A9656" t="s">
        <v>265</v>
      </c>
      <c r="B9656" t="s">
        <v>185</v>
      </c>
      <c r="C9656" t="s">
        <v>237</v>
      </c>
      <c r="D9656" t="s">
        <v>192</v>
      </c>
      <c r="E9656">
        <v>377284</v>
      </c>
      <c r="F9656">
        <v>16.168199999999999</v>
      </c>
      <c r="G9656">
        <v>44714</v>
      </c>
      <c r="H9656">
        <v>44713</v>
      </c>
      <c r="I9656">
        <v>6100003.1687999992</v>
      </c>
      <c r="J9656" t="s">
        <v>204</v>
      </c>
      <c r="K9656">
        <v>3660.0019012799994</v>
      </c>
    </row>
    <row r="9657" spans="1:11" x14ac:dyDescent="0.2">
      <c r="A9657" t="s">
        <v>265</v>
      </c>
      <c r="B9657" t="s">
        <v>185</v>
      </c>
      <c r="C9657" t="s">
        <v>237</v>
      </c>
      <c r="D9657" t="s">
        <v>190</v>
      </c>
      <c r="E9657">
        <v>335195</v>
      </c>
      <c r="F9657">
        <v>16.706700000000001</v>
      </c>
      <c r="G9657">
        <v>44715</v>
      </c>
      <c r="H9657">
        <v>44713</v>
      </c>
      <c r="I9657">
        <v>5600002.3065000009</v>
      </c>
      <c r="J9657" t="s">
        <v>204</v>
      </c>
      <c r="K9657">
        <v>3360.0013839000003</v>
      </c>
    </row>
    <row r="9658" spans="1:11" x14ac:dyDescent="0.2">
      <c r="A9658" t="s">
        <v>265</v>
      </c>
      <c r="B9658" t="s">
        <v>198</v>
      </c>
      <c r="C9658" t="s">
        <v>223</v>
      </c>
      <c r="D9658" t="s">
        <v>200</v>
      </c>
      <c r="E9658">
        <v>44938</v>
      </c>
      <c r="F9658">
        <v>82.335300000000004</v>
      </c>
      <c r="G9658">
        <v>44716</v>
      </c>
      <c r="H9658">
        <v>44713</v>
      </c>
      <c r="I9658">
        <v>3699983.7114000004</v>
      </c>
      <c r="J9658" t="s">
        <v>204</v>
      </c>
      <c r="K9658">
        <v>2219.9902268400006</v>
      </c>
    </row>
    <row r="9659" spans="1:11" x14ac:dyDescent="0.2">
      <c r="A9659" t="s">
        <v>265</v>
      </c>
      <c r="B9659" t="s">
        <v>185</v>
      </c>
      <c r="C9659" t="s">
        <v>243</v>
      </c>
      <c r="D9659" t="s">
        <v>200</v>
      </c>
      <c r="E9659">
        <v>1006127</v>
      </c>
      <c r="F9659">
        <v>5.5659000000000001</v>
      </c>
      <c r="G9659">
        <v>44716</v>
      </c>
      <c r="H9659">
        <v>44713</v>
      </c>
      <c r="I9659">
        <v>5600002.2692999998</v>
      </c>
      <c r="J9659" t="s">
        <v>215</v>
      </c>
      <c r="K9659">
        <v>4480.0018154400004</v>
      </c>
    </row>
    <row r="9660" spans="1:11" x14ac:dyDescent="0.2">
      <c r="A9660" t="s">
        <v>265</v>
      </c>
      <c r="B9660" t="s">
        <v>185</v>
      </c>
      <c r="C9660" t="s">
        <v>199</v>
      </c>
      <c r="D9660" t="s">
        <v>200</v>
      </c>
      <c r="E9660">
        <v>1954531</v>
      </c>
      <c r="F9660">
        <v>2.9163000000000001</v>
      </c>
      <c r="G9660">
        <v>44721</v>
      </c>
      <c r="H9660">
        <v>44713</v>
      </c>
      <c r="I9660">
        <v>5699998.7553000003</v>
      </c>
      <c r="J9660" t="s">
        <v>193</v>
      </c>
      <c r="K9660">
        <v>3989.9991287100006</v>
      </c>
    </row>
    <row r="9661" spans="1:11" x14ac:dyDescent="0.2">
      <c r="A9661" t="s">
        <v>265</v>
      </c>
      <c r="B9661" t="s">
        <v>198</v>
      </c>
      <c r="C9661" t="s">
        <v>199</v>
      </c>
      <c r="D9661" t="s">
        <v>187</v>
      </c>
      <c r="E9661">
        <v>2263854</v>
      </c>
      <c r="F9661">
        <v>3.0478999999999998</v>
      </c>
      <c r="G9661">
        <v>44721</v>
      </c>
      <c r="H9661">
        <v>44713</v>
      </c>
      <c r="I9661">
        <v>6900000.6065999996</v>
      </c>
      <c r="J9661" t="s">
        <v>193</v>
      </c>
      <c r="K9661">
        <v>4830.0004246199996</v>
      </c>
    </row>
    <row r="9662" spans="1:11" x14ac:dyDescent="0.2">
      <c r="A9662" t="s">
        <v>265</v>
      </c>
      <c r="B9662" t="s">
        <v>185</v>
      </c>
      <c r="C9662" t="s">
        <v>237</v>
      </c>
      <c r="D9662" t="s">
        <v>190</v>
      </c>
      <c r="E9662">
        <v>183607</v>
      </c>
      <c r="F9662">
        <v>17.4285</v>
      </c>
      <c r="G9662">
        <v>44721</v>
      </c>
      <c r="H9662">
        <v>44713</v>
      </c>
      <c r="I9662">
        <v>3199994.5995</v>
      </c>
      <c r="J9662" t="s">
        <v>204</v>
      </c>
      <c r="K9662">
        <v>1919.9967597</v>
      </c>
    </row>
    <row r="9663" spans="1:11" x14ac:dyDescent="0.2">
      <c r="A9663" t="s">
        <v>265</v>
      </c>
      <c r="B9663" t="s">
        <v>185</v>
      </c>
      <c r="C9663" t="s">
        <v>242</v>
      </c>
      <c r="D9663" t="s">
        <v>200</v>
      </c>
      <c r="E9663">
        <v>9845</v>
      </c>
      <c r="F9663">
        <v>264.0915</v>
      </c>
      <c r="G9663">
        <v>44722</v>
      </c>
      <c r="H9663">
        <v>44713</v>
      </c>
      <c r="I9663">
        <v>2599980.8174999999</v>
      </c>
      <c r="J9663" t="s">
        <v>207</v>
      </c>
      <c r="K9663">
        <v>1559.9884904999999</v>
      </c>
    </row>
    <row r="9664" spans="1:11" x14ac:dyDescent="0.2">
      <c r="A9664" t="s">
        <v>265</v>
      </c>
      <c r="B9664" t="s">
        <v>185</v>
      </c>
      <c r="C9664" t="s">
        <v>246</v>
      </c>
      <c r="D9664" t="s">
        <v>187</v>
      </c>
      <c r="E9664">
        <v>29801</v>
      </c>
      <c r="F9664">
        <v>120.7993</v>
      </c>
      <c r="G9664">
        <v>44724</v>
      </c>
      <c r="H9664">
        <v>44713</v>
      </c>
      <c r="I9664">
        <v>3599939.9393000002</v>
      </c>
      <c r="J9664" t="s">
        <v>204</v>
      </c>
      <c r="K9664">
        <v>2159.9639635799999</v>
      </c>
    </row>
    <row r="9665" spans="1:11" x14ac:dyDescent="0.2">
      <c r="A9665" t="s">
        <v>265</v>
      </c>
      <c r="B9665" t="s">
        <v>185</v>
      </c>
      <c r="C9665" t="s">
        <v>214</v>
      </c>
      <c r="D9665" t="s">
        <v>190</v>
      </c>
      <c r="E9665">
        <v>61489</v>
      </c>
      <c r="F9665">
        <v>26.020800000000001</v>
      </c>
      <c r="G9665">
        <v>44725</v>
      </c>
      <c r="H9665">
        <v>44713</v>
      </c>
      <c r="I9665">
        <v>1599992.9712</v>
      </c>
      <c r="J9665" t="s">
        <v>215</v>
      </c>
      <c r="K9665">
        <v>1279.9943769600002</v>
      </c>
    </row>
    <row r="9666" spans="1:11" x14ac:dyDescent="0.2">
      <c r="A9666" t="s">
        <v>265</v>
      </c>
      <c r="B9666" t="s">
        <v>198</v>
      </c>
      <c r="C9666" t="s">
        <v>235</v>
      </c>
      <c r="D9666" t="s">
        <v>190</v>
      </c>
      <c r="E9666">
        <v>500195</v>
      </c>
      <c r="F9666">
        <v>14.394399999999999</v>
      </c>
      <c r="G9666">
        <v>44728</v>
      </c>
      <c r="H9666">
        <v>44713</v>
      </c>
      <c r="I9666">
        <v>7200006.9079999998</v>
      </c>
      <c r="J9666" t="s">
        <v>204</v>
      </c>
      <c r="K9666">
        <v>4320.0041448000002</v>
      </c>
    </row>
    <row r="9667" spans="1:11" x14ac:dyDescent="0.2">
      <c r="A9667" t="s">
        <v>265</v>
      </c>
      <c r="B9667" t="s">
        <v>185</v>
      </c>
      <c r="C9667" t="s">
        <v>227</v>
      </c>
      <c r="D9667" t="s">
        <v>212</v>
      </c>
      <c r="E9667">
        <v>37821</v>
      </c>
      <c r="F9667">
        <v>153.35499999999999</v>
      </c>
      <c r="G9667">
        <v>44728</v>
      </c>
      <c r="H9667">
        <v>44713</v>
      </c>
      <c r="I9667">
        <v>5800039.4550000001</v>
      </c>
      <c r="J9667" t="s">
        <v>204</v>
      </c>
      <c r="K9667">
        <v>3480.0236730000006</v>
      </c>
    </row>
    <row r="9668" spans="1:11" x14ac:dyDescent="0.2">
      <c r="A9668" t="s">
        <v>265</v>
      </c>
      <c r="B9668" t="s">
        <v>185</v>
      </c>
      <c r="C9668" t="s">
        <v>222</v>
      </c>
      <c r="D9668" t="s">
        <v>200</v>
      </c>
      <c r="E9668">
        <v>558454</v>
      </c>
      <c r="F9668">
        <v>17.727499999999999</v>
      </c>
      <c r="G9668">
        <v>44728</v>
      </c>
      <c r="H9668">
        <v>44713</v>
      </c>
      <c r="I9668">
        <v>9899993.2850000001</v>
      </c>
      <c r="J9668" t="s">
        <v>193</v>
      </c>
      <c r="K9668">
        <v>6929.9952995000012</v>
      </c>
    </row>
    <row r="9669" spans="1:11" x14ac:dyDescent="0.2">
      <c r="A9669" t="s">
        <v>265</v>
      </c>
      <c r="B9669" t="s">
        <v>198</v>
      </c>
      <c r="C9669" t="s">
        <v>233</v>
      </c>
      <c r="D9669" t="s">
        <v>200</v>
      </c>
      <c r="E9669">
        <v>74407</v>
      </c>
      <c r="F9669">
        <v>87.357799999999997</v>
      </c>
      <c r="G9669">
        <v>44728</v>
      </c>
      <c r="H9669">
        <v>44713</v>
      </c>
      <c r="I9669">
        <v>6500031.8245999999</v>
      </c>
      <c r="J9669" t="s">
        <v>204</v>
      </c>
      <c r="K9669">
        <v>3900.0190947600004</v>
      </c>
    </row>
    <row r="9670" spans="1:11" x14ac:dyDescent="0.2">
      <c r="A9670" t="s">
        <v>265</v>
      </c>
      <c r="B9670" t="s">
        <v>198</v>
      </c>
      <c r="C9670" t="s">
        <v>209</v>
      </c>
      <c r="D9670" t="s">
        <v>200</v>
      </c>
      <c r="E9670">
        <v>293712</v>
      </c>
      <c r="F9670">
        <v>20.087700000000002</v>
      </c>
      <c r="G9670">
        <v>44729</v>
      </c>
      <c r="H9670">
        <v>44713</v>
      </c>
      <c r="I9670">
        <v>5899998.5424000006</v>
      </c>
      <c r="J9670" t="s">
        <v>188</v>
      </c>
      <c r="K9670">
        <v>3539.9991254400002</v>
      </c>
    </row>
    <row r="9671" spans="1:11" x14ac:dyDescent="0.2">
      <c r="A9671" t="s">
        <v>265</v>
      </c>
      <c r="B9671" t="s">
        <v>185</v>
      </c>
      <c r="C9671" t="s">
        <v>238</v>
      </c>
      <c r="D9671" t="s">
        <v>187</v>
      </c>
      <c r="E9671">
        <v>16587</v>
      </c>
      <c r="F9671">
        <v>241.1497</v>
      </c>
      <c r="G9671">
        <v>44730</v>
      </c>
      <c r="H9671">
        <v>44713</v>
      </c>
      <c r="I9671">
        <v>3999950.0738999997</v>
      </c>
      <c r="J9671" t="s">
        <v>204</v>
      </c>
      <c r="K9671">
        <v>2399.9700443400002</v>
      </c>
    </row>
    <row r="9672" spans="1:11" x14ac:dyDescent="0.2">
      <c r="A9672" t="s">
        <v>265</v>
      </c>
      <c r="B9672" t="s">
        <v>185</v>
      </c>
      <c r="C9672" t="s">
        <v>219</v>
      </c>
      <c r="D9672" t="s">
        <v>187</v>
      </c>
      <c r="E9672">
        <v>182629</v>
      </c>
      <c r="F9672">
        <v>52.017899999999997</v>
      </c>
      <c r="G9672">
        <v>44730</v>
      </c>
      <c r="H9672">
        <v>44713</v>
      </c>
      <c r="I9672">
        <v>9499977.0591000002</v>
      </c>
      <c r="J9672" t="s">
        <v>188</v>
      </c>
      <c r="K9672">
        <v>5699.98623546</v>
      </c>
    </row>
    <row r="9673" spans="1:11" x14ac:dyDescent="0.2">
      <c r="A9673" t="s">
        <v>265</v>
      </c>
      <c r="B9673" t="s">
        <v>185</v>
      </c>
      <c r="C9673" t="s">
        <v>191</v>
      </c>
      <c r="D9673" t="s">
        <v>190</v>
      </c>
      <c r="E9673">
        <v>1696833</v>
      </c>
      <c r="F9673">
        <v>5.8343999999999996</v>
      </c>
      <c r="G9673">
        <v>44731</v>
      </c>
      <c r="H9673">
        <v>44713</v>
      </c>
      <c r="I9673">
        <v>9900002.4551999997</v>
      </c>
      <c r="J9673" t="s">
        <v>193</v>
      </c>
      <c r="K9673">
        <v>6930.00171864</v>
      </c>
    </row>
    <row r="9674" spans="1:11" x14ac:dyDescent="0.2">
      <c r="A9674" t="s">
        <v>265</v>
      </c>
      <c r="B9674" t="s">
        <v>198</v>
      </c>
      <c r="C9674" t="s">
        <v>220</v>
      </c>
      <c r="D9674" t="s">
        <v>192</v>
      </c>
      <c r="E9674">
        <v>9542</v>
      </c>
      <c r="F9674">
        <v>167.68610000000001</v>
      </c>
      <c r="G9674">
        <v>44731</v>
      </c>
      <c r="H9674">
        <v>44713</v>
      </c>
      <c r="I9674">
        <v>1600060.7662000002</v>
      </c>
      <c r="J9674" t="s">
        <v>188</v>
      </c>
      <c r="K9674">
        <v>960.03645972000015</v>
      </c>
    </row>
    <row r="9675" spans="1:11" x14ac:dyDescent="0.2">
      <c r="A9675" t="s">
        <v>265</v>
      </c>
      <c r="B9675" t="s">
        <v>185</v>
      </c>
      <c r="C9675" t="s">
        <v>224</v>
      </c>
      <c r="D9675" t="s">
        <v>200</v>
      </c>
      <c r="E9675">
        <v>46597</v>
      </c>
      <c r="F9675">
        <v>201.7313</v>
      </c>
      <c r="G9675">
        <v>44735</v>
      </c>
      <c r="H9675">
        <v>44713</v>
      </c>
      <c r="I9675">
        <v>9400073.3860999998</v>
      </c>
      <c r="J9675" t="s">
        <v>204</v>
      </c>
      <c r="K9675">
        <v>5640.0440316599997</v>
      </c>
    </row>
    <row r="9676" spans="1:11" x14ac:dyDescent="0.2">
      <c r="A9676" t="s">
        <v>265</v>
      </c>
      <c r="B9676" t="s">
        <v>185</v>
      </c>
      <c r="C9676" t="s">
        <v>208</v>
      </c>
      <c r="D9676" t="s">
        <v>190</v>
      </c>
      <c r="E9676">
        <v>128619</v>
      </c>
      <c r="F9676">
        <v>65.309399999999997</v>
      </c>
      <c r="G9676">
        <v>44738</v>
      </c>
      <c r="H9676">
        <v>44713</v>
      </c>
      <c r="I9676">
        <v>8400029.7185999993</v>
      </c>
      <c r="J9676" t="s">
        <v>188</v>
      </c>
      <c r="K9676">
        <v>5040.0178311600002</v>
      </c>
    </row>
    <row r="9677" spans="1:11" x14ac:dyDescent="0.2">
      <c r="A9677" t="s">
        <v>265</v>
      </c>
      <c r="B9677" t="s">
        <v>185</v>
      </c>
      <c r="C9677" t="s">
        <v>189</v>
      </c>
      <c r="D9677" t="s">
        <v>192</v>
      </c>
      <c r="E9677">
        <v>184921</v>
      </c>
      <c r="F9677">
        <v>29.7424</v>
      </c>
      <c r="G9677">
        <v>44738</v>
      </c>
      <c r="H9677">
        <v>44713</v>
      </c>
      <c r="I9677">
        <v>5499994.3503999999</v>
      </c>
      <c r="J9677" t="s">
        <v>188</v>
      </c>
      <c r="K9677">
        <v>3299.9966102399999</v>
      </c>
    </row>
    <row r="9678" spans="1:11" x14ac:dyDescent="0.2">
      <c r="A9678" t="s">
        <v>265</v>
      </c>
      <c r="B9678" t="s">
        <v>198</v>
      </c>
      <c r="C9678" t="s">
        <v>228</v>
      </c>
      <c r="D9678" t="s">
        <v>192</v>
      </c>
      <c r="E9678">
        <v>77232</v>
      </c>
      <c r="F9678">
        <v>31.075099999999999</v>
      </c>
      <c r="G9678">
        <v>44738</v>
      </c>
      <c r="H9678">
        <v>44713</v>
      </c>
      <c r="I9678">
        <v>2399992.1231999998</v>
      </c>
      <c r="J9678" t="s">
        <v>204</v>
      </c>
      <c r="K9678">
        <v>1439.99527392</v>
      </c>
    </row>
    <row r="9679" spans="1:11" x14ac:dyDescent="0.2">
      <c r="A9679" t="s">
        <v>265</v>
      </c>
      <c r="B9679" t="s">
        <v>185</v>
      </c>
      <c r="C9679" t="s">
        <v>221</v>
      </c>
      <c r="D9679" t="s">
        <v>192</v>
      </c>
      <c r="E9679">
        <v>207076</v>
      </c>
      <c r="F9679">
        <v>40.564900000000002</v>
      </c>
      <c r="G9679">
        <v>44739</v>
      </c>
      <c r="H9679">
        <v>44713</v>
      </c>
      <c r="I9679">
        <v>8400017.2324000001</v>
      </c>
      <c r="J9679" t="s">
        <v>207</v>
      </c>
      <c r="K9679">
        <v>5040.0103394400003</v>
      </c>
    </row>
    <row r="9680" spans="1:11" x14ac:dyDescent="0.2">
      <c r="A9680" t="s">
        <v>265</v>
      </c>
      <c r="B9680" t="s">
        <v>198</v>
      </c>
      <c r="C9680" t="s">
        <v>226</v>
      </c>
      <c r="D9680" t="s">
        <v>190</v>
      </c>
      <c r="E9680">
        <v>13880</v>
      </c>
      <c r="F9680">
        <v>50.433500000000002</v>
      </c>
      <c r="G9680">
        <v>44742</v>
      </c>
      <c r="H9680">
        <v>44713</v>
      </c>
      <c r="I9680">
        <v>700016.98</v>
      </c>
      <c r="J9680" t="s">
        <v>188</v>
      </c>
      <c r="K9680">
        <v>420.01018800000003</v>
      </c>
    </row>
    <row r="9681" spans="1:11" x14ac:dyDescent="0.2">
      <c r="A9681" t="s">
        <v>265</v>
      </c>
      <c r="B9681" t="s">
        <v>185</v>
      </c>
      <c r="C9681" t="s">
        <v>243</v>
      </c>
      <c r="D9681" t="s">
        <v>187</v>
      </c>
      <c r="E9681">
        <v>508033</v>
      </c>
      <c r="F9681">
        <v>6.2988</v>
      </c>
      <c r="G9681">
        <v>44742</v>
      </c>
      <c r="H9681">
        <v>44713</v>
      </c>
      <c r="I9681">
        <v>3199998.2604</v>
      </c>
      <c r="J9681" t="s">
        <v>215</v>
      </c>
      <c r="K9681">
        <v>2559.9986083200001</v>
      </c>
    </row>
    <row r="9682" spans="1:11" x14ac:dyDescent="0.2">
      <c r="A9682" t="s">
        <v>265</v>
      </c>
      <c r="B9682" t="s">
        <v>198</v>
      </c>
      <c r="C9682" t="s">
        <v>221</v>
      </c>
      <c r="D9682" t="s">
        <v>187</v>
      </c>
      <c r="E9682">
        <v>185427</v>
      </c>
      <c r="F9682">
        <v>35.593499999999999</v>
      </c>
      <c r="G9682">
        <v>44742</v>
      </c>
      <c r="H9682">
        <v>44713</v>
      </c>
      <c r="I9682">
        <v>6599995.9244999997</v>
      </c>
      <c r="J9682" t="s">
        <v>207</v>
      </c>
      <c r="K9682">
        <v>3959.9975546999999</v>
      </c>
    </row>
    <row r="9683" spans="1:11" x14ac:dyDescent="0.2">
      <c r="A9683" t="s">
        <v>265</v>
      </c>
      <c r="B9683" t="s">
        <v>185</v>
      </c>
      <c r="C9683" t="s">
        <v>231</v>
      </c>
      <c r="D9683" t="s">
        <v>190</v>
      </c>
      <c r="E9683">
        <v>175272</v>
      </c>
      <c r="F9683">
        <v>23.392199999999999</v>
      </c>
      <c r="G9683">
        <v>44742</v>
      </c>
      <c r="H9683">
        <v>44713</v>
      </c>
      <c r="I9683">
        <v>4099997.6783999996</v>
      </c>
      <c r="J9683" t="s">
        <v>188</v>
      </c>
      <c r="K9683">
        <v>2459.99860704</v>
      </c>
    </row>
    <row r="9684" spans="1:11" x14ac:dyDescent="0.2">
      <c r="A9684" t="s">
        <v>265</v>
      </c>
      <c r="B9684" t="s">
        <v>198</v>
      </c>
      <c r="C9684" t="s">
        <v>112</v>
      </c>
      <c r="D9684" t="s">
        <v>187</v>
      </c>
      <c r="E9684">
        <v>146467</v>
      </c>
      <c r="F9684">
        <v>40.2821</v>
      </c>
      <c r="G9684">
        <v>44743</v>
      </c>
      <c r="H9684">
        <v>44743</v>
      </c>
      <c r="I9684">
        <v>5899998.3406999996</v>
      </c>
      <c r="J9684" t="s">
        <v>188</v>
      </c>
      <c r="K9684">
        <v>3539.9990044199999</v>
      </c>
    </row>
    <row r="9685" spans="1:11" x14ac:dyDescent="0.2">
      <c r="A9685" t="s">
        <v>265</v>
      </c>
      <c r="B9685" t="s">
        <v>198</v>
      </c>
      <c r="C9685" t="s">
        <v>205</v>
      </c>
      <c r="D9685" t="s">
        <v>192</v>
      </c>
      <c r="E9685">
        <v>88876</v>
      </c>
      <c r="F9685">
        <v>18.002600000000001</v>
      </c>
      <c r="G9685">
        <v>44743</v>
      </c>
      <c r="H9685">
        <v>44743</v>
      </c>
      <c r="I9685">
        <v>1599999.0776000002</v>
      </c>
      <c r="J9685" t="s">
        <v>193</v>
      </c>
      <c r="K9685">
        <v>1119.9993543200001</v>
      </c>
    </row>
    <row r="9686" spans="1:11" x14ac:dyDescent="0.2">
      <c r="A9686" t="s">
        <v>265</v>
      </c>
      <c r="B9686" t="s">
        <v>185</v>
      </c>
      <c r="C9686" t="s">
        <v>216</v>
      </c>
      <c r="D9686" t="s">
        <v>190</v>
      </c>
      <c r="E9686">
        <v>534674</v>
      </c>
      <c r="F9686">
        <v>17.5808</v>
      </c>
      <c r="G9686">
        <v>44744</v>
      </c>
      <c r="H9686">
        <v>44743</v>
      </c>
      <c r="I9686">
        <v>9399996.6591999996</v>
      </c>
      <c r="J9686" t="s">
        <v>215</v>
      </c>
      <c r="K9686">
        <v>7519.9973273599999</v>
      </c>
    </row>
    <row r="9687" spans="1:11" x14ac:dyDescent="0.2">
      <c r="A9687" t="s">
        <v>265</v>
      </c>
      <c r="B9687" t="s">
        <v>185</v>
      </c>
      <c r="C9687" t="s">
        <v>208</v>
      </c>
      <c r="D9687" t="s">
        <v>190</v>
      </c>
      <c r="E9687">
        <v>90421</v>
      </c>
      <c r="F9687">
        <v>66.356499999999997</v>
      </c>
      <c r="G9687">
        <v>44744</v>
      </c>
      <c r="H9687">
        <v>44743</v>
      </c>
      <c r="I9687">
        <v>6000021.0864999993</v>
      </c>
      <c r="J9687" t="s">
        <v>188</v>
      </c>
      <c r="K9687">
        <v>3600.0126518999996</v>
      </c>
    </row>
    <row r="9688" spans="1:11" x14ac:dyDescent="0.2">
      <c r="A9688" t="s">
        <v>265</v>
      </c>
      <c r="B9688" t="s">
        <v>185</v>
      </c>
      <c r="C9688" t="s">
        <v>202</v>
      </c>
      <c r="D9688" t="s">
        <v>187</v>
      </c>
      <c r="E9688">
        <v>1473630</v>
      </c>
      <c r="F9688">
        <v>3.8679999999999999</v>
      </c>
      <c r="G9688">
        <v>44744</v>
      </c>
      <c r="H9688">
        <v>44743</v>
      </c>
      <c r="I9688">
        <v>5700000.8399999999</v>
      </c>
      <c r="J9688" t="s">
        <v>193</v>
      </c>
      <c r="K9688">
        <v>3990.0005879999999</v>
      </c>
    </row>
    <row r="9689" spans="1:11" x14ac:dyDescent="0.2">
      <c r="A9689" t="s">
        <v>265</v>
      </c>
      <c r="B9689" t="s">
        <v>185</v>
      </c>
      <c r="C9689" t="s">
        <v>238</v>
      </c>
      <c r="D9689" t="s">
        <v>187</v>
      </c>
      <c r="E9689">
        <v>29567</v>
      </c>
      <c r="F9689">
        <v>243.51750000000001</v>
      </c>
      <c r="G9689">
        <v>44744</v>
      </c>
      <c r="H9689">
        <v>44743</v>
      </c>
      <c r="I9689">
        <v>7200081.9225000003</v>
      </c>
      <c r="J9689" t="s">
        <v>204</v>
      </c>
      <c r="K9689">
        <v>4320.049153500001</v>
      </c>
    </row>
    <row r="9690" spans="1:11" x14ac:dyDescent="0.2">
      <c r="A9690" t="s">
        <v>265</v>
      </c>
      <c r="B9690" t="s">
        <v>198</v>
      </c>
      <c r="C9690" t="s">
        <v>195</v>
      </c>
      <c r="D9690" t="s">
        <v>200</v>
      </c>
      <c r="E9690">
        <v>38654</v>
      </c>
      <c r="F9690">
        <v>116.4174</v>
      </c>
      <c r="G9690">
        <v>44746</v>
      </c>
      <c r="H9690">
        <v>44743</v>
      </c>
      <c r="I9690">
        <v>4499998.1796000004</v>
      </c>
      <c r="J9690" t="s">
        <v>196</v>
      </c>
      <c r="K9690">
        <v>3599.9985436800007</v>
      </c>
    </row>
    <row r="9691" spans="1:11" x14ac:dyDescent="0.2">
      <c r="A9691" t="s">
        <v>265</v>
      </c>
      <c r="B9691" t="s">
        <v>185</v>
      </c>
      <c r="C9691" t="s">
        <v>186</v>
      </c>
      <c r="D9691" t="s">
        <v>187</v>
      </c>
      <c r="E9691">
        <v>165423</v>
      </c>
      <c r="F9691">
        <v>22.971399999999999</v>
      </c>
      <c r="G9691">
        <v>44749</v>
      </c>
      <c r="H9691">
        <v>44743</v>
      </c>
      <c r="I9691">
        <v>3799997.9021999999</v>
      </c>
      <c r="J9691" t="s">
        <v>188</v>
      </c>
      <c r="K9691">
        <v>2279.9987413200001</v>
      </c>
    </row>
    <row r="9692" spans="1:11" x14ac:dyDescent="0.2">
      <c r="A9692" t="s">
        <v>265</v>
      </c>
      <c r="B9692" t="s">
        <v>198</v>
      </c>
      <c r="C9692" t="s">
        <v>232</v>
      </c>
      <c r="D9692" t="s">
        <v>190</v>
      </c>
      <c r="E9692">
        <v>397495</v>
      </c>
      <c r="F9692">
        <v>24.402799999999999</v>
      </c>
      <c r="G9692">
        <v>44749</v>
      </c>
      <c r="H9692">
        <v>44743</v>
      </c>
      <c r="I9692">
        <v>9699990.9859999996</v>
      </c>
      <c r="J9692" t="s">
        <v>204</v>
      </c>
      <c r="K9692">
        <v>5819.9945915999997</v>
      </c>
    </row>
    <row r="9693" spans="1:11" x14ac:dyDescent="0.2">
      <c r="A9693" t="s">
        <v>265</v>
      </c>
      <c r="B9693" t="s">
        <v>185</v>
      </c>
      <c r="C9693" t="s">
        <v>227</v>
      </c>
      <c r="D9693" t="s">
        <v>187</v>
      </c>
      <c r="E9693">
        <v>18661</v>
      </c>
      <c r="F9693">
        <v>160.7602</v>
      </c>
      <c r="G9693">
        <v>44749</v>
      </c>
      <c r="H9693">
        <v>44743</v>
      </c>
      <c r="I9693">
        <v>2999946.0921999998</v>
      </c>
      <c r="J9693" t="s">
        <v>204</v>
      </c>
      <c r="K9693">
        <v>1799.9676553199999</v>
      </c>
    </row>
    <row r="9694" spans="1:11" x14ac:dyDescent="0.2">
      <c r="A9694" t="s">
        <v>265</v>
      </c>
      <c r="B9694" t="s">
        <v>185</v>
      </c>
      <c r="C9694" t="s">
        <v>225</v>
      </c>
      <c r="D9694" t="s">
        <v>192</v>
      </c>
      <c r="E9694">
        <v>78805</v>
      </c>
      <c r="F9694">
        <v>82.481899999999996</v>
      </c>
      <c r="G9694">
        <v>44749</v>
      </c>
      <c r="H9694">
        <v>44743</v>
      </c>
      <c r="I9694">
        <v>6499986.1294999998</v>
      </c>
      <c r="J9694" t="s">
        <v>188</v>
      </c>
      <c r="K9694">
        <v>3899.9916776999999</v>
      </c>
    </row>
    <row r="9695" spans="1:11" x14ac:dyDescent="0.2">
      <c r="A9695" t="s">
        <v>265</v>
      </c>
      <c r="B9695" t="s">
        <v>198</v>
      </c>
      <c r="C9695" t="s">
        <v>218</v>
      </c>
      <c r="D9695" t="s">
        <v>192</v>
      </c>
      <c r="E9695">
        <v>38127</v>
      </c>
      <c r="F9695">
        <v>68.194000000000003</v>
      </c>
      <c r="G9695">
        <v>44751</v>
      </c>
      <c r="H9695">
        <v>44743</v>
      </c>
      <c r="I9695">
        <v>2600032.6380000003</v>
      </c>
      <c r="J9695" t="s">
        <v>204</v>
      </c>
      <c r="K9695">
        <v>1560.0195828000003</v>
      </c>
    </row>
    <row r="9696" spans="1:11" x14ac:dyDescent="0.2">
      <c r="A9696" t="s">
        <v>265</v>
      </c>
      <c r="B9696" t="s">
        <v>198</v>
      </c>
      <c r="C9696" t="s">
        <v>214</v>
      </c>
      <c r="D9696" t="s">
        <v>190</v>
      </c>
      <c r="E9696">
        <v>192559</v>
      </c>
      <c r="F9696">
        <v>29.082000000000001</v>
      </c>
      <c r="G9696">
        <v>44751</v>
      </c>
      <c r="H9696">
        <v>44743</v>
      </c>
      <c r="I9696">
        <v>5600000.8380000005</v>
      </c>
      <c r="J9696" t="s">
        <v>215</v>
      </c>
      <c r="K9696">
        <v>4480.0006704000007</v>
      </c>
    </row>
    <row r="9697" spans="1:11" x14ac:dyDescent="0.2">
      <c r="A9697" t="s">
        <v>265</v>
      </c>
      <c r="B9697" t="s">
        <v>185</v>
      </c>
      <c r="C9697" t="s">
        <v>245</v>
      </c>
      <c r="D9697" t="s">
        <v>187</v>
      </c>
      <c r="E9697">
        <v>45769</v>
      </c>
      <c r="F9697">
        <v>54.6218</v>
      </c>
      <c r="G9697">
        <v>44751</v>
      </c>
      <c r="H9697">
        <v>44743</v>
      </c>
      <c r="I9697">
        <v>2499985.1642</v>
      </c>
      <c r="J9697" t="s">
        <v>188</v>
      </c>
      <c r="K9697">
        <v>1499.9910985199999</v>
      </c>
    </row>
    <row r="9698" spans="1:11" x14ac:dyDescent="0.2">
      <c r="A9698" t="s">
        <v>265</v>
      </c>
      <c r="B9698" t="s">
        <v>185</v>
      </c>
      <c r="C9698" t="s">
        <v>217</v>
      </c>
      <c r="D9698" t="s">
        <v>192</v>
      </c>
      <c r="E9698">
        <v>573317</v>
      </c>
      <c r="F9698">
        <v>9.5932999999999993</v>
      </c>
      <c r="G9698">
        <v>44752</v>
      </c>
      <c r="H9698">
        <v>44743</v>
      </c>
      <c r="I9698">
        <v>5500001.9760999996</v>
      </c>
      <c r="J9698" t="s">
        <v>215</v>
      </c>
      <c r="K9698">
        <v>4400.0015808799999</v>
      </c>
    </row>
    <row r="9699" spans="1:11" x14ac:dyDescent="0.2">
      <c r="A9699" t="s">
        <v>265</v>
      </c>
      <c r="B9699" t="s">
        <v>198</v>
      </c>
      <c r="C9699" t="s">
        <v>243</v>
      </c>
      <c r="D9699" t="s">
        <v>200</v>
      </c>
      <c r="E9699">
        <v>954686</v>
      </c>
      <c r="F9699">
        <v>5.8658000000000001</v>
      </c>
      <c r="G9699">
        <v>44752</v>
      </c>
      <c r="H9699">
        <v>44743</v>
      </c>
      <c r="I9699">
        <v>5599997.1387999998</v>
      </c>
      <c r="J9699" t="s">
        <v>215</v>
      </c>
      <c r="K9699">
        <v>4479.9977110400005</v>
      </c>
    </row>
    <row r="9700" spans="1:11" x14ac:dyDescent="0.2">
      <c r="A9700" t="s">
        <v>265</v>
      </c>
      <c r="B9700" t="s">
        <v>198</v>
      </c>
      <c r="C9700" t="s">
        <v>210</v>
      </c>
      <c r="D9700" t="s">
        <v>190</v>
      </c>
      <c r="E9700">
        <v>55068</v>
      </c>
      <c r="F9700">
        <v>29.0548</v>
      </c>
      <c r="G9700">
        <v>44752</v>
      </c>
      <c r="H9700">
        <v>44743</v>
      </c>
      <c r="I9700">
        <v>1599989.7264</v>
      </c>
      <c r="J9700" t="s">
        <v>204</v>
      </c>
      <c r="K9700">
        <v>959.99383584000009</v>
      </c>
    </row>
    <row r="9701" spans="1:11" x14ac:dyDescent="0.2">
      <c r="A9701" t="s">
        <v>265</v>
      </c>
      <c r="B9701" t="s">
        <v>185</v>
      </c>
      <c r="C9701" t="s">
        <v>238</v>
      </c>
      <c r="D9701" t="s">
        <v>192</v>
      </c>
      <c r="E9701">
        <v>24433</v>
      </c>
      <c r="F9701">
        <v>245.56950000000001</v>
      </c>
      <c r="G9701">
        <v>44753</v>
      </c>
      <c r="H9701">
        <v>44743</v>
      </c>
      <c r="I9701">
        <v>5999999.5935000004</v>
      </c>
      <c r="J9701" t="s">
        <v>204</v>
      </c>
      <c r="K9701">
        <v>3599.9997561000005</v>
      </c>
    </row>
    <row r="9702" spans="1:11" x14ac:dyDescent="0.2">
      <c r="A9702" t="s">
        <v>265</v>
      </c>
      <c r="B9702" t="s">
        <v>198</v>
      </c>
      <c r="C9702" t="s">
        <v>220</v>
      </c>
      <c r="D9702" t="s">
        <v>200</v>
      </c>
      <c r="E9702">
        <v>37302</v>
      </c>
      <c r="F9702">
        <v>171.57050000000001</v>
      </c>
      <c r="G9702">
        <v>44753</v>
      </c>
      <c r="H9702">
        <v>44743</v>
      </c>
      <c r="I9702">
        <v>6399922.7910000002</v>
      </c>
      <c r="J9702" t="s">
        <v>188</v>
      </c>
      <c r="K9702">
        <v>3839.9536746000003</v>
      </c>
    </row>
    <row r="9703" spans="1:11" x14ac:dyDescent="0.2">
      <c r="A9703" t="s">
        <v>265</v>
      </c>
      <c r="B9703" t="s">
        <v>198</v>
      </c>
      <c r="C9703" t="s">
        <v>242</v>
      </c>
      <c r="D9703" t="s">
        <v>190</v>
      </c>
      <c r="E9703">
        <v>30013</v>
      </c>
      <c r="F9703">
        <v>243.2259</v>
      </c>
      <c r="G9703">
        <v>44756</v>
      </c>
      <c r="H9703">
        <v>44743</v>
      </c>
      <c r="I9703">
        <v>7299938.9366999995</v>
      </c>
      <c r="J9703" t="s">
        <v>207</v>
      </c>
      <c r="K9703">
        <v>4379.9633620199993</v>
      </c>
    </row>
    <row r="9704" spans="1:11" x14ac:dyDescent="0.2">
      <c r="A9704" t="s">
        <v>265</v>
      </c>
      <c r="B9704" t="s">
        <v>185</v>
      </c>
      <c r="C9704" t="s">
        <v>245</v>
      </c>
      <c r="D9704" t="s">
        <v>190</v>
      </c>
      <c r="E9704">
        <v>36917</v>
      </c>
      <c r="F9704">
        <v>56.884799999999998</v>
      </c>
      <c r="G9704">
        <v>44756</v>
      </c>
      <c r="H9704">
        <v>44743</v>
      </c>
      <c r="I9704">
        <v>2100016.1615999998</v>
      </c>
      <c r="J9704" t="s">
        <v>188</v>
      </c>
      <c r="K9704">
        <v>1260.0096969599999</v>
      </c>
    </row>
    <row r="9705" spans="1:11" x14ac:dyDescent="0.2">
      <c r="A9705" t="s">
        <v>265</v>
      </c>
      <c r="B9705" t="s">
        <v>185</v>
      </c>
      <c r="C9705" t="s">
        <v>222</v>
      </c>
      <c r="D9705" t="s">
        <v>190</v>
      </c>
      <c r="E9705">
        <v>197337</v>
      </c>
      <c r="F9705">
        <v>15.709199999999999</v>
      </c>
      <c r="G9705">
        <v>44756</v>
      </c>
      <c r="H9705">
        <v>44743</v>
      </c>
      <c r="I9705">
        <v>3100006.4003999997</v>
      </c>
      <c r="J9705" t="s">
        <v>193</v>
      </c>
      <c r="K9705">
        <v>2170.0044802800003</v>
      </c>
    </row>
    <row r="9706" spans="1:11" x14ac:dyDescent="0.2">
      <c r="A9706" t="s">
        <v>265</v>
      </c>
      <c r="B9706" t="s">
        <v>185</v>
      </c>
      <c r="C9706" t="s">
        <v>229</v>
      </c>
      <c r="D9706" t="s">
        <v>200</v>
      </c>
      <c r="E9706">
        <v>41166</v>
      </c>
      <c r="F9706">
        <v>106.8837</v>
      </c>
      <c r="G9706">
        <v>44756</v>
      </c>
      <c r="H9706">
        <v>44743</v>
      </c>
      <c r="I9706">
        <v>4399974.3942</v>
      </c>
      <c r="J9706" t="s">
        <v>188</v>
      </c>
      <c r="K9706">
        <v>2639.9846365200001</v>
      </c>
    </row>
    <row r="9707" spans="1:11" x14ac:dyDescent="0.2">
      <c r="A9707" t="s">
        <v>265</v>
      </c>
      <c r="B9707" t="s">
        <v>185</v>
      </c>
      <c r="C9707" t="s">
        <v>223</v>
      </c>
      <c r="D9707" t="s">
        <v>190</v>
      </c>
      <c r="E9707">
        <v>82523</v>
      </c>
      <c r="F9707">
        <v>93.307100000000005</v>
      </c>
      <c r="G9707">
        <v>44756</v>
      </c>
      <c r="H9707">
        <v>44743</v>
      </c>
      <c r="I9707">
        <v>7699981.8133000005</v>
      </c>
      <c r="J9707" t="s">
        <v>204</v>
      </c>
      <c r="K9707">
        <v>4619.9890879800005</v>
      </c>
    </row>
    <row r="9708" spans="1:11" x14ac:dyDescent="0.2">
      <c r="A9708" t="s">
        <v>265</v>
      </c>
      <c r="B9708" t="s">
        <v>198</v>
      </c>
      <c r="C9708" t="s">
        <v>222</v>
      </c>
      <c r="D9708" t="s">
        <v>192</v>
      </c>
      <c r="E9708">
        <v>543643</v>
      </c>
      <c r="F9708">
        <v>17.842600000000001</v>
      </c>
      <c r="G9708">
        <v>44756</v>
      </c>
      <c r="H9708">
        <v>44743</v>
      </c>
      <c r="I9708">
        <v>9700004.5918000005</v>
      </c>
      <c r="J9708" t="s">
        <v>193</v>
      </c>
      <c r="K9708">
        <v>6790.0032142600003</v>
      </c>
    </row>
    <row r="9709" spans="1:11" x14ac:dyDescent="0.2">
      <c r="A9709" t="s">
        <v>265</v>
      </c>
      <c r="B9709" t="s">
        <v>198</v>
      </c>
      <c r="C9709" t="s">
        <v>222</v>
      </c>
      <c r="D9709" t="s">
        <v>192</v>
      </c>
      <c r="E9709">
        <v>222356</v>
      </c>
      <c r="F9709">
        <v>16.64</v>
      </c>
      <c r="G9709">
        <v>44756</v>
      </c>
      <c r="H9709">
        <v>44743</v>
      </c>
      <c r="I9709">
        <v>3700003.8400000003</v>
      </c>
      <c r="J9709" t="s">
        <v>193</v>
      </c>
      <c r="K9709">
        <v>2590.0026880000005</v>
      </c>
    </row>
    <row r="9710" spans="1:11" x14ac:dyDescent="0.2">
      <c r="A9710" t="s">
        <v>265</v>
      </c>
      <c r="B9710" t="s">
        <v>198</v>
      </c>
      <c r="C9710" t="s">
        <v>227</v>
      </c>
      <c r="D9710" t="s">
        <v>192</v>
      </c>
      <c r="E9710">
        <v>8616</v>
      </c>
      <c r="F9710">
        <v>162.49549999999999</v>
      </c>
      <c r="G9710">
        <v>44756</v>
      </c>
      <c r="H9710">
        <v>44743</v>
      </c>
      <c r="I9710">
        <v>1400061.2279999999</v>
      </c>
      <c r="J9710" t="s">
        <v>204</v>
      </c>
      <c r="K9710">
        <v>840.03673679999997</v>
      </c>
    </row>
    <row r="9711" spans="1:11" x14ac:dyDescent="0.2">
      <c r="A9711" t="s">
        <v>265</v>
      </c>
      <c r="B9711" t="s">
        <v>185</v>
      </c>
      <c r="C9711" t="s">
        <v>246</v>
      </c>
      <c r="D9711" t="s">
        <v>190</v>
      </c>
      <c r="E9711">
        <v>51378</v>
      </c>
      <c r="F9711">
        <v>122.6216</v>
      </c>
      <c r="G9711">
        <v>44763</v>
      </c>
      <c r="H9711">
        <v>44743</v>
      </c>
      <c r="I9711">
        <v>6300052.5647999998</v>
      </c>
      <c r="J9711" t="s">
        <v>204</v>
      </c>
      <c r="K9711">
        <v>3780.0315388799995</v>
      </c>
    </row>
    <row r="9712" spans="1:11" x14ac:dyDescent="0.2">
      <c r="A9712" t="s">
        <v>265</v>
      </c>
      <c r="B9712" t="s">
        <v>185</v>
      </c>
      <c r="C9712" t="s">
        <v>231</v>
      </c>
      <c r="D9712" t="s">
        <v>200</v>
      </c>
      <c r="E9712">
        <v>347679</v>
      </c>
      <c r="F9712">
        <v>22.4345</v>
      </c>
      <c r="G9712">
        <v>44763</v>
      </c>
      <c r="H9712">
        <v>44743</v>
      </c>
      <c r="I9712">
        <v>7800004.5254999995</v>
      </c>
      <c r="J9712" t="s">
        <v>188</v>
      </c>
      <c r="K9712">
        <v>4680.0027153000001</v>
      </c>
    </row>
    <row r="9713" spans="1:11" x14ac:dyDescent="0.2">
      <c r="A9713" t="s">
        <v>265</v>
      </c>
      <c r="B9713" t="s">
        <v>198</v>
      </c>
      <c r="C9713" t="s">
        <v>229</v>
      </c>
      <c r="D9713" t="s">
        <v>192</v>
      </c>
      <c r="E9713">
        <v>38067</v>
      </c>
      <c r="F9713">
        <v>105.0767</v>
      </c>
      <c r="G9713">
        <v>44763</v>
      </c>
      <c r="H9713">
        <v>44743</v>
      </c>
      <c r="I9713">
        <v>3999954.7389000002</v>
      </c>
      <c r="J9713" t="s">
        <v>188</v>
      </c>
      <c r="K9713">
        <v>2399.9728433400001</v>
      </c>
    </row>
    <row r="9714" spans="1:11" x14ac:dyDescent="0.2">
      <c r="A9714" t="s">
        <v>265</v>
      </c>
      <c r="B9714" t="s">
        <v>198</v>
      </c>
      <c r="C9714" t="s">
        <v>214</v>
      </c>
      <c r="D9714" t="s">
        <v>190</v>
      </c>
      <c r="E9714">
        <v>334930</v>
      </c>
      <c r="F9714">
        <v>28.961300000000001</v>
      </c>
      <c r="G9714">
        <v>44763</v>
      </c>
      <c r="H9714">
        <v>44743</v>
      </c>
      <c r="I9714">
        <v>9700008.2090000007</v>
      </c>
      <c r="J9714" t="s">
        <v>215</v>
      </c>
      <c r="K9714">
        <v>7760.006567200001</v>
      </c>
    </row>
    <row r="9715" spans="1:11" x14ac:dyDescent="0.2">
      <c r="A9715" t="s">
        <v>265</v>
      </c>
      <c r="B9715" t="s">
        <v>185</v>
      </c>
      <c r="C9715" t="s">
        <v>224</v>
      </c>
      <c r="D9715" t="s">
        <v>190</v>
      </c>
      <c r="E9715">
        <v>47292</v>
      </c>
      <c r="F9715">
        <v>200.87799999999999</v>
      </c>
      <c r="G9715">
        <v>44763</v>
      </c>
      <c r="H9715">
        <v>44743</v>
      </c>
      <c r="I9715">
        <v>9499922.3760000002</v>
      </c>
      <c r="J9715" t="s">
        <v>204</v>
      </c>
      <c r="K9715">
        <v>5699.9534255999997</v>
      </c>
    </row>
    <row r="9716" spans="1:11" x14ac:dyDescent="0.2">
      <c r="A9716" t="s">
        <v>265</v>
      </c>
      <c r="B9716" t="s">
        <v>185</v>
      </c>
      <c r="C9716" t="s">
        <v>112</v>
      </c>
      <c r="D9716" t="s">
        <v>192</v>
      </c>
      <c r="E9716">
        <v>101382</v>
      </c>
      <c r="F9716">
        <v>38.468400000000003</v>
      </c>
      <c r="G9716">
        <v>44766</v>
      </c>
      <c r="H9716">
        <v>44743</v>
      </c>
      <c r="I9716">
        <v>3900003.3288000003</v>
      </c>
      <c r="J9716" t="s">
        <v>188</v>
      </c>
      <c r="K9716">
        <v>2340.0019972800001</v>
      </c>
    </row>
    <row r="9717" spans="1:11" x14ac:dyDescent="0.2">
      <c r="A9717" t="s">
        <v>265</v>
      </c>
      <c r="B9717" t="s">
        <v>198</v>
      </c>
      <c r="C9717" t="s">
        <v>195</v>
      </c>
      <c r="D9717" t="s">
        <v>190</v>
      </c>
      <c r="E9717">
        <v>60930</v>
      </c>
      <c r="F9717">
        <v>123.0916</v>
      </c>
      <c r="G9717">
        <v>44766</v>
      </c>
      <c r="H9717">
        <v>44743</v>
      </c>
      <c r="I9717">
        <v>7499971.1880000001</v>
      </c>
      <c r="J9717" t="s">
        <v>196</v>
      </c>
      <c r="K9717">
        <v>5999.9769504000005</v>
      </c>
    </row>
    <row r="9718" spans="1:11" x14ac:dyDescent="0.2">
      <c r="A9718" t="s">
        <v>265</v>
      </c>
      <c r="B9718" t="s">
        <v>185</v>
      </c>
      <c r="C9718" t="s">
        <v>191</v>
      </c>
      <c r="D9718" t="s">
        <v>187</v>
      </c>
      <c r="E9718">
        <v>669707</v>
      </c>
      <c r="F9718">
        <v>6.2713999999999999</v>
      </c>
      <c r="G9718">
        <v>44770</v>
      </c>
      <c r="H9718">
        <v>44743</v>
      </c>
      <c r="I9718">
        <v>4200000.4797999999</v>
      </c>
      <c r="J9718" t="s">
        <v>193</v>
      </c>
      <c r="K9718">
        <v>2940.0003358599997</v>
      </c>
    </row>
    <row r="9719" spans="1:11" x14ac:dyDescent="0.2">
      <c r="A9719" t="s">
        <v>265</v>
      </c>
      <c r="B9719" t="s">
        <v>185</v>
      </c>
      <c r="C9719" t="s">
        <v>245</v>
      </c>
      <c r="D9719" t="s">
        <v>212</v>
      </c>
      <c r="E9719">
        <v>115546</v>
      </c>
      <c r="F9719">
        <v>57.985799999999998</v>
      </c>
      <c r="G9719">
        <v>44770</v>
      </c>
      <c r="H9719">
        <v>44743</v>
      </c>
      <c r="I9719">
        <v>6700027.2467999998</v>
      </c>
      <c r="J9719" t="s">
        <v>188</v>
      </c>
      <c r="K9719">
        <v>4020.0163480800006</v>
      </c>
    </row>
    <row r="9720" spans="1:11" x14ac:dyDescent="0.2">
      <c r="A9720" t="s">
        <v>265</v>
      </c>
      <c r="B9720" t="s">
        <v>198</v>
      </c>
      <c r="C9720" t="s">
        <v>236</v>
      </c>
      <c r="D9720" t="s">
        <v>187</v>
      </c>
      <c r="E9720">
        <v>629848</v>
      </c>
      <c r="F9720">
        <v>6.0331999999999999</v>
      </c>
      <c r="G9720">
        <v>44770</v>
      </c>
      <c r="H9720">
        <v>44743</v>
      </c>
      <c r="I9720">
        <v>3799998.9536000001</v>
      </c>
      <c r="J9720" t="s">
        <v>215</v>
      </c>
      <c r="K9720">
        <v>3039.9991628800003</v>
      </c>
    </row>
    <row r="9721" spans="1:11" x14ac:dyDescent="0.2">
      <c r="A9721" t="s">
        <v>265</v>
      </c>
      <c r="B9721" t="s">
        <v>198</v>
      </c>
      <c r="C9721" t="s">
        <v>223</v>
      </c>
      <c r="D9721" t="s">
        <v>192</v>
      </c>
      <c r="E9721">
        <v>11994</v>
      </c>
      <c r="F9721">
        <v>91.713999999999999</v>
      </c>
      <c r="G9721">
        <v>44771</v>
      </c>
      <c r="H9721">
        <v>44743</v>
      </c>
      <c r="I9721">
        <v>1100017.716</v>
      </c>
      <c r="J9721" t="s">
        <v>204</v>
      </c>
      <c r="K9721">
        <v>660.01062960000002</v>
      </c>
    </row>
    <row r="9722" spans="1:11" x14ac:dyDescent="0.2">
      <c r="A9722" t="s">
        <v>265</v>
      </c>
      <c r="B9722" t="s">
        <v>198</v>
      </c>
      <c r="C9722" t="s">
        <v>203</v>
      </c>
      <c r="D9722" t="s">
        <v>190</v>
      </c>
      <c r="E9722">
        <v>7808</v>
      </c>
      <c r="F9722">
        <v>115.26</v>
      </c>
      <c r="G9722">
        <v>44771</v>
      </c>
      <c r="H9722">
        <v>44743</v>
      </c>
      <c r="I9722">
        <v>899950.08000000007</v>
      </c>
      <c r="J9722" t="s">
        <v>204</v>
      </c>
      <c r="K9722">
        <v>539.97004800000002</v>
      </c>
    </row>
    <row r="9723" spans="1:11" x14ac:dyDescent="0.2">
      <c r="A9723" t="s">
        <v>265</v>
      </c>
      <c r="B9723" t="s">
        <v>198</v>
      </c>
      <c r="C9723" t="s">
        <v>214</v>
      </c>
      <c r="D9723" t="s">
        <v>190</v>
      </c>
      <c r="E9723">
        <v>251446</v>
      </c>
      <c r="F9723">
        <v>28.236699999999999</v>
      </c>
      <c r="G9723">
        <v>44772</v>
      </c>
      <c r="H9723">
        <v>44743</v>
      </c>
      <c r="I9723">
        <v>7100005.2681999998</v>
      </c>
      <c r="J9723" t="s">
        <v>215</v>
      </c>
      <c r="K9723">
        <v>5680.00421456</v>
      </c>
    </row>
    <row r="9724" spans="1:11" x14ac:dyDescent="0.2">
      <c r="A9724" t="s">
        <v>265</v>
      </c>
      <c r="B9724" t="s">
        <v>198</v>
      </c>
      <c r="C9724" t="s">
        <v>236</v>
      </c>
      <c r="D9724" t="s">
        <v>190</v>
      </c>
      <c r="E9724">
        <v>799590</v>
      </c>
      <c r="F9724">
        <v>6.6284000000000001</v>
      </c>
      <c r="G9724">
        <v>44772</v>
      </c>
      <c r="H9724">
        <v>44743</v>
      </c>
      <c r="I9724">
        <v>5300002.3559999997</v>
      </c>
      <c r="J9724" t="s">
        <v>215</v>
      </c>
      <c r="K9724">
        <v>4240.0018848</v>
      </c>
    </row>
    <row r="9725" spans="1:11" x14ac:dyDescent="0.2">
      <c r="A9725" t="s">
        <v>265</v>
      </c>
      <c r="B9725" t="s">
        <v>198</v>
      </c>
      <c r="C9725" t="s">
        <v>197</v>
      </c>
      <c r="D9725" t="s">
        <v>190</v>
      </c>
      <c r="E9725">
        <v>25154</v>
      </c>
      <c r="F9725">
        <v>155.0461</v>
      </c>
      <c r="G9725">
        <v>44773</v>
      </c>
      <c r="H9725">
        <v>44743</v>
      </c>
      <c r="I9725">
        <v>3900029.5993999997</v>
      </c>
      <c r="J9725" t="s">
        <v>188</v>
      </c>
      <c r="K9725">
        <v>2340.0177596400003</v>
      </c>
    </row>
    <row r="9726" spans="1:11" x14ac:dyDescent="0.2">
      <c r="A9726" t="s">
        <v>265</v>
      </c>
      <c r="B9726" t="s">
        <v>198</v>
      </c>
      <c r="C9726" t="s">
        <v>234</v>
      </c>
      <c r="D9726" t="s">
        <v>200</v>
      </c>
      <c r="E9726">
        <v>92555</v>
      </c>
      <c r="F9726">
        <v>95.078599999999994</v>
      </c>
      <c r="G9726">
        <v>44774</v>
      </c>
      <c r="H9726">
        <v>44774</v>
      </c>
      <c r="I9726">
        <v>8799999.8229999989</v>
      </c>
      <c r="J9726" t="s">
        <v>204</v>
      </c>
      <c r="K9726">
        <v>5279.9998937999999</v>
      </c>
    </row>
    <row r="9727" spans="1:11" x14ac:dyDescent="0.2">
      <c r="A9727" t="s">
        <v>265</v>
      </c>
      <c r="B9727" t="s">
        <v>185</v>
      </c>
      <c r="C9727" t="s">
        <v>226</v>
      </c>
      <c r="D9727" t="s">
        <v>190</v>
      </c>
      <c r="E9727">
        <v>60579</v>
      </c>
      <c r="F9727">
        <v>49.521999999999998</v>
      </c>
      <c r="G9727">
        <v>44774</v>
      </c>
      <c r="H9727">
        <v>44774</v>
      </c>
      <c r="I9727">
        <v>2999993.2379999999</v>
      </c>
      <c r="J9727" t="s">
        <v>188</v>
      </c>
      <c r="K9727">
        <v>1799.9959428</v>
      </c>
    </row>
    <row r="9728" spans="1:11" x14ac:dyDescent="0.2">
      <c r="A9728" t="s">
        <v>265</v>
      </c>
      <c r="B9728" t="s">
        <v>198</v>
      </c>
      <c r="C9728" t="s">
        <v>208</v>
      </c>
      <c r="D9728" t="s">
        <v>192</v>
      </c>
      <c r="E9728">
        <v>128483</v>
      </c>
      <c r="F9728">
        <v>59.930300000000003</v>
      </c>
      <c r="G9728">
        <v>44777</v>
      </c>
      <c r="H9728">
        <v>44774</v>
      </c>
      <c r="I9728">
        <v>7700024.7349000005</v>
      </c>
      <c r="J9728" t="s">
        <v>188</v>
      </c>
      <c r="K9728">
        <v>4620.0148409399999</v>
      </c>
    </row>
    <row r="9729" spans="1:11" x14ac:dyDescent="0.2">
      <c r="A9729" t="s">
        <v>265</v>
      </c>
      <c r="B9729" t="s">
        <v>185</v>
      </c>
      <c r="C9729" t="s">
        <v>205</v>
      </c>
      <c r="D9729" t="s">
        <v>192</v>
      </c>
      <c r="E9729">
        <v>538843</v>
      </c>
      <c r="F9729">
        <v>17.2592</v>
      </c>
      <c r="G9729">
        <v>44777</v>
      </c>
      <c r="H9729">
        <v>44774</v>
      </c>
      <c r="I9729">
        <v>9299999.1055999994</v>
      </c>
      <c r="J9729" t="s">
        <v>193</v>
      </c>
      <c r="K9729">
        <v>6509.9993739199999</v>
      </c>
    </row>
    <row r="9730" spans="1:11" x14ac:dyDescent="0.2">
      <c r="A9730" t="s">
        <v>265</v>
      </c>
      <c r="B9730" t="s">
        <v>185</v>
      </c>
      <c r="C9730" t="s">
        <v>219</v>
      </c>
      <c r="D9730" t="s">
        <v>200</v>
      </c>
      <c r="E9730">
        <v>166051</v>
      </c>
      <c r="F9730">
        <v>53.597900000000003</v>
      </c>
      <c r="G9730">
        <v>44777</v>
      </c>
      <c r="H9730">
        <v>44774</v>
      </c>
      <c r="I9730">
        <v>8899984.8929000013</v>
      </c>
      <c r="J9730" t="s">
        <v>188</v>
      </c>
      <c r="K9730">
        <v>5339.9909357400011</v>
      </c>
    </row>
    <row r="9731" spans="1:11" x14ac:dyDescent="0.2">
      <c r="A9731" t="s">
        <v>265</v>
      </c>
      <c r="B9731" t="s">
        <v>198</v>
      </c>
      <c r="C9731" t="s">
        <v>223</v>
      </c>
      <c r="D9731" t="s">
        <v>192</v>
      </c>
      <c r="E9731">
        <v>117365</v>
      </c>
      <c r="F9731">
        <v>85.204599999999999</v>
      </c>
      <c r="G9731">
        <v>44777</v>
      </c>
      <c r="H9731">
        <v>44774</v>
      </c>
      <c r="I9731">
        <v>10000037.879000001</v>
      </c>
      <c r="J9731" t="s">
        <v>204</v>
      </c>
      <c r="K9731">
        <v>6000.0227274000008</v>
      </c>
    </row>
    <row r="9732" spans="1:11" x14ac:dyDescent="0.2">
      <c r="A9732" t="s">
        <v>265</v>
      </c>
      <c r="B9732" t="s">
        <v>198</v>
      </c>
      <c r="C9732" t="s">
        <v>219</v>
      </c>
      <c r="D9732" t="s">
        <v>190</v>
      </c>
      <c r="E9732">
        <v>52407</v>
      </c>
      <c r="F9732">
        <v>53.4283</v>
      </c>
      <c r="G9732">
        <v>44778</v>
      </c>
      <c r="H9732">
        <v>44774</v>
      </c>
      <c r="I9732">
        <v>2800016.9180999999</v>
      </c>
      <c r="J9732" t="s">
        <v>188</v>
      </c>
      <c r="K9732">
        <v>1680.0101508600001</v>
      </c>
    </row>
    <row r="9733" spans="1:11" x14ac:dyDescent="0.2">
      <c r="A9733" t="s">
        <v>265</v>
      </c>
      <c r="B9733" t="s">
        <v>198</v>
      </c>
      <c r="C9733" t="s">
        <v>114</v>
      </c>
      <c r="D9733" t="s">
        <v>190</v>
      </c>
      <c r="E9733">
        <v>449661</v>
      </c>
      <c r="F9733">
        <v>13.343400000000001</v>
      </c>
      <c r="G9733">
        <v>44780</v>
      </c>
      <c r="H9733">
        <v>44774</v>
      </c>
      <c r="I9733">
        <v>6000006.5874000005</v>
      </c>
      <c r="J9733" t="s">
        <v>215</v>
      </c>
      <c r="K9733">
        <v>4800.0052699200005</v>
      </c>
    </row>
    <row r="9734" spans="1:11" x14ac:dyDescent="0.2">
      <c r="A9734" t="s">
        <v>265</v>
      </c>
      <c r="B9734" t="s">
        <v>198</v>
      </c>
      <c r="C9734" t="s">
        <v>112</v>
      </c>
      <c r="D9734" t="s">
        <v>190</v>
      </c>
      <c r="E9734">
        <v>184892</v>
      </c>
      <c r="F9734">
        <v>42.186700000000002</v>
      </c>
      <c r="G9734">
        <v>44781</v>
      </c>
      <c r="H9734">
        <v>44774</v>
      </c>
      <c r="I9734">
        <v>7799983.3364000004</v>
      </c>
      <c r="J9734" t="s">
        <v>188</v>
      </c>
      <c r="K9734">
        <v>4679.9900018400003</v>
      </c>
    </row>
    <row r="9735" spans="1:11" x14ac:dyDescent="0.2">
      <c r="A9735" t="s">
        <v>265</v>
      </c>
      <c r="B9735" t="s">
        <v>185</v>
      </c>
      <c r="C9735" t="s">
        <v>228</v>
      </c>
      <c r="D9735" t="s">
        <v>187</v>
      </c>
      <c r="E9735">
        <v>147580</v>
      </c>
      <c r="F9735">
        <v>29.136700000000001</v>
      </c>
      <c r="G9735">
        <v>44781</v>
      </c>
      <c r="H9735">
        <v>44774</v>
      </c>
      <c r="I9735">
        <v>4299994.1859999998</v>
      </c>
      <c r="J9735" t="s">
        <v>204</v>
      </c>
      <c r="K9735">
        <v>2579.9965115999998</v>
      </c>
    </row>
    <row r="9736" spans="1:11" x14ac:dyDescent="0.2">
      <c r="A9736" t="s">
        <v>265</v>
      </c>
      <c r="B9736" t="s">
        <v>198</v>
      </c>
      <c r="C9736" t="s">
        <v>226</v>
      </c>
      <c r="D9736" t="s">
        <v>192</v>
      </c>
      <c r="E9736">
        <v>21737</v>
      </c>
      <c r="F9736">
        <v>55.204999999999998</v>
      </c>
      <c r="G9736">
        <v>44784</v>
      </c>
      <c r="H9736">
        <v>44774</v>
      </c>
      <c r="I9736">
        <v>1199991.085</v>
      </c>
      <c r="J9736" t="s">
        <v>188</v>
      </c>
      <c r="K9736">
        <v>719.99465099999998</v>
      </c>
    </row>
    <row r="9737" spans="1:11" x14ac:dyDescent="0.2">
      <c r="A9737" t="s">
        <v>265</v>
      </c>
      <c r="B9737" t="s">
        <v>198</v>
      </c>
      <c r="C9737" t="s">
        <v>210</v>
      </c>
      <c r="D9737" t="s">
        <v>190</v>
      </c>
      <c r="E9737">
        <v>206053</v>
      </c>
      <c r="F9737">
        <v>29.604099999999999</v>
      </c>
      <c r="G9737">
        <v>44787</v>
      </c>
      <c r="H9737">
        <v>44774</v>
      </c>
      <c r="I9737">
        <v>6100013.6173</v>
      </c>
      <c r="J9737" t="s">
        <v>204</v>
      </c>
      <c r="K9737">
        <v>3660.0081703800001</v>
      </c>
    </row>
    <row r="9738" spans="1:11" x14ac:dyDescent="0.2">
      <c r="A9738" t="s">
        <v>265</v>
      </c>
      <c r="B9738" t="s">
        <v>185</v>
      </c>
      <c r="C9738" t="s">
        <v>237</v>
      </c>
      <c r="D9738" t="s">
        <v>200</v>
      </c>
      <c r="E9738">
        <v>396503</v>
      </c>
      <c r="F9738">
        <v>16.3933</v>
      </c>
      <c r="G9738">
        <v>44788</v>
      </c>
      <c r="H9738">
        <v>44774</v>
      </c>
      <c r="I9738">
        <v>6499992.6299000001</v>
      </c>
      <c r="J9738" t="s">
        <v>204</v>
      </c>
      <c r="K9738">
        <v>3899.9955779400002</v>
      </c>
    </row>
    <row r="9739" spans="1:11" x14ac:dyDescent="0.2">
      <c r="A9739" t="s">
        <v>265</v>
      </c>
      <c r="B9739" t="s">
        <v>185</v>
      </c>
      <c r="C9739" t="s">
        <v>186</v>
      </c>
      <c r="D9739" t="s">
        <v>187</v>
      </c>
      <c r="E9739">
        <v>223548</v>
      </c>
      <c r="F9739">
        <v>21.0246</v>
      </c>
      <c r="G9739">
        <v>44791</v>
      </c>
      <c r="H9739">
        <v>44774</v>
      </c>
      <c r="I9739">
        <v>4700007.2807999998</v>
      </c>
      <c r="J9739" t="s">
        <v>188</v>
      </c>
      <c r="K9739">
        <v>2820.0043684799998</v>
      </c>
    </row>
    <row r="9740" spans="1:11" x14ac:dyDescent="0.2">
      <c r="A9740" t="s">
        <v>265</v>
      </c>
      <c r="B9740" t="s">
        <v>198</v>
      </c>
      <c r="C9740" t="s">
        <v>202</v>
      </c>
      <c r="D9740" t="s">
        <v>192</v>
      </c>
      <c r="E9740">
        <v>1011241</v>
      </c>
      <c r="F9740">
        <v>4.2522000000000002</v>
      </c>
      <c r="G9740">
        <v>44791</v>
      </c>
      <c r="H9740">
        <v>44774</v>
      </c>
      <c r="I9740">
        <v>4299998.9802000001</v>
      </c>
      <c r="J9740" t="s">
        <v>193</v>
      </c>
      <c r="K9740">
        <v>3009.9992861400001</v>
      </c>
    </row>
    <row r="9741" spans="1:11" x14ac:dyDescent="0.2">
      <c r="A9741" t="s">
        <v>265</v>
      </c>
      <c r="B9741" t="s">
        <v>185</v>
      </c>
      <c r="C9741" t="s">
        <v>231</v>
      </c>
      <c r="D9741" t="s">
        <v>200</v>
      </c>
      <c r="E9741">
        <v>226910</v>
      </c>
      <c r="F9741">
        <v>23.357299999999999</v>
      </c>
      <c r="G9741">
        <v>44792</v>
      </c>
      <c r="H9741">
        <v>44774</v>
      </c>
      <c r="I9741">
        <v>5300004.943</v>
      </c>
      <c r="J9741" t="s">
        <v>188</v>
      </c>
      <c r="K9741">
        <v>3180.0029658000003</v>
      </c>
    </row>
    <row r="9742" spans="1:11" x14ac:dyDescent="0.2">
      <c r="A9742" t="s">
        <v>265</v>
      </c>
      <c r="B9742" t="s">
        <v>198</v>
      </c>
      <c r="C9742" t="s">
        <v>209</v>
      </c>
      <c r="D9742" t="s">
        <v>200</v>
      </c>
      <c r="E9742">
        <v>440884</v>
      </c>
      <c r="F9742">
        <v>18.599</v>
      </c>
      <c r="G9742">
        <v>44792</v>
      </c>
      <c r="H9742">
        <v>44774</v>
      </c>
      <c r="I9742">
        <v>8200001.5159999998</v>
      </c>
      <c r="J9742" t="s">
        <v>188</v>
      </c>
      <c r="K9742">
        <v>4920.0009096000003</v>
      </c>
    </row>
    <row r="9743" spans="1:11" x14ac:dyDescent="0.2">
      <c r="A9743" t="s">
        <v>265</v>
      </c>
      <c r="B9743" t="s">
        <v>185</v>
      </c>
      <c r="C9743" t="s">
        <v>246</v>
      </c>
      <c r="D9743" t="s">
        <v>200</v>
      </c>
      <c r="E9743">
        <v>33999</v>
      </c>
      <c r="F9743">
        <v>123.53279999999999</v>
      </c>
      <c r="G9743">
        <v>44794</v>
      </c>
      <c r="H9743">
        <v>44774</v>
      </c>
      <c r="I9743">
        <v>4199991.6672</v>
      </c>
      <c r="J9743" t="s">
        <v>204</v>
      </c>
      <c r="K9743">
        <v>2519.9950003200001</v>
      </c>
    </row>
    <row r="9744" spans="1:11" x14ac:dyDescent="0.2">
      <c r="A9744" t="s">
        <v>265</v>
      </c>
      <c r="B9744" t="s">
        <v>185</v>
      </c>
      <c r="C9744" t="s">
        <v>222</v>
      </c>
      <c r="D9744" t="s">
        <v>212</v>
      </c>
      <c r="E9744">
        <v>57641</v>
      </c>
      <c r="F9744">
        <v>17.3489</v>
      </c>
      <c r="G9744">
        <v>44795</v>
      </c>
      <c r="H9744">
        <v>44774</v>
      </c>
      <c r="I9744">
        <v>1000007.9449</v>
      </c>
      <c r="J9744" t="s">
        <v>193</v>
      </c>
      <c r="K9744">
        <v>700.00556142999994</v>
      </c>
    </row>
    <row r="9745" spans="1:11" x14ac:dyDescent="0.2">
      <c r="A9745" t="s">
        <v>265</v>
      </c>
      <c r="B9745" t="s">
        <v>198</v>
      </c>
      <c r="C9745" t="s">
        <v>243</v>
      </c>
      <c r="D9745" t="s">
        <v>190</v>
      </c>
      <c r="E9745">
        <v>1563896</v>
      </c>
      <c r="F9745">
        <v>6.2664</v>
      </c>
      <c r="G9745">
        <v>44798</v>
      </c>
      <c r="H9745">
        <v>44774</v>
      </c>
      <c r="I9745">
        <v>9799997.8944000006</v>
      </c>
      <c r="J9745" t="s">
        <v>215</v>
      </c>
      <c r="K9745">
        <v>7839.9983155200007</v>
      </c>
    </row>
    <row r="9746" spans="1:11" x14ac:dyDescent="0.2">
      <c r="A9746" t="s">
        <v>265</v>
      </c>
      <c r="B9746" t="s">
        <v>198</v>
      </c>
      <c r="C9746" t="s">
        <v>234</v>
      </c>
      <c r="D9746" t="s">
        <v>200</v>
      </c>
      <c r="E9746">
        <v>75713</v>
      </c>
      <c r="F9746">
        <v>100.379</v>
      </c>
      <c r="G9746">
        <v>44798</v>
      </c>
      <c r="H9746">
        <v>44774</v>
      </c>
      <c r="I9746">
        <v>7599995.227</v>
      </c>
      <c r="J9746" t="s">
        <v>204</v>
      </c>
      <c r="K9746">
        <v>4559.9971362000006</v>
      </c>
    </row>
    <row r="9747" spans="1:11" x14ac:dyDescent="0.2">
      <c r="A9747" t="s">
        <v>265</v>
      </c>
      <c r="B9747" t="s">
        <v>198</v>
      </c>
      <c r="C9747" t="s">
        <v>114</v>
      </c>
      <c r="D9747" t="s">
        <v>190</v>
      </c>
      <c r="E9747">
        <v>366937</v>
      </c>
      <c r="F9747">
        <v>14.443899999999999</v>
      </c>
      <c r="G9747">
        <v>44798</v>
      </c>
      <c r="H9747">
        <v>44774</v>
      </c>
      <c r="I9747">
        <v>5300001.3342999993</v>
      </c>
      <c r="J9747" t="s">
        <v>215</v>
      </c>
      <c r="K9747">
        <v>4240.00106744</v>
      </c>
    </row>
    <row r="9748" spans="1:11" x14ac:dyDescent="0.2">
      <c r="A9748" t="s">
        <v>265</v>
      </c>
      <c r="B9748" t="s">
        <v>198</v>
      </c>
      <c r="C9748" t="s">
        <v>191</v>
      </c>
      <c r="D9748" t="s">
        <v>190</v>
      </c>
      <c r="E9748">
        <v>413289</v>
      </c>
      <c r="F9748">
        <v>6.2910000000000004</v>
      </c>
      <c r="G9748">
        <v>44799</v>
      </c>
      <c r="H9748">
        <v>44774</v>
      </c>
      <c r="I9748">
        <v>2600001.0989999999</v>
      </c>
      <c r="J9748" t="s">
        <v>193</v>
      </c>
      <c r="K9748">
        <v>1820.0007693</v>
      </c>
    </row>
    <row r="9749" spans="1:11" x14ac:dyDescent="0.2">
      <c r="A9749" t="s">
        <v>265</v>
      </c>
      <c r="B9749" t="s">
        <v>185</v>
      </c>
      <c r="C9749" t="s">
        <v>191</v>
      </c>
      <c r="D9749" t="s">
        <v>192</v>
      </c>
      <c r="E9749">
        <v>1066465</v>
      </c>
      <c r="F9749">
        <v>5.8136000000000001</v>
      </c>
      <c r="G9749">
        <v>44799</v>
      </c>
      <c r="H9749">
        <v>44774</v>
      </c>
      <c r="I9749">
        <v>6200000.9239999996</v>
      </c>
      <c r="J9749" t="s">
        <v>193</v>
      </c>
      <c r="K9749">
        <v>4340.0006467999992</v>
      </c>
    </row>
    <row r="9750" spans="1:11" x14ac:dyDescent="0.2">
      <c r="A9750" t="s">
        <v>265</v>
      </c>
      <c r="B9750" t="s">
        <v>198</v>
      </c>
      <c r="C9750" t="s">
        <v>222</v>
      </c>
      <c r="D9750" t="s">
        <v>190</v>
      </c>
      <c r="E9750">
        <v>301659</v>
      </c>
      <c r="F9750">
        <v>17.901</v>
      </c>
      <c r="G9750">
        <v>44800</v>
      </c>
      <c r="H9750">
        <v>44774</v>
      </c>
      <c r="I9750">
        <v>5399997.7589999996</v>
      </c>
      <c r="J9750" t="s">
        <v>193</v>
      </c>
      <c r="K9750">
        <v>3779.9984312999995</v>
      </c>
    </row>
    <row r="9751" spans="1:11" x14ac:dyDescent="0.2">
      <c r="A9751" t="s">
        <v>265</v>
      </c>
      <c r="B9751" t="s">
        <v>185</v>
      </c>
      <c r="C9751" t="s">
        <v>237</v>
      </c>
      <c r="D9751" t="s">
        <v>190</v>
      </c>
      <c r="E9751">
        <v>75442</v>
      </c>
      <c r="F9751">
        <v>17.2318</v>
      </c>
      <c r="G9751">
        <v>44801</v>
      </c>
      <c r="H9751">
        <v>44774</v>
      </c>
      <c r="I9751">
        <v>1300001.4556</v>
      </c>
      <c r="J9751" t="s">
        <v>204</v>
      </c>
      <c r="K9751">
        <v>780.00087336000001</v>
      </c>
    </row>
    <row r="9752" spans="1:11" x14ac:dyDescent="0.2">
      <c r="A9752" t="s">
        <v>265</v>
      </c>
      <c r="B9752" t="s">
        <v>198</v>
      </c>
      <c r="C9752" t="s">
        <v>202</v>
      </c>
      <c r="D9752" t="s">
        <v>200</v>
      </c>
      <c r="E9752">
        <v>1428701</v>
      </c>
      <c r="F9752">
        <v>4.4096000000000002</v>
      </c>
      <c r="G9752">
        <v>44801</v>
      </c>
      <c r="H9752">
        <v>44774</v>
      </c>
      <c r="I9752">
        <v>6299999.9296000004</v>
      </c>
      <c r="J9752" t="s">
        <v>193</v>
      </c>
      <c r="K9752">
        <v>4409.9999507200009</v>
      </c>
    </row>
    <row r="9753" spans="1:11" x14ac:dyDescent="0.2">
      <c r="A9753" t="s">
        <v>265</v>
      </c>
      <c r="B9753" t="s">
        <v>185</v>
      </c>
      <c r="C9753" t="s">
        <v>244</v>
      </c>
      <c r="D9753" t="s">
        <v>190</v>
      </c>
      <c r="E9753">
        <v>316570</v>
      </c>
      <c r="F9753">
        <v>24.954999999999998</v>
      </c>
      <c r="G9753">
        <v>44801</v>
      </c>
      <c r="H9753">
        <v>44774</v>
      </c>
      <c r="I9753">
        <v>7900004.3499999996</v>
      </c>
      <c r="J9753" t="s">
        <v>207</v>
      </c>
      <c r="K9753">
        <v>4740.0026099999995</v>
      </c>
    </row>
    <row r="9754" spans="1:11" x14ac:dyDescent="0.2">
      <c r="A9754" t="s">
        <v>265</v>
      </c>
      <c r="B9754" t="s">
        <v>198</v>
      </c>
      <c r="C9754" t="s">
        <v>213</v>
      </c>
      <c r="D9754" t="s">
        <v>187</v>
      </c>
      <c r="E9754">
        <v>115316</v>
      </c>
      <c r="F9754">
        <v>71.108999999999995</v>
      </c>
      <c r="G9754">
        <v>44801</v>
      </c>
      <c r="H9754">
        <v>44774</v>
      </c>
      <c r="I9754">
        <v>8200005.4439999992</v>
      </c>
      <c r="J9754" t="s">
        <v>188</v>
      </c>
      <c r="K9754">
        <v>4920.0032664</v>
      </c>
    </row>
    <row r="9755" spans="1:11" x14ac:dyDescent="0.2">
      <c r="A9755" t="s">
        <v>265</v>
      </c>
      <c r="B9755" t="s">
        <v>185</v>
      </c>
      <c r="C9755" t="s">
        <v>210</v>
      </c>
      <c r="D9755" t="s">
        <v>187</v>
      </c>
      <c r="E9755">
        <v>286432</v>
      </c>
      <c r="F9755">
        <v>27.9298</v>
      </c>
      <c r="G9755">
        <v>44801</v>
      </c>
      <c r="H9755">
        <v>44774</v>
      </c>
      <c r="I9755">
        <v>7999988.4736000001</v>
      </c>
      <c r="J9755" t="s">
        <v>204</v>
      </c>
      <c r="K9755">
        <v>4799.9930841600008</v>
      </c>
    </row>
    <row r="9756" spans="1:11" x14ac:dyDescent="0.2">
      <c r="A9756" t="s">
        <v>265</v>
      </c>
      <c r="B9756" t="s">
        <v>185</v>
      </c>
      <c r="C9756" t="s">
        <v>214</v>
      </c>
      <c r="D9756" t="s">
        <v>190</v>
      </c>
      <c r="E9756">
        <v>368938</v>
      </c>
      <c r="F9756">
        <v>27.104800000000001</v>
      </c>
      <c r="G9756">
        <v>44802</v>
      </c>
      <c r="H9756">
        <v>44774</v>
      </c>
      <c r="I9756">
        <v>9999990.7024000008</v>
      </c>
      <c r="J9756" t="s">
        <v>215</v>
      </c>
      <c r="K9756">
        <v>7999.9925619200012</v>
      </c>
    </row>
    <row r="9757" spans="1:11" x14ac:dyDescent="0.2">
      <c r="A9757" t="s">
        <v>265</v>
      </c>
      <c r="B9757" t="s">
        <v>185</v>
      </c>
      <c r="C9757" t="s">
        <v>231</v>
      </c>
      <c r="D9757" t="s">
        <v>187</v>
      </c>
      <c r="E9757">
        <v>68850</v>
      </c>
      <c r="F9757">
        <v>21.7866</v>
      </c>
      <c r="G9757">
        <v>44805</v>
      </c>
      <c r="H9757">
        <v>44805</v>
      </c>
      <c r="I9757">
        <v>1500007.41</v>
      </c>
      <c r="J9757" t="s">
        <v>188</v>
      </c>
      <c r="K9757">
        <v>900.00444599999992</v>
      </c>
    </row>
    <row r="9758" spans="1:11" x14ac:dyDescent="0.2">
      <c r="A9758" t="s">
        <v>265</v>
      </c>
      <c r="B9758" t="s">
        <v>185</v>
      </c>
      <c r="C9758" t="s">
        <v>225</v>
      </c>
      <c r="D9758" t="s">
        <v>190</v>
      </c>
      <c r="E9758">
        <v>99195</v>
      </c>
      <c r="F9758">
        <v>80.648899999999998</v>
      </c>
      <c r="G9758">
        <v>44805</v>
      </c>
      <c r="H9758">
        <v>44805</v>
      </c>
      <c r="I9758">
        <v>7999967.6354999999</v>
      </c>
      <c r="J9758" t="s">
        <v>188</v>
      </c>
      <c r="K9758">
        <v>4799.9805813000003</v>
      </c>
    </row>
    <row r="9759" spans="1:11" x14ac:dyDescent="0.2">
      <c r="A9759" t="s">
        <v>265</v>
      </c>
      <c r="B9759" t="s">
        <v>198</v>
      </c>
      <c r="C9759" t="s">
        <v>233</v>
      </c>
      <c r="D9759" t="s">
        <v>190</v>
      </c>
      <c r="E9759">
        <v>84622</v>
      </c>
      <c r="F9759">
        <v>88.629499999999993</v>
      </c>
      <c r="G9759">
        <v>44805</v>
      </c>
      <c r="H9759">
        <v>44805</v>
      </c>
      <c r="I9759">
        <v>7500005.5489999996</v>
      </c>
      <c r="J9759" t="s">
        <v>204</v>
      </c>
      <c r="K9759">
        <v>4500.0033294000004</v>
      </c>
    </row>
    <row r="9760" spans="1:11" x14ac:dyDescent="0.2">
      <c r="A9760" t="s">
        <v>265</v>
      </c>
      <c r="B9760" t="s">
        <v>185</v>
      </c>
      <c r="C9760" t="s">
        <v>201</v>
      </c>
      <c r="D9760" t="s">
        <v>187</v>
      </c>
      <c r="E9760">
        <v>143317</v>
      </c>
      <c r="F9760">
        <v>43.2607</v>
      </c>
      <c r="G9760">
        <v>44805</v>
      </c>
      <c r="H9760">
        <v>44805</v>
      </c>
      <c r="I9760">
        <v>6199993.7418999998</v>
      </c>
      <c r="J9760" t="s">
        <v>188</v>
      </c>
      <c r="K9760">
        <v>3719.9962451399997</v>
      </c>
    </row>
    <row r="9761" spans="1:11" x14ac:dyDescent="0.2">
      <c r="A9761" t="s">
        <v>265</v>
      </c>
      <c r="B9761" t="s">
        <v>198</v>
      </c>
      <c r="C9761" t="s">
        <v>237</v>
      </c>
      <c r="D9761" t="s">
        <v>190</v>
      </c>
      <c r="E9761">
        <v>418425</v>
      </c>
      <c r="F9761">
        <v>16.968399999999999</v>
      </c>
      <c r="G9761">
        <v>44806</v>
      </c>
      <c r="H9761">
        <v>44805</v>
      </c>
      <c r="I9761">
        <v>7100002.7699999996</v>
      </c>
      <c r="J9761" t="s">
        <v>204</v>
      </c>
      <c r="K9761">
        <v>4260.0016619999997</v>
      </c>
    </row>
    <row r="9762" spans="1:11" x14ac:dyDescent="0.2">
      <c r="A9762" t="s">
        <v>265</v>
      </c>
      <c r="B9762" t="s">
        <v>198</v>
      </c>
      <c r="C9762" t="s">
        <v>209</v>
      </c>
      <c r="D9762" t="s">
        <v>192</v>
      </c>
      <c r="E9762">
        <v>109628</v>
      </c>
      <c r="F9762">
        <v>20.9801</v>
      </c>
      <c r="G9762">
        <v>44806</v>
      </c>
      <c r="H9762">
        <v>44805</v>
      </c>
      <c r="I9762">
        <v>2300006.4027999998</v>
      </c>
      <c r="J9762" t="s">
        <v>188</v>
      </c>
      <c r="K9762">
        <v>1380.0038416800001</v>
      </c>
    </row>
    <row r="9763" spans="1:11" x14ac:dyDescent="0.2">
      <c r="A9763" t="s">
        <v>265</v>
      </c>
      <c r="B9763" t="s">
        <v>198</v>
      </c>
      <c r="C9763" t="s">
        <v>225</v>
      </c>
      <c r="D9763" t="s">
        <v>190</v>
      </c>
      <c r="E9763">
        <v>45973</v>
      </c>
      <c r="F9763">
        <v>87.007199999999997</v>
      </c>
      <c r="G9763">
        <v>44806</v>
      </c>
      <c r="H9763">
        <v>44805</v>
      </c>
      <c r="I9763">
        <v>3999982.0055999998</v>
      </c>
      <c r="J9763" t="s">
        <v>188</v>
      </c>
      <c r="K9763">
        <v>2399.9892033599999</v>
      </c>
    </row>
    <row r="9764" spans="1:11" x14ac:dyDescent="0.2">
      <c r="A9764" t="s">
        <v>265</v>
      </c>
      <c r="B9764" t="s">
        <v>198</v>
      </c>
      <c r="C9764" t="s">
        <v>208</v>
      </c>
      <c r="D9764" t="s">
        <v>187</v>
      </c>
      <c r="E9764">
        <v>161950</v>
      </c>
      <c r="F9764">
        <v>56.807600000000001</v>
      </c>
      <c r="G9764">
        <v>44807</v>
      </c>
      <c r="H9764">
        <v>44805</v>
      </c>
      <c r="I9764">
        <v>9199990.8200000003</v>
      </c>
      <c r="J9764" t="s">
        <v>188</v>
      </c>
      <c r="K9764">
        <v>5519.9944920000007</v>
      </c>
    </row>
    <row r="9765" spans="1:11" x14ac:dyDescent="0.2">
      <c r="A9765" t="s">
        <v>265</v>
      </c>
      <c r="B9765" t="s">
        <v>185</v>
      </c>
      <c r="C9765" t="s">
        <v>238</v>
      </c>
      <c r="D9765" t="s">
        <v>192</v>
      </c>
      <c r="E9765">
        <v>14566</v>
      </c>
      <c r="F9765">
        <v>233.4151</v>
      </c>
      <c r="G9765">
        <v>44808</v>
      </c>
      <c r="H9765">
        <v>44805</v>
      </c>
      <c r="I9765">
        <v>3399924.3465999998</v>
      </c>
      <c r="J9765" t="s">
        <v>204</v>
      </c>
      <c r="K9765">
        <v>2039.95460796</v>
      </c>
    </row>
    <row r="9766" spans="1:11" x14ac:dyDescent="0.2">
      <c r="A9766" t="s">
        <v>265</v>
      </c>
      <c r="B9766" t="s">
        <v>185</v>
      </c>
      <c r="C9766" t="s">
        <v>236</v>
      </c>
      <c r="D9766" t="s">
        <v>190</v>
      </c>
      <c r="E9766">
        <v>477569</v>
      </c>
      <c r="F9766">
        <v>6.91</v>
      </c>
      <c r="G9766">
        <v>44812</v>
      </c>
      <c r="H9766">
        <v>44805</v>
      </c>
      <c r="I9766">
        <v>3300001.79</v>
      </c>
      <c r="J9766" t="s">
        <v>215</v>
      </c>
      <c r="K9766">
        <v>2640.001432</v>
      </c>
    </row>
    <row r="9767" spans="1:11" x14ac:dyDescent="0.2">
      <c r="A9767" t="s">
        <v>265</v>
      </c>
      <c r="B9767" t="s">
        <v>198</v>
      </c>
      <c r="C9767" t="s">
        <v>224</v>
      </c>
      <c r="D9767" t="s">
        <v>190</v>
      </c>
      <c r="E9767">
        <v>37666</v>
      </c>
      <c r="F9767">
        <v>193.81039999999999</v>
      </c>
      <c r="G9767">
        <v>44812</v>
      </c>
      <c r="H9767">
        <v>44805</v>
      </c>
      <c r="I9767">
        <v>7300062.5263999999</v>
      </c>
      <c r="J9767" t="s">
        <v>204</v>
      </c>
      <c r="K9767">
        <v>4380.0375158400002</v>
      </c>
    </row>
    <row r="9768" spans="1:11" x14ac:dyDescent="0.2">
      <c r="A9768" t="s">
        <v>265</v>
      </c>
      <c r="B9768" t="s">
        <v>198</v>
      </c>
      <c r="C9768" t="s">
        <v>242</v>
      </c>
      <c r="D9768" t="s">
        <v>190</v>
      </c>
      <c r="E9768">
        <v>39973</v>
      </c>
      <c r="F9768">
        <v>240.16050000000001</v>
      </c>
      <c r="G9768">
        <v>44812</v>
      </c>
      <c r="H9768">
        <v>44805</v>
      </c>
      <c r="I9768">
        <v>9599935.6665000003</v>
      </c>
      <c r="J9768" t="s">
        <v>207</v>
      </c>
      <c r="K9768">
        <v>5759.9613999000003</v>
      </c>
    </row>
    <row r="9769" spans="1:11" x14ac:dyDescent="0.2">
      <c r="A9769" t="s">
        <v>265</v>
      </c>
      <c r="B9769" t="s">
        <v>198</v>
      </c>
      <c r="C9769" t="s">
        <v>205</v>
      </c>
      <c r="D9769" t="s">
        <v>190</v>
      </c>
      <c r="E9769">
        <v>157341</v>
      </c>
      <c r="F9769">
        <v>18.4313</v>
      </c>
      <c r="G9769">
        <v>44812</v>
      </c>
      <c r="H9769">
        <v>44805</v>
      </c>
      <c r="I9769">
        <v>2899999.1732999999</v>
      </c>
      <c r="J9769" t="s">
        <v>193</v>
      </c>
      <c r="K9769">
        <v>2029.9994213100001</v>
      </c>
    </row>
    <row r="9770" spans="1:11" x14ac:dyDescent="0.2">
      <c r="A9770" t="s">
        <v>265</v>
      </c>
      <c r="B9770" t="s">
        <v>198</v>
      </c>
      <c r="C9770" t="s">
        <v>240</v>
      </c>
      <c r="D9770" t="s">
        <v>187</v>
      </c>
      <c r="E9770">
        <v>426724</v>
      </c>
      <c r="F9770">
        <v>7.4989999999999997</v>
      </c>
      <c r="G9770">
        <v>44812</v>
      </c>
      <c r="H9770">
        <v>44805</v>
      </c>
      <c r="I9770">
        <v>3200003.2760000001</v>
      </c>
      <c r="J9770" t="s">
        <v>241</v>
      </c>
      <c r="K9770">
        <v>2560.0026208000004</v>
      </c>
    </row>
    <row r="9771" spans="1:11" x14ac:dyDescent="0.2">
      <c r="A9771" t="s">
        <v>265</v>
      </c>
      <c r="B9771" t="s">
        <v>185</v>
      </c>
      <c r="C9771" t="s">
        <v>219</v>
      </c>
      <c r="D9771" t="s">
        <v>200</v>
      </c>
      <c r="E9771">
        <v>137812</v>
      </c>
      <c r="F9771">
        <v>56.5989</v>
      </c>
      <c r="G9771">
        <v>44812</v>
      </c>
      <c r="H9771">
        <v>44805</v>
      </c>
      <c r="I9771">
        <v>7800007.6068000002</v>
      </c>
      <c r="J9771" t="s">
        <v>188</v>
      </c>
      <c r="K9771">
        <v>4680.0045640799999</v>
      </c>
    </row>
    <row r="9772" spans="1:11" x14ac:dyDescent="0.2">
      <c r="A9772" t="s">
        <v>265</v>
      </c>
      <c r="B9772" t="s">
        <v>198</v>
      </c>
      <c r="C9772" t="s">
        <v>191</v>
      </c>
      <c r="D9772" t="s">
        <v>187</v>
      </c>
      <c r="E9772">
        <v>1379398</v>
      </c>
      <c r="F9772">
        <v>6.3071000000000002</v>
      </c>
      <c r="G9772">
        <v>44812</v>
      </c>
      <c r="H9772">
        <v>44805</v>
      </c>
      <c r="I9772">
        <v>8700001.1258000005</v>
      </c>
      <c r="J9772" t="s">
        <v>193</v>
      </c>
      <c r="K9772">
        <v>6090.0007880600006</v>
      </c>
    </row>
    <row r="9773" spans="1:11" x14ac:dyDescent="0.2">
      <c r="A9773" t="s">
        <v>265</v>
      </c>
      <c r="B9773" t="s">
        <v>198</v>
      </c>
      <c r="C9773" t="s">
        <v>225</v>
      </c>
      <c r="D9773" t="s">
        <v>187</v>
      </c>
      <c r="E9773">
        <v>9999</v>
      </c>
      <c r="F9773">
        <v>90.006500000000003</v>
      </c>
      <c r="G9773">
        <v>44813</v>
      </c>
      <c r="H9773">
        <v>44805</v>
      </c>
      <c r="I9773">
        <v>899974.99349999998</v>
      </c>
      <c r="J9773" t="s">
        <v>188</v>
      </c>
      <c r="K9773">
        <v>539.98499609999999</v>
      </c>
    </row>
    <row r="9774" spans="1:11" x14ac:dyDescent="0.2">
      <c r="A9774" t="s">
        <v>265</v>
      </c>
      <c r="B9774" t="s">
        <v>198</v>
      </c>
      <c r="C9774" t="s">
        <v>237</v>
      </c>
      <c r="D9774" t="s">
        <v>200</v>
      </c>
      <c r="E9774">
        <v>48431</v>
      </c>
      <c r="F9774">
        <v>16.5183</v>
      </c>
      <c r="G9774">
        <v>44815</v>
      </c>
      <c r="H9774">
        <v>44805</v>
      </c>
      <c r="I9774">
        <v>799997.78729999997</v>
      </c>
      <c r="J9774" t="s">
        <v>204</v>
      </c>
      <c r="K9774">
        <v>479.99867238000002</v>
      </c>
    </row>
    <row r="9775" spans="1:11" x14ac:dyDescent="0.2">
      <c r="A9775" t="s">
        <v>265</v>
      </c>
      <c r="B9775" t="s">
        <v>198</v>
      </c>
      <c r="C9775" t="s">
        <v>214</v>
      </c>
      <c r="D9775" t="s">
        <v>192</v>
      </c>
      <c r="E9775">
        <v>161311</v>
      </c>
      <c r="F9775">
        <v>29.7561</v>
      </c>
      <c r="G9775">
        <v>44815</v>
      </c>
      <c r="H9775">
        <v>44805</v>
      </c>
      <c r="I9775">
        <v>4799986.2471000003</v>
      </c>
      <c r="J9775" t="s">
        <v>215</v>
      </c>
      <c r="K9775">
        <v>3839.9889976800005</v>
      </c>
    </row>
    <row r="9776" spans="1:11" x14ac:dyDescent="0.2">
      <c r="A9776" t="s">
        <v>265</v>
      </c>
      <c r="B9776" t="s">
        <v>185</v>
      </c>
      <c r="C9776" t="s">
        <v>194</v>
      </c>
      <c r="D9776" t="s">
        <v>190</v>
      </c>
      <c r="E9776">
        <v>221258</v>
      </c>
      <c r="F9776">
        <v>45.196199999999997</v>
      </c>
      <c r="G9776">
        <v>44816</v>
      </c>
      <c r="H9776">
        <v>44805</v>
      </c>
      <c r="I9776">
        <v>10000020.819599999</v>
      </c>
      <c r="J9776" t="s">
        <v>188</v>
      </c>
      <c r="K9776">
        <v>6000.0124917599996</v>
      </c>
    </row>
    <row r="9777" spans="1:11" x14ac:dyDescent="0.2">
      <c r="A9777" t="s">
        <v>265</v>
      </c>
      <c r="B9777" t="s">
        <v>198</v>
      </c>
      <c r="C9777" t="s">
        <v>230</v>
      </c>
      <c r="D9777" t="s">
        <v>192</v>
      </c>
      <c r="E9777">
        <v>8708</v>
      </c>
      <c r="F9777">
        <v>114.8404</v>
      </c>
      <c r="G9777">
        <v>44819</v>
      </c>
      <c r="H9777">
        <v>44805</v>
      </c>
      <c r="I9777">
        <v>1000030.2032</v>
      </c>
      <c r="J9777" t="s">
        <v>188</v>
      </c>
      <c r="K9777">
        <v>600.01812192</v>
      </c>
    </row>
    <row r="9778" spans="1:11" x14ac:dyDescent="0.2">
      <c r="A9778" t="s">
        <v>265</v>
      </c>
      <c r="B9778" t="s">
        <v>198</v>
      </c>
      <c r="C9778" t="s">
        <v>226</v>
      </c>
      <c r="D9778" t="s">
        <v>192</v>
      </c>
      <c r="E9778">
        <v>102467</v>
      </c>
      <c r="F9778">
        <v>49.771999999999998</v>
      </c>
      <c r="G9778">
        <v>44819</v>
      </c>
      <c r="H9778">
        <v>44805</v>
      </c>
      <c r="I9778">
        <v>5099987.5240000002</v>
      </c>
      <c r="J9778" t="s">
        <v>188</v>
      </c>
      <c r="K9778">
        <v>3059.9925144000003</v>
      </c>
    </row>
    <row r="9779" spans="1:11" x14ac:dyDescent="0.2">
      <c r="A9779" t="s">
        <v>265</v>
      </c>
      <c r="B9779" t="s">
        <v>185</v>
      </c>
      <c r="C9779" t="s">
        <v>243</v>
      </c>
      <c r="D9779" t="s">
        <v>190</v>
      </c>
      <c r="E9779">
        <v>1579650</v>
      </c>
      <c r="F9779">
        <v>6.1406000000000001</v>
      </c>
      <c r="G9779">
        <v>44819</v>
      </c>
      <c r="H9779">
        <v>44805</v>
      </c>
      <c r="I9779">
        <v>9699998.790000001</v>
      </c>
      <c r="J9779" t="s">
        <v>215</v>
      </c>
      <c r="K9779">
        <v>7759.9990320000015</v>
      </c>
    </row>
    <row r="9780" spans="1:11" x14ac:dyDescent="0.2">
      <c r="A9780" t="s">
        <v>265</v>
      </c>
      <c r="B9780" t="s">
        <v>185</v>
      </c>
      <c r="C9780" t="s">
        <v>227</v>
      </c>
      <c r="D9780" t="s">
        <v>187</v>
      </c>
      <c r="E9780">
        <v>6281</v>
      </c>
      <c r="F9780">
        <v>159.2193</v>
      </c>
      <c r="G9780">
        <v>44819</v>
      </c>
      <c r="H9780">
        <v>44805</v>
      </c>
      <c r="I9780">
        <v>1000056.4233</v>
      </c>
      <c r="J9780" t="s">
        <v>204</v>
      </c>
      <c r="K9780">
        <v>600.03385398000012</v>
      </c>
    </row>
    <row r="9781" spans="1:11" x14ac:dyDescent="0.2">
      <c r="A9781" t="s">
        <v>265</v>
      </c>
      <c r="B9781" t="s">
        <v>185</v>
      </c>
      <c r="C9781" t="s">
        <v>233</v>
      </c>
      <c r="D9781" t="s">
        <v>187</v>
      </c>
      <c r="E9781">
        <v>97694</v>
      </c>
      <c r="F9781">
        <v>89.053399999999996</v>
      </c>
      <c r="G9781">
        <v>44819</v>
      </c>
      <c r="H9781">
        <v>44805</v>
      </c>
      <c r="I9781">
        <v>8699982.8596000001</v>
      </c>
      <c r="J9781" t="s">
        <v>204</v>
      </c>
      <c r="K9781">
        <v>5219.9897157599999</v>
      </c>
    </row>
    <row r="9782" spans="1:11" x14ac:dyDescent="0.2">
      <c r="A9782" t="s">
        <v>265</v>
      </c>
      <c r="B9782" t="s">
        <v>185</v>
      </c>
      <c r="C9782" t="s">
        <v>213</v>
      </c>
      <c r="D9782" t="s">
        <v>190</v>
      </c>
      <c r="E9782">
        <v>109329</v>
      </c>
      <c r="F9782">
        <v>75.003200000000007</v>
      </c>
      <c r="G9782">
        <v>44819</v>
      </c>
      <c r="H9782">
        <v>44805</v>
      </c>
      <c r="I9782">
        <v>8200024.8528000005</v>
      </c>
      <c r="J9782" t="s">
        <v>188</v>
      </c>
      <c r="K9782">
        <v>4920.0149116800003</v>
      </c>
    </row>
    <row r="9783" spans="1:11" x14ac:dyDescent="0.2">
      <c r="A9783" t="s">
        <v>265</v>
      </c>
      <c r="B9783" t="s">
        <v>198</v>
      </c>
      <c r="C9783" t="s">
        <v>224</v>
      </c>
      <c r="D9783" t="s">
        <v>192</v>
      </c>
      <c r="E9783">
        <v>32849</v>
      </c>
      <c r="F9783">
        <v>191.7885</v>
      </c>
      <c r="G9783">
        <v>44819</v>
      </c>
      <c r="H9783">
        <v>44805</v>
      </c>
      <c r="I9783">
        <v>6300060.4364999998</v>
      </c>
      <c r="J9783" t="s">
        <v>204</v>
      </c>
      <c r="K9783">
        <v>3780.0362619000007</v>
      </c>
    </row>
    <row r="9784" spans="1:11" x14ac:dyDescent="0.2">
      <c r="A9784" t="s">
        <v>265</v>
      </c>
      <c r="B9784" t="s">
        <v>198</v>
      </c>
      <c r="C9784" t="s">
        <v>221</v>
      </c>
      <c r="D9784" t="s">
        <v>190</v>
      </c>
      <c r="E9784">
        <v>68075</v>
      </c>
      <c r="F9784">
        <v>39.662399999999998</v>
      </c>
      <c r="G9784">
        <v>44821</v>
      </c>
      <c r="H9784">
        <v>44805</v>
      </c>
      <c r="I9784">
        <v>2700017.88</v>
      </c>
      <c r="J9784" t="s">
        <v>207</v>
      </c>
      <c r="K9784">
        <v>1620.010728</v>
      </c>
    </row>
    <row r="9785" spans="1:11" x14ac:dyDescent="0.2">
      <c r="A9785" t="s">
        <v>265</v>
      </c>
      <c r="B9785" t="s">
        <v>185</v>
      </c>
      <c r="C9785" t="s">
        <v>199</v>
      </c>
      <c r="D9785" t="s">
        <v>187</v>
      </c>
      <c r="E9785">
        <v>567158</v>
      </c>
      <c r="F9785">
        <v>2.9973999999999998</v>
      </c>
      <c r="G9785">
        <v>44822</v>
      </c>
      <c r="H9785">
        <v>44805</v>
      </c>
      <c r="I9785">
        <v>1699999.3891999999</v>
      </c>
      <c r="J9785" t="s">
        <v>193</v>
      </c>
      <c r="K9785">
        <v>1189.9995724399998</v>
      </c>
    </row>
    <row r="9786" spans="1:11" x14ac:dyDescent="0.2">
      <c r="A9786" t="s">
        <v>265</v>
      </c>
      <c r="B9786" t="s">
        <v>198</v>
      </c>
      <c r="C9786" t="s">
        <v>197</v>
      </c>
      <c r="D9786" t="s">
        <v>190</v>
      </c>
      <c r="E9786">
        <v>15817</v>
      </c>
      <c r="F9786">
        <v>170.70320000000001</v>
      </c>
      <c r="G9786">
        <v>44823</v>
      </c>
      <c r="H9786">
        <v>44805</v>
      </c>
      <c r="I9786">
        <v>2700012.5144000002</v>
      </c>
      <c r="J9786" t="s">
        <v>188</v>
      </c>
      <c r="K9786">
        <v>1620.0075086400002</v>
      </c>
    </row>
    <row r="9787" spans="1:11" x14ac:dyDescent="0.2">
      <c r="A9787" t="s">
        <v>265</v>
      </c>
      <c r="B9787" t="s">
        <v>198</v>
      </c>
      <c r="C9787" t="s">
        <v>191</v>
      </c>
      <c r="D9787" t="s">
        <v>190</v>
      </c>
      <c r="E9787">
        <v>1018706</v>
      </c>
      <c r="F9787">
        <v>5.6935000000000002</v>
      </c>
      <c r="G9787">
        <v>44823</v>
      </c>
      <c r="H9787">
        <v>44805</v>
      </c>
      <c r="I9787">
        <v>5800002.6110000005</v>
      </c>
      <c r="J9787" t="s">
        <v>193</v>
      </c>
      <c r="K9787">
        <v>4060.0018277000004</v>
      </c>
    </row>
    <row r="9788" spans="1:11" x14ac:dyDescent="0.2">
      <c r="A9788" t="s">
        <v>265</v>
      </c>
      <c r="B9788" t="s">
        <v>198</v>
      </c>
      <c r="C9788" t="s">
        <v>222</v>
      </c>
      <c r="D9788" t="s">
        <v>212</v>
      </c>
      <c r="E9788">
        <v>350786</v>
      </c>
      <c r="F9788">
        <v>15.394</v>
      </c>
      <c r="G9788">
        <v>44826</v>
      </c>
      <c r="H9788">
        <v>44805</v>
      </c>
      <c r="I9788">
        <v>5399999.6840000004</v>
      </c>
      <c r="J9788" t="s">
        <v>193</v>
      </c>
      <c r="K9788">
        <v>3779.9997788000005</v>
      </c>
    </row>
    <row r="9789" spans="1:11" x14ac:dyDescent="0.2">
      <c r="A9789" t="s">
        <v>265</v>
      </c>
      <c r="B9789" t="s">
        <v>185</v>
      </c>
      <c r="C9789" t="s">
        <v>240</v>
      </c>
      <c r="D9789" t="s">
        <v>190</v>
      </c>
      <c r="E9789">
        <v>1052207</v>
      </c>
      <c r="F9789">
        <v>6.9378000000000002</v>
      </c>
      <c r="G9789">
        <v>44826</v>
      </c>
      <c r="H9789">
        <v>44805</v>
      </c>
      <c r="I9789">
        <v>7300001.7246000003</v>
      </c>
      <c r="J9789" t="s">
        <v>241</v>
      </c>
      <c r="K9789">
        <v>5840.0013796800004</v>
      </c>
    </row>
    <row r="9790" spans="1:11" x14ac:dyDescent="0.2">
      <c r="A9790" t="s">
        <v>265</v>
      </c>
      <c r="B9790" t="s">
        <v>185</v>
      </c>
      <c r="C9790" t="s">
        <v>201</v>
      </c>
      <c r="D9790" t="s">
        <v>200</v>
      </c>
      <c r="E9790">
        <v>242101</v>
      </c>
      <c r="F9790">
        <v>38.826799999999999</v>
      </c>
      <c r="G9790">
        <v>44826</v>
      </c>
      <c r="H9790">
        <v>44805</v>
      </c>
      <c r="I9790">
        <v>9400007.1067999993</v>
      </c>
      <c r="J9790" t="s">
        <v>188</v>
      </c>
      <c r="K9790">
        <v>5640.0042640800002</v>
      </c>
    </row>
    <row r="9791" spans="1:11" x14ac:dyDescent="0.2">
      <c r="A9791" t="s">
        <v>265</v>
      </c>
      <c r="B9791" t="s">
        <v>185</v>
      </c>
      <c r="C9791" t="s">
        <v>235</v>
      </c>
      <c r="D9791" t="s">
        <v>200</v>
      </c>
      <c r="E9791">
        <v>508330</v>
      </c>
      <c r="F9791">
        <v>15.7378</v>
      </c>
      <c r="G9791">
        <v>44827</v>
      </c>
      <c r="H9791">
        <v>44805</v>
      </c>
      <c r="I9791">
        <v>7999995.8739999998</v>
      </c>
      <c r="J9791" t="s">
        <v>204</v>
      </c>
      <c r="K9791">
        <v>4799.9975244000007</v>
      </c>
    </row>
    <row r="9792" spans="1:11" x14ac:dyDescent="0.2">
      <c r="A9792" t="s">
        <v>265</v>
      </c>
      <c r="B9792" t="s">
        <v>185</v>
      </c>
      <c r="C9792" t="s">
        <v>213</v>
      </c>
      <c r="D9792" t="s">
        <v>200</v>
      </c>
      <c r="E9792">
        <v>7979</v>
      </c>
      <c r="F9792">
        <v>75.197500000000005</v>
      </c>
      <c r="G9792">
        <v>44827</v>
      </c>
      <c r="H9792">
        <v>44805</v>
      </c>
      <c r="I9792">
        <v>600000.85250000004</v>
      </c>
      <c r="J9792" t="s">
        <v>188</v>
      </c>
      <c r="K9792">
        <v>360.00051150000002</v>
      </c>
    </row>
    <row r="9793" spans="1:11" x14ac:dyDescent="0.2">
      <c r="A9793" t="s">
        <v>265</v>
      </c>
      <c r="B9793" t="s">
        <v>185</v>
      </c>
      <c r="C9793" t="s">
        <v>239</v>
      </c>
      <c r="D9793" t="s">
        <v>190</v>
      </c>
      <c r="E9793">
        <v>617827</v>
      </c>
      <c r="F9793">
        <v>15.700200000000001</v>
      </c>
      <c r="G9793">
        <v>44827</v>
      </c>
      <c r="H9793">
        <v>44805</v>
      </c>
      <c r="I9793">
        <v>9700007.465400001</v>
      </c>
      <c r="J9793" t="s">
        <v>188</v>
      </c>
      <c r="K9793">
        <v>5820.0044792400004</v>
      </c>
    </row>
    <row r="9794" spans="1:11" x14ac:dyDescent="0.2">
      <c r="A9794" t="s">
        <v>265</v>
      </c>
      <c r="B9794" t="s">
        <v>198</v>
      </c>
      <c r="C9794" t="s">
        <v>233</v>
      </c>
      <c r="D9794" t="s">
        <v>200</v>
      </c>
      <c r="E9794">
        <v>47703</v>
      </c>
      <c r="F9794">
        <v>85.947699999999998</v>
      </c>
      <c r="G9794">
        <v>44828</v>
      </c>
      <c r="H9794">
        <v>44805</v>
      </c>
      <c r="I9794">
        <v>4099963.1330999997</v>
      </c>
      <c r="J9794" t="s">
        <v>204</v>
      </c>
      <c r="K9794">
        <v>2459.97787986</v>
      </c>
    </row>
    <row r="9795" spans="1:11" x14ac:dyDescent="0.2">
      <c r="A9795" t="s">
        <v>265</v>
      </c>
      <c r="B9795" t="s">
        <v>198</v>
      </c>
      <c r="C9795" t="s">
        <v>234</v>
      </c>
      <c r="D9795" t="s">
        <v>187</v>
      </c>
      <c r="E9795">
        <v>44009</v>
      </c>
      <c r="F9795">
        <v>106.7974</v>
      </c>
      <c r="G9795">
        <v>44833</v>
      </c>
      <c r="H9795">
        <v>44805</v>
      </c>
      <c r="I9795">
        <v>4700046.7765999995</v>
      </c>
      <c r="J9795" t="s">
        <v>204</v>
      </c>
      <c r="K9795">
        <v>2820.0280659599998</v>
      </c>
    </row>
    <row r="9796" spans="1:11" x14ac:dyDescent="0.2">
      <c r="A9796" t="s">
        <v>265</v>
      </c>
      <c r="B9796" t="s">
        <v>198</v>
      </c>
      <c r="C9796" t="s">
        <v>219</v>
      </c>
      <c r="D9796" t="s">
        <v>192</v>
      </c>
      <c r="E9796">
        <v>22776</v>
      </c>
      <c r="F9796">
        <v>48.295900000000003</v>
      </c>
      <c r="G9796">
        <v>44833</v>
      </c>
      <c r="H9796">
        <v>44805</v>
      </c>
      <c r="I9796">
        <v>1099987.4184000001</v>
      </c>
      <c r="J9796" t="s">
        <v>188</v>
      </c>
      <c r="K9796">
        <v>659.99245104000011</v>
      </c>
    </row>
    <row r="9797" spans="1:11" x14ac:dyDescent="0.2">
      <c r="A9797" t="s">
        <v>265</v>
      </c>
      <c r="B9797" t="s">
        <v>198</v>
      </c>
      <c r="C9797" t="s">
        <v>239</v>
      </c>
      <c r="D9797" t="s">
        <v>192</v>
      </c>
      <c r="E9797">
        <v>597094</v>
      </c>
      <c r="F9797">
        <v>15.910399999999999</v>
      </c>
      <c r="G9797">
        <v>44833</v>
      </c>
      <c r="H9797">
        <v>44805</v>
      </c>
      <c r="I9797">
        <v>9500004.3775999993</v>
      </c>
      <c r="J9797" t="s">
        <v>188</v>
      </c>
      <c r="K9797">
        <v>5700.00262656</v>
      </c>
    </row>
    <row r="9798" spans="1:11" x14ac:dyDescent="0.2">
      <c r="A9798" t="s">
        <v>265</v>
      </c>
      <c r="B9798" t="s">
        <v>185</v>
      </c>
      <c r="C9798" t="s">
        <v>220</v>
      </c>
      <c r="D9798" t="s">
        <v>200</v>
      </c>
      <c r="E9798">
        <v>56280</v>
      </c>
      <c r="F9798">
        <v>165.244</v>
      </c>
      <c r="G9798">
        <v>44833</v>
      </c>
      <c r="H9798">
        <v>44805</v>
      </c>
      <c r="I9798">
        <v>9299932.3200000003</v>
      </c>
      <c r="J9798" t="s">
        <v>188</v>
      </c>
      <c r="K9798">
        <v>5579.9593920000007</v>
      </c>
    </row>
    <row r="9799" spans="1:11" x14ac:dyDescent="0.2">
      <c r="A9799" t="s">
        <v>265</v>
      </c>
      <c r="B9799" t="s">
        <v>198</v>
      </c>
      <c r="C9799" t="s">
        <v>226</v>
      </c>
      <c r="D9799" t="s">
        <v>190</v>
      </c>
      <c r="E9799">
        <v>43145</v>
      </c>
      <c r="F9799">
        <v>53.308900000000001</v>
      </c>
      <c r="G9799">
        <v>44834</v>
      </c>
      <c r="H9799">
        <v>44805</v>
      </c>
      <c r="I9799">
        <v>2300012.4904999998</v>
      </c>
      <c r="J9799" t="s">
        <v>188</v>
      </c>
      <c r="K9799">
        <v>1380.0074943</v>
      </c>
    </row>
    <row r="9800" spans="1:11" x14ac:dyDescent="0.2">
      <c r="A9800" t="s">
        <v>265</v>
      </c>
      <c r="B9800" t="s">
        <v>185</v>
      </c>
      <c r="C9800" t="s">
        <v>209</v>
      </c>
      <c r="D9800" t="s">
        <v>190</v>
      </c>
      <c r="E9800">
        <v>447066</v>
      </c>
      <c r="F9800">
        <v>20.578600000000002</v>
      </c>
      <c r="G9800">
        <v>44834</v>
      </c>
      <c r="H9800">
        <v>44805</v>
      </c>
      <c r="I9800">
        <v>9199992.3876000009</v>
      </c>
      <c r="J9800" t="s">
        <v>188</v>
      </c>
      <c r="K9800">
        <v>5519.9954325600011</v>
      </c>
    </row>
    <row r="9801" spans="1:11" x14ac:dyDescent="0.2">
      <c r="A9801" t="s">
        <v>265</v>
      </c>
      <c r="B9801" t="s">
        <v>198</v>
      </c>
      <c r="C9801" t="s">
        <v>233</v>
      </c>
      <c r="D9801" t="s">
        <v>190</v>
      </c>
      <c r="E9801">
        <v>52305</v>
      </c>
      <c r="F9801">
        <v>82.210499999999996</v>
      </c>
      <c r="G9801">
        <v>44834</v>
      </c>
      <c r="H9801">
        <v>44805</v>
      </c>
      <c r="I9801">
        <v>4300020.2024999997</v>
      </c>
      <c r="J9801" t="s">
        <v>204</v>
      </c>
      <c r="K9801">
        <v>2580.0121214999999</v>
      </c>
    </row>
    <row r="9802" spans="1:11" x14ac:dyDescent="0.2">
      <c r="A9802" t="s">
        <v>265</v>
      </c>
      <c r="B9802" t="s">
        <v>198</v>
      </c>
      <c r="C9802" t="s">
        <v>203</v>
      </c>
      <c r="D9802" t="s">
        <v>187</v>
      </c>
      <c r="E9802">
        <v>83383</v>
      </c>
      <c r="F9802">
        <v>118.7291</v>
      </c>
      <c r="G9802">
        <v>44835</v>
      </c>
      <c r="H9802">
        <v>44835</v>
      </c>
      <c r="I9802">
        <v>9899988.5452999994</v>
      </c>
      <c r="J9802" t="s">
        <v>204</v>
      </c>
      <c r="K9802">
        <v>5939.9931271799996</v>
      </c>
    </row>
    <row r="9803" spans="1:11" x14ac:dyDescent="0.2">
      <c r="A9803" t="s">
        <v>265</v>
      </c>
      <c r="B9803" t="s">
        <v>185</v>
      </c>
      <c r="C9803" t="s">
        <v>194</v>
      </c>
      <c r="D9803" t="s">
        <v>187</v>
      </c>
      <c r="E9803">
        <v>106461</v>
      </c>
      <c r="F9803">
        <v>49.783299999999997</v>
      </c>
      <c r="G9803">
        <v>44836</v>
      </c>
      <c r="H9803">
        <v>44835</v>
      </c>
      <c r="I9803">
        <v>5299979.9013</v>
      </c>
      <c r="J9803" t="s">
        <v>188</v>
      </c>
      <c r="K9803">
        <v>3179.9879407800004</v>
      </c>
    </row>
    <row r="9804" spans="1:11" x14ac:dyDescent="0.2">
      <c r="A9804" t="s">
        <v>265</v>
      </c>
      <c r="B9804" t="s">
        <v>185</v>
      </c>
      <c r="C9804" t="s">
        <v>246</v>
      </c>
      <c r="D9804" t="s">
        <v>187</v>
      </c>
      <c r="E9804">
        <v>17880</v>
      </c>
      <c r="F9804">
        <v>134.22880000000001</v>
      </c>
      <c r="G9804">
        <v>44836</v>
      </c>
      <c r="H9804">
        <v>44835</v>
      </c>
      <c r="I9804">
        <v>2400010.9440000001</v>
      </c>
      <c r="J9804" t="s">
        <v>204</v>
      </c>
      <c r="K9804">
        <v>1440.0065664000001</v>
      </c>
    </row>
    <row r="9805" spans="1:11" x14ac:dyDescent="0.2">
      <c r="A9805" t="s">
        <v>265</v>
      </c>
      <c r="B9805" t="s">
        <v>198</v>
      </c>
      <c r="C9805" t="s">
        <v>219</v>
      </c>
      <c r="D9805" t="s">
        <v>187</v>
      </c>
      <c r="E9805">
        <v>101014</v>
      </c>
      <c r="F9805">
        <v>55.4377</v>
      </c>
      <c r="G9805">
        <v>44837</v>
      </c>
      <c r="H9805">
        <v>44835</v>
      </c>
      <c r="I9805">
        <v>5599983.8278000001</v>
      </c>
      <c r="J9805" t="s">
        <v>188</v>
      </c>
      <c r="K9805">
        <v>3359.9902966800005</v>
      </c>
    </row>
    <row r="9806" spans="1:11" x14ac:dyDescent="0.2">
      <c r="A9806" t="s">
        <v>265</v>
      </c>
      <c r="B9806" t="s">
        <v>185</v>
      </c>
      <c r="C9806" t="s">
        <v>208</v>
      </c>
      <c r="D9806" t="s">
        <v>190</v>
      </c>
      <c r="E9806">
        <v>84989</v>
      </c>
      <c r="F9806">
        <v>62.361199999999997</v>
      </c>
      <c r="G9806">
        <v>44840</v>
      </c>
      <c r="H9806">
        <v>44835</v>
      </c>
      <c r="I9806">
        <v>5300016.0268000001</v>
      </c>
      <c r="J9806" t="s">
        <v>188</v>
      </c>
      <c r="K9806">
        <v>3180.0096160800003</v>
      </c>
    </row>
    <row r="9807" spans="1:11" x14ac:dyDescent="0.2">
      <c r="A9807" t="s">
        <v>265</v>
      </c>
      <c r="B9807" t="s">
        <v>198</v>
      </c>
      <c r="C9807" t="s">
        <v>244</v>
      </c>
      <c r="D9807" t="s">
        <v>192</v>
      </c>
      <c r="E9807">
        <v>341244</v>
      </c>
      <c r="F9807">
        <v>27.546299999999999</v>
      </c>
      <c r="G9807">
        <v>44840</v>
      </c>
      <c r="H9807">
        <v>44835</v>
      </c>
      <c r="I9807">
        <v>9400009.5971999988</v>
      </c>
      <c r="J9807" t="s">
        <v>207</v>
      </c>
      <c r="K9807">
        <v>5640.0057583199996</v>
      </c>
    </row>
    <row r="9808" spans="1:11" x14ac:dyDescent="0.2">
      <c r="A9808" t="s">
        <v>265</v>
      </c>
      <c r="B9808" t="s">
        <v>198</v>
      </c>
      <c r="C9808" t="s">
        <v>191</v>
      </c>
      <c r="D9808" t="s">
        <v>200</v>
      </c>
      <c r="E9808">
        <v>1460627</v>
      </c>
      <c r="F9808">
        <v>5.4771000000000001</v>
      </c>
      <c r="G9808">
        <v>44840</v>
      </c>
      <c r="H9808">
        <v>44835</v>
      </c>
      <c r="I9808">
        <v>8000000.1417000005</v>
      </c>
      <c r="J9808" t="s">
        <v>193</v>
      </c>
      <c r="K9808">
        <v>5600.0000991900006</v>
      </c>
    </row>
    <row r="9809" spans="1:11" x14ac:dyDescent="0.2">
      <c r="A9809" t="s">
        <v>265</v>
      </c>
      <c r="B9809" t="s">
        <v>198</v>
      </c>
      <c r="C9809" t="s">
        <v>235</v>
      </c>
      <c r="D9809" t="s">
        <v>192</v>
      </c>
      <c r="E9809">
        <v>366574</v>
      </c>
      <c r="F9809">
        <v>14.731</v>
      </c>
      <c r="G9809">
        <v>44840</v>
      </c>
      <c r="H9809">
        <v>44835</v>
      </c>
      <c r="I9809">
        <v>5400001.5939999996</v>
      </c>
      <c r="J9809" t="s">
        <v>204</v>
      </c>
      <c r="K9809">
        <v>3240.0009563999997</v>
      </c>
    </row>
    <row r="9810" spans="1:11" x14ac:dyDescent="0.2">
      <c r="A9810" t="s">
        <v>265</v>
      </c>
      <c r="B9810" t="s">
        <v>198</v>
      </c>
      <c r="C9810" t="s">
        <v>114</v>
      </c>
      <c r="D9810" t="s">
        <v>190</v>
      </c>
      <c r="E9810">
        <v>339946</v>
      </c>
      <c r="F9810">
        <v>15.0024</v>
      </c>
      <c r="G9810">
        <v>44841</v>
      </c>
      <c r="H9810">
        <v>44835</v>
      </c>
      <c r="I9810">
        <v>5100005.8704000004</v>
      </c>
      <c r="J9810" t="s">
        <v>215</v>
      </c>
      <c r="K9810">
        <v>4080.0046963200007</v>
      </c>
    </row>
    <row r="9811" spans="1:11" x14ac:dyDescent="0.2">
      <c r="A9811" t="s">
        <v>265</v>
      </c>
      <c r="B9811" t="s">
        <v>198</v>
      </c>
      <c r="C9811" t="s">
        <v>209</v>
      </c>
      <c r="D9811" t="s">
        <v>212</v>
      </c>
      <c r="E9811">
        <v>397127</v>
      </c>
      <c r="F9811">
        <v>19.892900000000001</v>
      </c>
      <c r="G9811">
        <v>44843</v>
      </c>
      <c r="H9811">
        <v>44835</v>
      </c>
      <c r="I9811">
        <v>7900007.6983000003</v>
      </c>
      <c r="J9811" t="s">
        <v>188</v>
      </c>
      <c r="K9811">
        <v>4740.0046189800005</v>
      </c>
    </row>
    <row r="9812" spans="1:11" x14ac:dyDescent="0.2">
      <c r="A9812" t="s">
        <v>265</v>
      </c>
      <c r="B9812" t="s">
        <v>185</v>
      </c>
      <c r="C9812" t="s">
        <v>229</v>
      </c>
      <c r="D9812" t="s">
        <v>212</v>
      </c>
      <c r="E9812">
        <v>68656</v>
      </c>
      <c r="F9812">
        <v>97.587599999999995</v>
      </c>
      <c r="G9812">
        <v>44844</v>
      </c>
      <c r="H9812">
        <v>44835</v>
      </c>
      <c r="I9812">
        <v>6699974.2655999996</v>
      </c>
      <c r="J9812" t="s">
        <v>188</v>
      </c>
      <c r="K9812">
        <v>4019.9845593599998</v>
      </c>
    </row>
    <row r="9813" spans="1:11" x14ac:dyDescent="0.2">
      <c r="A9813" t="s">
        <v>265</v>
      </c>
      <c r="B9813" t="s">
        <v>198</v>
      </c>
      <c r="C9813" t="s">
        <v>203</v>
      </c>
      <c r="D9813" t="s">
        <v>190</v>
      </c>
      <c r="E9813">
        <v>31312</v>
      </c>
      <c r="F9813">
        <v>111.7796</v>
      </c>
      <c r="G9813">
        <v>44847</v>
      </c>
      <c r="H9813">
        <v>44835</v>
      </c>
      <c r="I9813">
        <v>3500042.8352000001</v>
      </c>
      <c r="J9813" t="s">
        <v>204</v>
      </c>
      <c r="K9813">
        <v>2100.0257011200001</v>
      </c>
    </row>
    <row r="9814" spans="1:11" x14ac:dyDescent="0.2">
      <c r="A9814" t="s">
        <v>265</v>
      </c>
      <c r="B9814" t="s">
        <v>185</v>
      </c>
      <c r="C9814" t="s">
        <v>211</v>
      </c>
      <c r="D9814" t="s">
        <v>190</v>
      </c>
      <c r="E9814">
        <v>435006</v>
      </c>
      <c r="F9814">
        <v>14.0228</v>
      </c>
      <c r="G9814">
        <v>44847</v>
      </c>
      <c r="H9814">
        <v>44835</v>
      </c>
      <c r="I9814">
        <v>6100002.1368000004</v>
      </c>
      <c r="J9814" t="s">
        <v>207</v>
      </c>
      <c r="K9814">
        <v>3660.0012820800007</v>
      </c>
    </row>
    <row r="9815" spans="1:11" x14ac:dyDescent="0.2">
      <c r="A9815" t="s">
        <v>265</v>
      </c>
      <c r="B9815" t="s">
        <v>185</v>
      </c>
      <c r="C9815" t="s">
        <v>236</v>
      </c>
      <c r="D9815" t="s">
        <v>190</v>
      </c>
      <c r="E9815">
        <v>1110221</v>
      </c>
      <c r="F9815">
        <v>7.1157000000000004</v>
      </c>
      <c r="G9815">
        <v>44848</v>
      </c>
      <c r="H9815">
        <v>44835</v>
      </c>
      <c r="I9815">
        <v>7899999.5697000008</v>
      </c>
      <c r="J9815" t="s">
        <v>215</v>
      </c>
      <c r="K9815">
        <v>6319.9996557600007</v>
      </c>
    </row>
    <row r="9816" spans="1:11" x14ac:dyDescent="0.2">
      <c r="A9816" t="s">
        <v>265</v>
      </c>
      <c r="B9816" t="s">
        <v>198</v>
      </c>
      <c r="C9816" t="s">
        <v>237</v>
      </c>
      <c r="D9816" t="s">
        <v>200</v>
      </c>
      <c r="E9816">
        <v>79259</v>
      </c>
      <c r="F9816">
        <v>17.663499999999999</v>
      </c>
      <c r="G9816">
        <v>44849</v>
      </c>
      <c r="H9816">
        <v>44835</v>
      </c>
      <c r="I9816">
        <v>1399991.3465</v>
      </c>
      <c r="J9816" t="s">
        <v>204</v>
      </c>
      <c r="K9816">
        <v>839.99480790000007</v>
      </c>
    </row>
    <row r="9817" spans="1:11" x14ac:dyDescent="0.2">
      <c r="A9817" t="s">
        <v>265</v>
      </c>
      <c r="B9817" t="s">
        <v>198</v>
      </c>
      <c r="C9817" t="s">
        <v>220</v>
      </c>
      <c r="D9817" t="s">
        <v>190</v>
      </c>
      <c r="E9817">
        <v>64210</v>
      </c>
      <c r="F9817">
        <v>151.06659999999999</v>
      </c>
      <c r="G9817">
        <v>44849</v>
      </c>
      <c r="H9817">
        <v>44835</v>
      </c>
      <c r="I9817">
        <v>9699986.3859999999</v>
      </c>
      <c r="J9817" t="s">
        <v>188</v>
      </c>
      <c r="K9817">
        <v>5819.9918316000003</v>
      </c>
    </row>
    <row r="9818" spans="1:11" x14ac:dyDescent="0.2">
      <c r="A9818" t="s">
        <v>265</v>
      </c>
      <c r="B9818" t="s">
        <v>198</v>
      </c>
      <c r="C9818" t="s">
        <v>231</v>
      </c>
      <c r="D9818" t="s">
        <v>190</v>
      </c>
      <c r="E9818">
        <v>162762</v>
      </c>
      <c r="F9818">
        <v>22.118200000000002</v>
      </c>
      <c r="G9818">
        <v>44849</v>
      </c>
      <c r="H9818">
        <v>44835</v>
      </c>
      <c r="I9818">
        <v>3600002.4684000001</v>
      </c>
      <c r="J9818" t="s">
        <v>188</v>
      </c>
      <c r="K9818">
        <v>2160.0014810400003</v>
      </c>
    </row>
    <row r="9819" spans="1:11" x14ac:dyDescent="0.2">
      <c r="A9819" t="s">
        <v>265</v>
      </c>
      <c r="B9819" t="s">
        <v>198</v>
      </c>
      <c r="C9819" t="s">
        <v>210</v>
      </c>
      <c r="D9819" t="s">
        <v>190</v>
      </c>
      <c r="E9819">
        <v>131910</v>
      </c>
      <c r="F9819">
        <v>31.081700000000001</v>
      </c>
      <c r="G9819">
        <v>44851</v>
      </c>
      <c r="H9819">
        <v>44835</v>
      </c>
      <c r="I9819">
        <v>4099987.0470000003</v>
      </c>
      <c r="J9819" t="s">
        <v>204</v>
      </c>
      <c r="K9819">
        <v>2459.9922282000002</v>
      </c>
    </row>
    <row r="9820" spans="1:11" x14ac:dyDescent="0.2">
      <c r="A9820" t="s">
        <v>265</v>
      </c>
      <c r="B9820" t="s">
        <v>198</v>
      </c>
      <c r="C9820" t="s">
        <v>209</v>
      </c>
      <c r="D9820" t="s">
        <v>192</v>
      </c>
      <c r="E9820">
        <v>409219</v>
      </c>
      <c r="F9820">
        <v>20.526900000000001</v>
      </c>
      <c r="G9820">
        <v>44851</v>
      </c>
      <c r="H9820">
        <v>44835</v>
      </c>
      <c r="I9820">
        <v>8399997.4911000002</v>
      </c>
      <c r="J9820" t="s">
        <v>188</v>
      </c>
      <c r="K9820">
        <v>5039.9984946600007</v>
      </c>
    </row>
    <row r="9821" spans="1:11" x14ac:dyDescent="0.2">
      <c r="A9821" t="s">
        <v>265</v>
      </c>
      <c r="B9821" t="s">
        <v>198</v>
      </c>
      <c r="C9821" t="s">
        <v>201</v>
      </c>
      <c r="D9821" t="s">
        <v>192</v>
      </c>
      <c r="E9821">
        <v>150959</v>
      </c>
      <c r="F9821">
        <v>42.395600000000002</v>
      </c>
      <c r="G9821">
        <v>44851</v>
      </c>
      <c r="H9821">
        <v>44835</v>
      </c>
      <c r="I9821">
        <v>6399997.3804000001</v>
      </c>
      <c r="J9821" t="s">
        <v>188</v>
      </c>
      <c r="K9821">
        <v>3839.9984282400001</v>
      </c>
    </row>
    <row r="9822" spans="1:11" x14ac:dyDescent="0.2">
      <c r="A9822" t="s">
        <v>265</v>
      </c>
      <c r="B9822" t="s">
        <v>198</v>
      </c>
      <c r="C9822" t="s">
        <v>223</v>
      </c>
      <c r="D9822" t="s">
        <v>190</v>
      </c>
      <c r="E9822">
        <v>54178</v>
      </c>
      <c r="F9822">
        <v>84.904799999999994</v>
      </c>
      <c r="G9822">
        <v>44851</v>
      </c>
      <c r="H9822">
        <v>44835</v>
      </c>
      <c r="I9822">
        <v>4599972.2544</v>
      </c>
      <c r="J9822" t="s">
        <v>204</v>
      </c>
      <c r="K9822">
        <v>2759.9833526400002</v>
      </c>
    </row>
    <row r="9823" spans="1:11" x14ac:dyDescent="0.2">
      <c r="A9823" t="s">
        <v>265</v>
      </c>
      <c r="B9823" t="s">
        <v>198</v>
      </c>
      <c r="C9823" t="s">
        <v>238</v>
      </c>
      <c r="D9823" t="s">
        <v>190</v>
      </c>
      <c r="E9823">
        <v>32710</v>
      </c>
      <c r="F9823">
        <v>229.2884</v>
      </c>
      <c r="G9823">
        <v>44851</v>
      </c>
      <c r="H9823">
        <v>44835</v>
      </c>
      <c r="I9823">
        <v>7500023.5640000002</v>
      </c>
      <c r="J9823" t="s">
        <v>204</v>
      </c>
      <c r="K9823">
        <v>4500.0141384000008</v>
      </c>
    </row>
    <row r="9824" spans="1:11" x14ac:dyDescent="0.2">
      <c r="A9824" t="s">
        <v>265</v>
      </c>
      <c r="B9824" t="s">
        <v>185</v>
      </c>
      <c r="C9824" t="s">
        <v>214</v>
      </c>
      <c r="D9824" t="s">
        <v>190</v>
      </c>
      <c r="E9824">
        <v>82998</v>
      </c>
      <c r="F9824">
        <v>30.121200000000002</v>
      </c>
      <c r="G9824">
        <v>44854</v>
      </c>
      <c r="H9824">
        <v>44835</v>
      </c>
      <c r="I9824">
        <v>2499999.3576000002</v>
      </c>
      <c r="J9824" t="s">
        <v>215</v>
      </c>
      <c r="K9824">
        <v>1999.9994860800002</v>
      </c>
    </row>
    <row r="9825" spans="1:11" x14ac:dyDescent="0.2">
      <c r="A9825" t="s">
        <v>265</v>
      </c>
      <c r="B9825" t="s">
        <v>185</v>
      </c>
      <c r="C9825" t="s">
        <v>112</v>
      </c>
      <c r="D9825" t="s">
        <v>200</v>
      </c>
      <c r="E9825">
        <v>17756</v>
      </c>
      <c r="F9825">
        <v>39.422800000000002</v>
      </c>
      <c r="G9825">
        <v>44854</v>
      </c>
      <c r="H9825">
        <v>44835</v>
      </c>
      <c r="I9825">
        <v>699991.23680000007</v>
      </c>
      <c r="J9825" t="s">
        <v>188</v>
      </c>
      <c r="K9825">
        <v>419.99474208000004</v>
      </c>
    </row>
    <row r="9826" spans="1:11" x14ac:dyDescent="0.2">
      <c r="A9826" t="s">
        <v>265</v>
      </c>
      <c r="B9826" t="s">
        <v>185</v>
      </c>
      <c r="C9826" t="s">
        <v>114</v>
      </c>
      <c r="D9826" t="s">
        <v>190</v>
      </c>
      <c r="E9826">
        <v>119269</v>
      </c>
      <c r="F9826">
        <v>14.253500000000001</v>
      </c>
      <c r="G9826">
        <v>44857</v>
      </c>
      <c r="H9826">
        <v>44835</v>
      </c>
      <c r="I9826">
        <v>1700000.6915000002</v>
      </c>
      <c r="J9826" t="s">
        <v>215</v>
      </c>
      <c r="K9826">
        <v>1360.0005532000002</v>
      </c>
    </row>
    <row r="9827" spans="1:11" x14ac:dyDescent="0.2">
      <c r="A9827" t="s">
        <v>265</v>
      </c>
      <c r="B9827" t="s">
        <v>198</v>
      </c>
      <c r="C9827" t="s">
        <v>194</v>
      </c>
      <c r="D9827" t="s">
        <v>190</v>
      </c>
      <c r="E9827">
        <v>146763</v>
      </c>
      <c r="F9827">
        <v>47.014699999999998</v>
      </c>
      <c r="G9827">
        <v>44858</v>
      </c>
      <c r="H9827">
        <v>44835</v>
      </c>
      <c r="I9827">
        <v>6900018.4161</v>
      </c>
      <c r="J9827" t="s">
        <v>188</v>
      </c>
      <c r="K9827">
        <v>4140.01104966</v>
      </c>
    </row>
    <row r="9828" spans="1:11" x14ac:dyDescent="0.2">
      <c r="A9828" t="s">
        <v>265</v>
      </c>
      <c r="B9828" t="s">
        <v>198</v>
      </c>
      <c r="C9828" t="s">
        <v>223</v>
      </c>
      <c r="D9828" t="s">
        <v>187</v>
      </c>
      <c r="E9828">
        <v>21486</v>
      </c>
      <c r="F9828">
        <v>93.084400000000002</v>
      </c>
      <c r="G9828">
        <v>44858</v>
      </c>
      <c r="H9828">
        <v>44835</v>
      </c>
      <c r="I9828">
        <v>2000011.4184000001</v>
      </c>
      <c r="J9828" t="s">
        <v>204</v>
      </c>
      <c r="K9828">
        <v>1200.0068510400001</v>
      </c>
    </row>
    <row r="9829" spans="1:11" x14ac:dyDescent="0.2">
      <c r="A9829" t="s">
        <v>265</v>
      </c>
      <c r="B9829" t="s">
        <v>198</v>
      </c>
      <c r="C9829" t="s">
        <v>206</v>
      </c>
      <c r="D9829" t="s">
        <v>192</v>
      </c>
      <c r="E9829">
        <v>74352</v>
      </c>
      <c r="F9829">
        <v>94.1464</v>
      </c>
      <c r="G9829">
        <v>44861</v>
      </c>
      <c r="H9829">
        <v>44835</v>
      </c>
      <c r="I9829">
        <v>6999973.1327999998</v>
      </c>
      <c r="J9829" t="s">
        <v>207</v>
      </c>
      <c r="K9829">
        <v>4199.9838796800004</v>
      </c>
    </row>
    <row r="9830" spans="1:11" x14ac:dyDescent="0.2">
      <c r="A9830" t="s">
        <v>265</v>
      </c>
      <c r="B9830" t="s">
        <v>198</v>
      </c>
      <c r="C9830" t="s">
        <v>222</v>
      </c>
      <c r="D9830" t="s">
        <v>187</v>
      </c>
      <c r="E9830">
        <v>528080</v>
      </c>
      <c r="F9830">
        <v>16.8535</v>
      </c>
      <c r="G9830">
        <v>44861</v>
      </c>
      <c r="H9830">
        <v>44835</v>
      </c>
      <c r="I9830">
        <v>8899996.2799999993</v>
      </c>
      <c r="J9830" t="s">
        <v>193</v>
      </c>
      <c r="K9830">
        <v>6229.9973959999998</v>
      </c>
    </row>
    <row r="9831" spans="1:11" x14ac:dyDescent="0.2">
      <c r="A9831" t="s">
        <v>265</v>
      </c>
      <c r="B9831" t="s">
        <v>198</v>
      </c>
      <c r="C9831" t="s">
        <v>246</v>
      </c>
      <c r="D9831" t="s">
        <v>190</v>
      </c>
      <c r="E9831">
        <v>32319</v>
      </c>
      <c r="F9831">
        <v>126.8604</v>
      </c>
      <c r="G9831">
        <v>44861</v>
      </c>
      <c r="H9831">
        <v>44835</v>
      </c>
      <c r="I9831">
        <v>4100001.2675999999</v>
      </c>
      <c r="J9831" t="s">
        <v>204</v>
      </c>
      <c r="K9831">
        <v>2460.0007605599999</v>
      </c>
    </row>
    <row r="9832" spans="1:11" x14ac:dyDescent="0.2">
      <c r="A9832" t="s">
        <v>265</v>
      </c>
      <c r="B9832" t="s">
        <v>198</v>
      </c>
      <c r="C9832" t="s">
        <v>222</v>
      </c>
      <c r="D9832" t="s">
        <v>187</v>
      </c>
      <c r="E9832">
        <v>433227</v>
      </c>
      <c r="F9832">
        <v>18.0044</v>
      </c>
      <c r="G9832">
        <v>44863</v>
      </c>
      <c r="H9832">
        <v>44835</v>
      </c>
      <c r="I9832">
        <v>7799992.1988000004</v>
      </c>
      <c r="J9832" t="s">
        <v>193</v>
      </c>
      <c r="K9832">
        <v>5459.9945391600004</v>
      </c>
    </row>
    <row r="9833" spans="1:11" x14ac:dyDescent="0.2">
      <c r="A9833" t="s">
        <v>265</v>
      </c>
      <c r="B9833" t="s">
        <v>198</v>
      </c>
      <c r="C9833" t="s">
        <v>246</v>
      </c>
      <c r="D9833" t="s">
        <v>190</v>
      </c>
      <c r="E9833">
        <v>60906</v>
      </c>
      <c r="F9833">
        <v>136.2756</v>
      </c>
      <c r="G9833">
        <v>44864</v>
      </c>
      <c r="H9833">
        <v>44835</v>
      </c>
      <c r="I9833">
        <v>8300001.6935999999</v>
      </c>
      <c r="J9833" t="s">
        <v>204</v>
      </c>
      <c r="K9833">
        <v>4980.0010161600003</v>
      </c>
    </row>
    <row r="9834" spans="1:11" x14ac:dyDescent="0.2">
      <c r="A9834" t="s">
        <v>265</v>
      </c>
      <c r="B9834" t="s">
        <v>198</v>
      </c>
      <c r="C9834" t="s">
        <v>242</v>
      </c>
      <c r="D9834" t="s">
        <v>190</v>
      </c>
      <c r="E9834">
        <v>9839</v>
      </c>
      <c r="F9834">
        <v>243.92140000000001</v>
      </c>
      <c r="G9834">
        <v>44864</v>
      </c>
      <c r="H9834">
        <v>44835</v>
      </c>
      <c r="I9834">
        <v>2399942.6546</v>
      </c>
      <c r="J9834" t="s">
        <v>207</v>
      </c>
      <c r="K9834">
        <v>1439.9655927600002</v>
      </c>
    </row>
    <row r="9835" spans="1:11" x14ac:dyDescent="0.2">
      <c r="A9835" t="s">
        <v>265</v>
      </c>
      <c r="B9835" t="s">
        <v>198</v>
      </c>
      <c r="C9835" t="s">
        <v>226</v>
      </c>
      <c r="D9835" t="s">
        <v>187</v>
      </c>
      <c r="E9835">
        <v>14745</v>
      </c>
      <c r="F9835">
        <v>54.256900000000002</v>
      </c>
      <c r="G9835">
        <v>44864</v>
      </c>
      <c r="H9835">
        <v>44835</v>
      </c>
      <c r="I9835">
        <v>800017.99050000007</v>
      </c>
      <c r="J9835" t="s">
        <v>188</v>
      </c>
      <c r="K9835">
        <v>480.01079430000004</v>
      </c>
    </row>
    <row r="9836" spans="1:11" x14ac:dyDescent="0.2">
      <c r="A9836" t="s">
        <v>265</v>
      </c>
      <c r="B9836" t="s">
        <v>185</v>
      </c>
      <c r="C9836" t="s">
        <v>197</v>
      </c>
      <c r="D9836" t="s">
        <v>200</v>
      </c>
      <c r="E9836">
        <v>4006</v>
      </c>
      <c r="F9836">
        <v>174.7433</v>
      </c>
      <c r="G9836">
        <v>44864</v>
      </c>
      <c r="H9836">
        <v>44835</v>
      </c>
      <c r="I9836">
        <v>700021.65980000002</v>
      </c>
      <c r="J9836" t="s">
        <v>188</v>
      </c>
      <c r="K9836">
        <v>420.01299588000006</v>
      </c>
    </row>
    <row r="9837" spans="1:11" x14ac:dyDescent="0.2">
      <c r="A9837" t="s">
        <v>265</v>
      </c>
      <c r="B9837" t="s">
        <v>198</v>
      </c>
      <c r="C9837" t="s">
        <v>189</v>
      </c>
      <c r="D9837" t="s">
        <v>187</v>
      </c>
      <c r="E9837">
        <v>141715</v>
      </c>
      <c r="F9837">
        <v>28.2257</v>
      </c>
      <c r="G9837">
        <v>44864</v>
      </c>
      <c r="H9837">
        <v>44835</v>
      </c>
      <c r="I9837">
        <v>4000005.0754999998</v>
      </c>
      <c r="J9837" t="s">
        <v>188</v>
      </c>
      <c r="K9837">
        <v>2400.0030452999999</v>
      </c>
    </row>
    <row r="9838" spans="1:11" x14ac:dyDescent="0.2">
      <c r="A9838" t="s">
        <v>265</v>
      </c>
      <c r="B9838" t="s">
        <v>198</v>
      </c>
      <c r="C9838" t="s">
        <v>202</v>
      </c>
      <c r="D9838" t="s">
        <v>190</v>
      </c>
      <c r="E9838">
        <v>1303246</v>
      </c>
      <c r="F9838">
        <v>4.1435000000000004</v>
      </c>
      <c r="G9838">
        <v>44865</v>
      </c>
      <c r="H9838">
        <v>44835</v>
      </c>
      <c r="I9838">
        <v>5399999.8010000009</v>
      </c>
      <c r="J9838" t="s">
        <v>193</v>
      </c>
      <c r="K9838">
        <v>3779.9998607000011</v>
      </c>
    </row>
    <row r="9839" spans="1:11" x14ac:dyDescent="0.2">
      <c r="A9839" t="s">
        <v>265</v>
      </c>
      <c r="B9839" t="s">
        <v>198</v>
      </c>
      <c r="C9839" t="s">
        <v>243</v>
      </c>
      <c r="D9839" t="s">
        <v>190</v>
      </c>
      <c r="E9839">
        <v>1081987</v>
      </c>
      <c r="F9839">
        <v>5.7302</v>
      </c>
      <c r="G9839">
        <v>44868</v>
      </c>
      <c r="H9839">
        <v>44866</v>
      </c>
      <c r="I9839">
        <v>6200001.9073999999</v>
      </c>
      <c r="J9839" t="s">
        <v>215</v>
      </c>
      <c r="K9839">
        <v>4960.0015259199999</v>
      </c>
    </row>
    <row r="9840" spans="1:11" x14ac:dyDescent="0.2">
      <c r="A9840" t="s">
        <v>265</v>
      </c>
      <c r="B9840" t="s">
        <v>185</v>
      </c>
      <c r="C9840" t="s">
        <v>199</v>
      </c>
      <c r="D9840" t="s">
        <v>187</v>
      </c>
      <c r="E9840">
        <v>1731213</v>
      </c>
      <c r="F9840">
        <v>3.1192000000000002</v>
      </c>
      <c r="G9840">
        <v>44868</v>
      </c>
      <c r="H9840">
        <v>44866</v>
      </c>
      <c r="I9840">
        <v>5399999.5896000005</v>
      </c>
      <c r="J9840" t="s">
        <v>193</v>
      </c>
      <c r="K9840">
        <v>3779.9997127200008</v>
      </c>
    </row>
    <row r="9841" spans="1:11" x14ac:dyDescent="0.2">
      <c r="A9841" t="s">
        <v>265</v>
      </c>
      <c r="B9841" t="s">
        <v>185</v>
      </c>
      <c r="C9841" t="s">
        <v>235</v>
      </c>
      <c r="D9841" t="s">
        <v>190</v>
      </c>
      <c r="E9841">
        <v>194079</v>
      </c>
      <c r="F9841">
        <v>15.457599999999999</v>
      </c>
      <c r="G9841">
        <v>44868</v>
      </c>
      <c r="H9841">
        <v>44866</v>
      </c>
      <c r="I9841">
        <v>2999995.5504000001</v>
      </c>
      <c r="J9841" t="s">
        <v>204</v>
      </c>
      <c r="K9841">
        <v>1799.9973302400001</v>
      </c>
    </row>
    <row r="9842" spans="1:11" x14ac:dyDescent="0.2">
      <c r="A9842" t="s">
        <v>265</v>
      </c>
      <c r="B9842" t="s">
        <v>198</v>
      </c>
      <c r="C9842" t="s">
        <v>220</v>
      </c>
      <c r="D9842" t="s">
        <v>190</v>
      </c>
      <c r="E9842">
        <v>49584</v>
      </c>
      <c r="F9842">
        <v>167.39109999999999</v>
      </c>
      <c r="G9842">
        <v>44870</v>
      </c>
      <c r="H9842">
        <v>44866</v>
      </c>
      <c r="I9842">
        <v>8299920.3023999995</v>
      </c>
      <c r="J9842" t="s">
        <v>188</v>
      </c>
      <c r="K9842">
        <v>4979.9521814399995</v>
      </c>
    </row>
    <row r="9843" spans="1:11" x14ac:dyDescent="0.2">
      <c r="A9843" t="s">
        <v>265</v>
      </c>
      <c r="B9843" t="s">
        <v>185</v>
      </c>
      <c r="C9843" t="s">
        <v>229</v>
      </c>
      <c r="D9843" t="s">
        <v>190</v>
      </c>
      <c r="E9843">
        <v>59324</v>
      </c>
      <c r="F9843">
        <v>109.5681</v>
      </c>
      <c r="G9843">
        <v>44871</v>
      </c>
      <c r="H9843">
        <v>44866</v>
      </c>
      <c r="I9843">
        <v>6500017.9643999999</v>
      </c>
      <c r="J9843" t="s">
        <v>188</v>
      </c>
      <c r="K9843">
        <v>3900.0107786399999</v>
      </c>
    </row>
    <row r="9844" spans="1:11" x14ac:dyDescent="0.2">
      <c r="A9844" t="s">
        <v>265</v>
      </c>
      <c r="B9844" t="s">
        <v>198</v>
      </c>
      <c r="C9844" t="s">
        <v>114</v>
      </c>
      <c r="D9844" t="s">
        <v>190</v>
      </c>
      <c r="E9844">
        <v>146199</v>
      </c>
      <c r="F9844">
        <v>12.996</v>
      </c>
      <c r="G9844">
        <v>44872</v>
      </c>
      <c r="H9844">
        <v>44866</v>
      </c>
      <c r="I9844">
        <v>1900002.2040000001</v>
      </c>
      <c r="J9844" t="s">
        <v>215</v>
      </c>
      <c r="K9844">
        <v>1520.0017632000001</v>
      </c>
    </row>
    <row r="9845" spans="1:11" x14ac:dyDescent="0.2">
      <c r="A9845" t="s">
        <v>265</v>
      </c>
      <c r="B9845" t="s">
        <v>185</v>
      </c>
      <c r="C9845" t="s">
        <v>227</v>
      </c>
      <c r="D9845" t="s">
        <v>190</v>
      </c>
      <c r="E9845">
        <v>71096</v>
      </c>
      <c r="F9845">
        <v>137.84139999999999</v>
      </c>
      <c r="G9845">
        <v>44875</v>
      </c>
      <c r="H9845">
        <v>44866</v>
      </c>
      <c r="I9845">
        <v>9799972.1743999999</v>
      </c>
      <c r="J9845" t="s">
        <v>204</v>
      </c>
      <c r="K9845">
        <v>5879.9833046399999</v>
      </c>
    </row>
    <row r="9846" spans="1:11" x14ac:dyDescent="0.2">
      <c r="A9846" t="s">
        <v>265</v>
      </c>
      <c r="B9846" t="s">
        <v>198</v>
      </c>
      <c r="C9846" t="s">
        <v>221</v>
      </c>
      <c r="D9846" t="s">
        <v>187</v>
      </c>
      <c r="E9846">
        <v>101957</v>
      </c>
      <c r="F9846">
        <v>36.2898</v>
      </c>
      <c r="G9846">
        <v>44875</v>
      </c>
      <c r="H9846">
        <v>44866</v>
      </c>
      <c r="I9846">
        <v>3699999.1386000002</v>
      </c>
      <c r="J9846" t="s">
        <v>207</v>
      </c>
      <c r="K9846">
        <v>2219.9994831600002</v>
      </c>
    </row>
    <row r="9847" spans="1:11" x14ac:dyDescent="0.2">
      <c r="A9847" t="s">
        <v>265</v>
      </c>
      <c r="B9847" t="s">
        <v>185</v>
      </c>
      <c r="C9847" t="s">
        <v>209</v>
      </c>
      <c r="D9847" t="s">
        <v>190</v>
      </c>
      <c r="E9847">
        <v>461887</v>
      </c>
      <c r="F9847">
        <v>19.268799999999999</v>
      </c>
      <c r="G9847">
        <v>44875</v>
      </c>
      <c r="H9847">
        <v>44866</v>
      </c>
      <c r="I9847">
        <v>8900008.2255999986</v>
      </c>
      <c r="J9847" t="s">
        <v>188</v>
      </c>
      <c r="K9847">
        <v>5340.0049353599998</v>
      </c>
    </row>
    <row r="9848" spans="1:11" x14ac:dyDescent="0.2">
      <c r="A9848" t="s">
        <v>265</v>
      </c>
      <c r="B9848" t="s">
        <v>198</v>
      </c>
      <c r="C9848" t="s">
        <v>235</v>
      </c>
      <c r="D9848" t="s">
        <v>187</v>
      </c>
      <c r="E9848">
        <v>539868</v>
      </c>
      <c r="F9848">
        <v>15.1889</v>
      </c>
      <c r="G9848">
        <v>44876</v>
      </c>
      <c r="H9848">
        <v>44866</v>
      </c>
      <c r="I9848">
        <v>8200001.0652000001</v>
      </c>
      <c r="J9848" t="s">
        <v>204</v>
      </c>
      <c r="K9848">
        <v>4920.0006391200004</v>
      </c>
    </row>
    <row r="9849" spans="1:11" x14ac:dyDescent="0.2">
      <c r="A9849" t="s">
        <v>265</v>
      </c>
      <c r="B9849" t="s">
        <v>198</v>
      </c>
      <c r="C9849" t="s">
        <v>235</v>
      </c>
      <c r="D9849" t="s">
        <v>190</v>
      </c>
      <c r="E9849">
        <v>129197</v>
      </c>
      <c r="F9849">
        <v>13.9322</v>
      </c>
      <c r="G9849">
        <v>44877</v>
      </c>
      <c r="H9849">
        <v>44866</v>
      </c>
      <c r="I9849">
        <v>1799998.4434</v>
      </c>
      <c r="J9849" t="s">
        <v>204</v>
      </c>
      <c r="K9849">
        <v>1079.9990660399999</v>
      </c>
    </row>
    <row r="9850" spans="1:11" x14ac:dyDescent="0.2">
      <c r="A9850" t="s">
        <v>265</v>
      </c>
      <c r="B9850" t="s">
        <v>185</v>
      </c>
      <c r="C9850" t="s">
        <v>223</v>
      </c>
      <c r="D9850" t="s">
        <v>190</v>
      </c>
      <c r="E9850">
        <v>99715</v>
      </c>
      <c r="F9850">
        <v>91.260099999999994</v>
      </c>
      <c r="G9850">
        <v>44877</v>
      </c>
      <c r="H9850">
        <v>44866</v>
      </c>
      <c r="I9850">
        <v>9100000.8714999985</v>
      </c>
      <c r="J9850" t="s">
        <v>204</v>
      </c>
      <c r="K9850">
        <v>5460.0005228999989</v>
      </c>
    </row>
    <row r="9851" spans="1:11" x14ac:dyDescent="0.2">
      <c r="A9851" t="s">
        <v>265</v>
      </c>
      <c r="B9851" t="s">
        <v>198</v>
      </c>
      <c r="C9851" t="s">
        <v>220</v>
      </c>
      <c r="D9851" t="s">
        <v>190</v>
      </c>
      <c r="E9851">
        <v>56420</v>
      </c>
      <c r="F9851">
        <v>163.0641</v>
      </c>
      <c r="G9851">
        <v>44878</v>
      </c>
      <c r="H9851">
        <v>44866</v>
      </c>
      <c r="I9851">
        <v>9200076.5219999999</v>
      </c>
      <c r="J9851" t="s">
        <v>188</v>
      </c>
      <c r="K9851">
        <v>5520.0459132000005</v>
      </c>
    </row>
    <row r="9852" spans="1:11" x14ac:dyDescent="0.2">
      <c r="A9852" t="s">
        <v>265</v>
      </c>
      <c r="B9852" t="s">
        <v>185</v>
      </c>
      <c r="C9852" t="s">
        <v>232</v>
      </c>
      <c r="D9852" t="s">
        <v>190</v>
      </c>
      <c r="E9852">
        <v>198331</v>
      </c>
      <c r="F9852">
        <v>23.1936</v>
      </c>
      <c r="G9852">
        <v>44878</v>
      </c>
      <c r="H9852">
        <v>44866</v>
      </c>
      <c r="I9852">
        <v>4600009.8816</v>
      </c>
      <c r="J9852" t="s">
        <v>204</v>
      </c>
      <c r="K9852">
        <v>2760.0059289599999</v>
      </c>
    </row>
    <row r="9853" spans="1:11" x14ac:dyDescent="0.2">
      <c r="A9853" t="s">
        <v>265</v>
      </c>
      <c r="B9853" t="s">
        <v>198</v>
      </c>
      <c r="C9853" t="s">
        <v>239</v>
      </c>
      <c r="D9853" t="s">
        <v>190</v>
      </c>
      <c r="E9853">
        <v>295414</v>
      </c>
      <c r="F9853">
        <v>17.602399999999999</v>
      </c>
      <c r="G9853">
        <v>44878</v>
      </c>
      <c r="H9853">
        <v>44866</v>
      </c>
      <c r="I9853">
        <v>5199995.3936000001</v>
      </c>
      <c r="J9853" t="s">
        <v>188</v>
      </c>
      <c r="K9853">
        <v>3119.9972361600003</v>
      </c>
    </row>
    <row r="9854" spans="1:11" x14ac:dyDescent="0.2">
      <c r="A9854" t="s">
        <v>265</v>
      </c>
      <c r="B9854" t="s">
        <v>198</v>
      </c>
      <c r="C9854" t="s">
        <v>235</v>
      </c>
      <c r="D9854" t="s">
        <v>190</v>
      </c>
      <c r="E9854">
        <v>136700</v>
      </c>
      <c r="F9854">
        <v>13.898999999999999</v>
      </c>
      <c r="G9854">
        <v>44882</v>
      </c>
      <c r="H9854">
        <v>44866</v>
      </c>
      <c r="I9854">
        <v>1899993.2999999998</v>
      </c>
      <c r="J9854" t="s">
        <v>204</v>
      </c>
      <c r="K9854">
        <v>1139.9959799999999</v>
      </c>
    </row>
    <row r="9855" spans="1:11" x14ac:dyDescent="0.2">
      <c r="A9855" t="s">
        <v>265</v>
      </c>
      <c r="B9855" t="s">
        <v>198</v>
      </c>
      <c r="C9855" t="s">
        <v>220</v>
      </c>
      <c r="D9855" t="s">
        <v>212</v>
      </c>
      <c r="E9855">
        <v>26625</v>
      </c>
      <c r="F9855">
        <v>165.2604</v>
      </c>
      <c r="G9855">
        <v>44882</v>
      </c>
      <c r="H9855">
        <v>44866</v>
      </c>
      <c r="I9855">
        <v>4400058.1500000004</v>
      </c>
      <c r="J9855" t="s">
        <v>188</v>
      </c>
      <c r="K9855">
        <v>2640.0348900000004</v>
      </c>
    </row>
    <row r="9856" spans="1:11" x14ac:dyDescent="0.2">
      <c r="A9856" t="s">
        <v>265</v>
      </c>
      <c r="B9856" t="s">
        <v>185</v>
      </c>
      <c r="C9856" t="s">
        <v>208</v>
      </c>
      <c r="D9856" t="s">
        <v>190</v>
      </c>
      <c r="E9856">
        <v>59245</v>
      </c>
      <c r="F9856">
        <v>67.515900000000002</v>
      </c>
      <c r="G9856">
        <v>44882</v>
      </c>
      <c r="H9856">
        <v>44866</v>
      </c>
      <c r="I9856">
        <v>3999979.4955000002</v>
      </c>
      <c r="J9856" t="s">
        <v>188</v>
      </c>
      <c r="K9856">
        <v>2399.9876973</v>
      </c>
    </row>
    <row r="9857" spans="1:11" x14ac:dyDescent="0.2">
      <c r="A9857" t="s">
        <v>265</v>
      </c>
      <c r="B9857" t="s">
        <v>185</v>
      </c>
      <c r="C9857" t="s">
        <v>213</v>
      </c>
      <c r="D9857" t="s">
        <v>192</v>
      </c>
      <c r="E9857">
        <v>131314</v>
      </c>
      <c r="F9857">
        <v>75.391900000000007</v>
      </c>
      <c r="G9857">
        <v>44882</v>
      </c>
      <c r="H9857">
        <v>44866</v>
      </c>
      <c r="I9857">
        <v>9900011.9566000011</v>
      </c>
      <c r="J9857" t="s">
        <v>188</v>
      </c>
      <c r="K9857">
        <v>5940.0071739600007</v>
      </c>
    </row>
    <row r="9858" spans="1:11" x14ac:dyDescent="0.2">
      <c r="A9858" t="s">
        <v>265</v>
      </c>
      <c r="B9858" t="s">
        <v>185</v>
      </c>
      <c r="C9858" t="s">
        <v>226</v>
      </c>
      <c r="D9858" t="s">
        <v>200</v>
      </c>
      <c r="E9858">
        <v>144356</v>
      </c>
      <c r="F9858">
        <v>54.033000000000001</v>
      </c>
      <c r="G9858">
        <v>44882</v>
      </c>
      <c r="H9858">
        <v>44866</v>
      </c>
      <c r="I9858">
        <v>7799987.7480000006</v>
      </c>
      <c r="J9858" t="s">
        <v>188</v>
      </c>
      <c r="K9858">
        <v>4679.992648800001</v>
      </c>
    </row>
    <row r="9859" spans="1:11" x14ac:dyDescent="0.2">
      <c r="A9859" t="s">
        <v>265</v>
      </c>
      <c r="B9859" t="s">
        <v>198</v>
      </c>
      <c r="C9859" t="s">
        <v>201</v>
      </c>
      <c r="D9859" t="s">
        <v>192</v>
      </c>
      <c r="E9859">
        <v>240562</v>
      </c>
      <c r="F9859">
        <v>40.737900000000003</v>
      </c>
      <c r="G9859">
        <v>44883</v>
      </c>
      <c r="H9859">
        <v>44866</v>
      </c>
      <c r="I9859">
        <v>9799990.6998000015</v>
      </c>
      <c r="J9859" t="s">
        <v>188</v>
      </c>
      <c r="K9859">
        <v>5879.9944198800013</v>
      </c>
    </row>
    <row r="9860" spans="1:11" x14ac:dyDescent="0.2">
      <c r="A9860" t="s">
        <v>265</v>
      </c>
      <c r="B9860" t="s">
        <v>198</v>
      </c>
      <c r="C9860" t="s">
        <v>225</v>
      </c>
      <c r="D9860" t="s">
        <v>187</v>
      </c>
      <c r="E9860">
        <v>120410</v>
      </c>
      <c r="F9860">
        <v>82.218800000000002</v>
      </c>
      <c r="G9860">
        <v>44883</v>
      </c>
      <c r="H9860">
        <v>44866</v>
      </c>
      <c r="I9860">
        <v>9899965.7080000006</v>
      </c>
      <c r="J9860" t="s">
        <v>188</v>
      </c>
      <c r="K9860">
        <v>5939.9794248000007</v>
      </c>
    </row>
    <row r="9861" spans="1:11" x14ac:dyDescent="0.2">
      <c r="A9861" t="s">
        <v>265</v>
      </c>
      <c r="B9861" t="s">
        <v>198</v>
      </c>
      <c r="C9861" t="s">
        <v>224</v>
      </c>
      <c r="D9861" t="s">
        <v>190</v>
      </c>
      <c r="E9861">
        <v>43612</v>
      </c>
      <c r="F9861">
        <v>181.14080000000001</v>
      </c>
      <c r="G9861">
        <v>44883</v>
      </c>
      <c r="H9861">
        <v>44866</v>
      </c>
      <c r="I9861">
        <v>7899912.569600001</v>
      </c>
      <c r="J9861" t="s">
        <v>204</v>
      </c>
      <c r="K9861">
        <v>4739.9475417600006</v>
      </c>
    </row>
    <row r="9862" spans="1:11" x14ac:dyDescent="0.2">
      <c r="A9862" t="s">
        <v>265</v>
      </c>
      <c r="B9862" t="s">
        <v>198</v>
      </c>
      <c r="C9862" t="s">
        <v>211</v>
      </c>
      <c r="D9862" t="s">
        <v>187</v>
      </c>
      <c r="E9862">
        <v>287455</v>
      </c>
      <c r="F9862">
        <v>14.2631</v>
      </c>
      <c r="G9862">
        <v>44884</v>
      </c>
      <c r="H9862">
        <v>44866</v>
      </c>
      <c r="I9862">
        <v>4099999.4104999998</v>
      </c>
      <c r="J9862" t="s">
        <v>207</v>
      </c>
      <c r="K9862">
        <v>2459.9996463000002</v>
      </c>
    </row>
    <row r="9863" spans="1:11" x14ac:dyDescent="0.2">
      <c r="A9863" t="s">
        <v>265</v>
      </c>
      <c r="B9863" t="s">
        <v>198</v>
      </c>
      <c r="C9863" t="s">
        <v>112</v>
      </c>
      <c r="D9863" t="s">
        <v>187</v>
      </c>
      <c r="E9863">
        <v>228615</v>
      </c>
      <c r="F9863">
        <v>41.554600000000001</v>
      </c>
      <c r="G9863">
        <v>44885</v>
      </c>
      <c r="H9863">
        <v>44866</v>
      </c>
      <c r="I9863">
        <v>9500004.8790000007</v>
      </c>
      <c r="J9863" t="s">
        <v>188</v>
      </c>
      <c r="K9863">
        <v>5700.0029274000008</v>
      </c>
    </row>
    <row r="9864" spans="1:11" x14ac:dyDescent="0.2">
      <c r="A9864" t="s">
        <v>265</v>
      </c>
      <c r="B9864" t="s">
        <v>185</v>
      </c>
      <c r="C9864" t="s">
        <v>221</v>
      </c>
      <c r="D9864" t="s">
        <v>192</v>
      </c>
      <c r="E9864">
        <v>46852</v>
      </c>
      <c r="F9864">
        <v>40.5533</v>
      </c>
      <c r="G9864">
        <v>44886</v>
      </c>
      <c r="H9864">
        <v>44866</v>
      </c>
      <c r="I9864">
        <v>1900003.2116</v>
      </c>
      <c r="J9864" t="s">
        <v>207</v>
      </c>
      <c r="K9864">
        <v>1140.00192696</v>
      </c>
    </row>
    <row r="9865" spans="1:11" x14ac:dyDescent="0.2">
      <c r="A9865" t="s">
        <v>265</v>
      </c>
      <c r="B9865" t="s">
        <v>185</v>
      </c>
      <c r="C9865" t="s">
        <v>229</v>
      </c>
      <c r="D9865" t="s">
        <v>200</v>
      </c>
      <c r="E9865">
        <v>46024</v>
      </c>
      <c r="F9865">
        <v>99.9482</v>
      </c>
      <c r="G9865">
        <v>44886</v>
      </c>
      <c r="H9865">
        <v>44866</v>
      </c>
      <c r="I9865">
        <v>4600015.9567999998</v>
      </c>
      <c r="J9865" t="s">
        <v>188</v>
      </c>
      <c r="K9865">
        <v>2760.0095740800002</v>
      </c>
    </row>
    <row r="9866" spans="1:11" x14ac:dyDescent="0.2">
      <c r="A9866" t="s">
        <v>265</v>
      </c>
      <c r="B9866" t="s">
        <v>198</v>
      </c>
      <c r="C9866" t="s">
        <v>195</v>
      </c>
      <c r="D9866" t="s">
        <v>192</v>
      </c>
      <c r="E9866">
        <v>9107</v>
      </c>
      <c r="F9866">
        <v>109.8115</v>
      </c>
      <c r="G9866">
        <v>44886</v>
      </c>
      <c r="H9866">
        <v>44866</v>
      </c>
      <c r="I9866">
        <v>1000053.3304999999</v>
      </c>
      <c r="J9866" t="s">
        <v>196</v>
      </c>
      <c r="K9866">
        <v>800.04266439999992</v>
      </c>
    </row>
    <row r="9867" spans="1:11" x14ac:dyDescent="0.2">
      <c r="A9867" t="s">
        <v>265</v>
      </c>
      <c r="B9867" t="s">
        <v>198</v>
      </c>
      <c r="C9867" t="s">
        <v>243</v>
      </c>
      <c r="D9867" t="s">
        <v>200</v>
      </c>
      <c r="E9867">
        <v>1151051</v>
      </c>
      <c r="F9867">
        <v>6.0814000000000004</v>
      </c>
      <c r="G9867">
        <v>44889</v>
      </c>
      <c r="H9867">
        <v>44866</v>
      </c>
      <c r="I9867">
        <v>7000001.5514000002</v>
      </c>
      <c r="J9867" t="s">
        <v>215</v>
      </c>
      <c r="K9867">
        <v>5600.0012411200005</v>
      </c>
    </row>
    <row r="9868" spans="1:11" x14ac:dyDescent="0.2">
      <c r="A9868" t="s">
        <v>265</v>
      </c>
      <c r="B9868" t="s">
        <v>198</v>
      </c>
      <c r="C9868" t="s">
        <v>216</v>
      </c>
      <c r="D9868" t="s">
        <v>192</v>
      </c>
      <c r="E9868">
        <v>394811</v>
      </c>
      <c r="F9868">
        <v>17.9833</v>
      </c>
      <c r="G9868">
        <v>44889</v>
      </c>
      <c r="H9868">
        <v>44866</v>
      </c>
      <c r="I9868">
        <v>7100004.6562999999</v>
      </c>
      <c r="J9868" t="s">
        <v>215</v>
      </c>
      <c r="K9868">
        <v>5680.0037250400001</v>
      </c>
    </row>
    <row r="9869" spans="1:11" x14ac:dyDescent="0.2">
      <c r="A9869" t="s">
        <v>265</v>
      </c>
      <c r="B9869" t="s">
        <v>198</v>
      </c>
      <c r="C9869" t="s">
        <v>233</v>
      </c>
      <c r="D9869" t="s">
        <v>190</v>
      </c>
      <c r="E9869">
        <v>47593</v>
      </c>
      <c r="F9869">
        <v>86.146699999999996</v>
      </c>
      <c r="G9869">
        <v>44889</v>
      </c>
      <c r="H9869">
        <v>44866</v>
      </c>
      <c r="I9869">
        <v>4099979.8931</v>
      </c>
      <c r="J9869" t="s">
        <v>204</v>
      </c>
      <c r="K9869">
        <v>2459.9879358600001</v>
      </c>
    </row>
    <row r="9870" spans="1:11" x14ac:dyDescent="0.2">
      <c r="A9870" t="s">
        <v>265</v>
      </c>
      <c r="B9870" t="s">
        <v>185</v>
      </c>
      <c r="C9870" t="s">
        <v>186</v>
      </c>
      <c r="D9870" t="s">
        <v>187</v>
      </c>
      <c r="E9870">
        <v>105426</v>
      </c>
      <c r="F9870">
        <v>23.7133</v>
      </c>
      <c r="G9870">
        <v>44889</v>
      </c>
      <c r="H9870">
        <v>44866</v>
      </c>
      <c r="I9870">
        <v>2499998.3657999998</v>
      </c>
      <c r="J9870" t="s">
        <v>188</v>
      </c>
      <c r="K9870">
        <v>1499.99901948</v>
      </c>
    </row>
    <row r="9871" spans="1:11" x14ac:dyDescent="0.2">
      <c r="A9871" t="s">
        <v>265</v>
      </c>
      <c r="B9871" t="s">
        <v>185</v>
      </c>
      <c r="C9871" t="s">
        <v>197</v>
      </c>
      <c r="D9871" t="s">
        <v>200</v>
      </c>
      <c r="E9871">
        <v>53934</v>
      </c>
      <c r="F9871">
        <v>148.32900000000001</v>
      </c>
      <c r="G9871">
        <v>44890</v>
      </c>
      <c r="H9871">
        <v>44866</v>
      </c>
      <c r="I9871">
        <v>7999976.2860000003</v>
      </c>
      <c r="J9871" t="s">
        <v>188</v>
      </c>
      <c r="K9871">
        <v>4799.9857716000006</v>
      </c>
    </row>
    <row r="9872" spans="1:11" x14ac:dyDescent="0.2">
      <c r="A9872" t="s">
        <v>265</v>
      </c>
      <c r="B9872" t="s">
        <v>198</v>
      </c>
      <c r="C9872" t="s">
        <v>211</v>
      </c>
      <c r="D9872" t="s">
        <v>190</v>
      </c>
      <c r="E9872">
        <v>402700</v>
      </c>
      <c r="F9872">
        <v>12.6645</v>
      </c>
      <c r="G9872">
        <v>44890</v>
      </c>
      <c r="H9872">
        <v>44866</v>
      </c>
      <c r="I9872">
        <v>5099994.1500000004</v>
      </c>
      <c r="J9872" t="s">
        <v>207</v>
      </c>
      <c r="K9872">
        <v>3059.9964900000004</v>
      </c>
    </row>
    <row r="9873" spans="1:11" x14ac:dyDescent="0.2">
      <c r="A9873" t="s">
        <v>265</v>
      </c>
      <c r="B9873" t="s">
        <v>185</v>
      </c>
      <c r="C9873" t="s">
        <v>194</v>
      </c>
      <c r="D9873" t="s">
        <v>190</v>
      </c>
      <c r="E9873">
        <v>136129</v>
      </c>
      <c r="F9873">
        <v>52.156500000000001</v>
      </c>
      <c r="G9873">
        <v>44891</v>
      </c>
      <c r="H9873">
        <v>44866</v>
      </c>
      <c r="I9873">
        <v>7100012.1885000002</v>
      </c>
      <c r="J9873" t="s">
        <v>188</v>
      </c>
      <c r="K9873">
        <v>4260.0073130999999</v>
      </c>
    </row>
    <row r="9874" spans="1:11" x14ac:dyDescent="0.2">
      <c r="A9874" t="s">
        <v>265</v>
      </c>
      <c r="B9874" t="s">
        <v>185</v>
      </c>
      <c r="C9874" t="s">
        <v>224</v>
      </c>
      <c r="D9874" t="s">
        <v>190</v>
      </c>
      <c r="E9874">
        <v>39072</v>
      </c>
      <c r="F9874">
        <v>181.7158</v>
      </c>
      <c r="G9874">
        <v>44891</v>
      </c>
      <c r="H9874">
        <v>44866</v>
      </c>
      <c r="I9874">
        <v>7099999.7375999996</v>
      </c>
      <c r="J9874" t="s">
        <v>204</v>
      </c>
      <c r="K9874">
        <v>4259.9998425600006</v>
      </c>
    </row>
    <row r="9875" spans="1:11" x14ac:dyDescent="0.2">
      <c r="A9875" t="s">
        <v>265</v>
      </c>
      <c r="B9875" t="s">
        <v>185</v>
      </c>
      <c r="C9875" t="s">
        <v>220</v>
      </c>
      <c r="D9875" t="s">
        <v>200</v>
      </c>
      <c r="E9875">
        <v>5749</v>
      </c>
      <c r="F9875">
        <v>156.54089999999999</v>
      </c>
      <c r="G9875">
        <v>44892</v>
      </c>
      <c r="H9875">
        <v>44866</v>
      </c>
      <c r="I9875">
        <v>899953.63409999991</v>
      </c>
      <c r="J9875" t="s">
        <v>188</v>
      </c>
      <c r="K9875">
        <v>539.97218046</v>
      </c>
    </row>
    <row r="9876" spans="1:11" x14ac:dyDescent="0.2">
      <c r="A9876" t="s">
        <v>265</v>
      </c>
      <c r="B9876" t="s">
        <v>198</v>
      </c>
      <c r="C9876" t="s">
        <v>205</v>
      </c>
      <c r="D9876" t="s">
        <v>190</v>
      </c>
      <c r="E9876">
        <v>198285</v>
      </c>
      <c r="F9876">
        <v>17.146999999999998</v>
      </c>
      <c r="G9876">
        <v>44893</v>
      </c>
      <c r="H9876">
        <v>44866</v>
      </c>
      <c r="I9876">
        <v>3399992.8949999996</v>
      </c>
      <c r="J9876" t="s">
        <v>193</v>
      </c>
      <c r="K9876">
        <v>2379.9950264999998</v>
      </c>
    </row>
    <row r="9877" spans="1:11" x14ac:dyDescent="0.2">
      <c r="A9877" t="s">
        <v>265</v>
      </c>
      <c r="B9877" t="s">
        <v>198</v>
      </c>
      <c r="C9877" t="s">
        <v>221</v>
      </c>
      <c r="D9877" t="s">
        <v>200</v>
      </c>
      <c r="E9877">
        <v>49999</v>
      </c>
      <c r="F9877">
        <v>40.000900000000001</v>
      </c>
      <c r="G9877">
        <v>44893</v>
      </c>
      <c r="H9877">
        <v>44866</v>
      </c>
      <c r="I9877">
        <v>2000004.9991000001</v>
      </c>
      <c r="J9877" t="s">
        <v>207</v>
      </c>
      <c r="K9877">
        <v>1200.0029994600002</v>
      </c>
    </row>
    <row r="9878" spans="1:11" x14ac:dyDescent="0.2">
      <c r="A9878" t="s">
        <v>265</v>
      </c>
      <c r="B9878" t="s">
        <v>198</v>
      </c>
      <c r="C9878" t="s">
        <v>112</v>
      </c>
      <c r="D9878" t="s">
        <v>190</v>
      </c>
      <c r="E9878">
        <v>75453</v>
      </c>
      <c r="F9878">
        <v>43.7361</v>
      </c>
      <c r="G9878">
        <v>44896</v>
      </c>
      <c r="H9878">
        <v>44896</v>
      </c>
      <c r="I9878">
        <v>3300019.9533000002</v>
      </c>
      <c r="J9878" t="s">
        <v>188</v>
      </c>
      <c r="K9878">
        <v>1980.0119719800005</v>
      </c>
    </row>
    <row r="9879" spans="1:11" x14ac:dyDescent="0.2">
      <c r="A9879" t="s">
        <v>265</v>
      </c>
      <c r="B9879" t="s">
        <v>185</v>
      </c>
      <c r="C9879" t="s">
        <v>220</v>
      </c>
      <c r="D9879" t="s">
        <v>187</v>
      </c>
      <c r="E9879">
        <v>29060</v>
      </c>
      <c r="F9879">
        <v>151.41079999999999</v>
      </c>
      <c r="G9879">
        <v>44897</v>
      </c>
      <c r="H9879">
        <v>44896</v>
      </c>
      <c r="I9879">
        <v>4399997.8480000002</v>
      </c>
      <c r="J9879" t="s">
        <v>188</v>
      </c>
      <c r="K9879">
        <v>2639.9987088000003</v>
      </c>
    </row>
    <row r="9880" spans="1:11" x14ac:dyDescent="0.2">
      <c r="A9880" t="s">
        <v>265</v>
      </c>
      <c r="B9880" t="s">
        <v>185</v>
      </c>
      <c r="C9880" t="s">
        <v>112</v>
      </c>
      <c r="D9880" t="s">
        <v>190</v>
      </c>
      <c r="E9880">
        <v>60197</v>
      </c>
      <c r="F9880">
        <v>38.208100000000002</v>
      </c>
      <c r="G9880">
        <v>44897</v>
      </c>
      <c r="H9880">
        <v>44896</v>
      </c>
      <c r="I9880">
        <v>2300012.9957000003</v>
      </c>
      <c r="J9880" t="s">
        <v>188</v>
      </c>
      <c r="K9880">
        <v>1380.0077974200003</v>
      </c>
    </row>
    <row r="9881" spans="1:11" x14ac:dyDescent="0.2">
      <c r="A9881" t="s">
        <v>265</v>
      </c>
      <c r="B9881" t="s">
        <v>198</v>
      </c>
      <c r="C9881" t="s">
        <v>214</v>
      </c>
      <c r="D9881" t="s">
        <v>200</v>
      </c>
      <c r="E9881">
        <v>197412</v>
      </c>
      <c r="F9881">
        <v>26.340900000000001</v>
      </c>
      <c r="G9881">
        <v>44898</v>
      </c>
      <c r="H9881">
        <v>44896</v>
      </c>
      <c r="I9881">
        <v>5200009.7508000005</v>
      </c>
      <c r="J9881" t="s">
        <v>215</v>
      </c>
      <c r="K9881">
        <v>4160.0078006400008</v>
      </c>
    </row>
    <row r="9882" spans="1:11" x14ac:dyDescent="0.2">
      <c r="A9882" t="s">
        <v>265</v>
      </c>
      <c r="B9882" t="s">
        <v>185</v>
      </c>
      <c r="C9882" t="s">
        <v>195</v>
      </c>
      <c r="D9882" t="s">
        <v>190</v>
      </c>
      <c r="E9882">
        <v>63303</v>
      </c>
      <c r="F9882">
        <v>121.63630000000001</v>
      </c>
      <c r="G9882">
        <v>44898</v>
      </c>
      <c r="H9882">
        <v>44896</v>
      </c>
      <c r="I9882">
        <v>7699942.6989000002</v>
      </c>
      <c r="J9882" t="s">
        <v>196</v>
      </c>
      <c r="K9882">
        <v>6159.9541591200004</v>
      </c>
    </row>
    <row r="9883" spans="1:11" x14ac:dyDescent="0.2">
      <c r="A9883" t="s">
        <v>265</v>
      </c>
      <c r="B9883" t="s">
        <v>198</v>
      </c>
      <c r="C9883" t="s">
        <v>216</v>
      </c>
      <c r="D9883" t="s">
        <v>190</v>
      </c>
      <c r="E9883">
        <v>425953</v>
      </c>
      <c r="F9883">
        <v>18.781400000000001</v>
      </c>
      <c r="G9883">
        <v>44899</v>
      </c>
      <c r="H9883">
        <v>44896</v>
      </c>
      <c r="I9883">
        <v>7999993.6742000002</v>
      </c>
      <c r="J9883" t="s">
        <v>215</v>
      </c>
      <c r="K9883">
        <v>6399.9949393600009</v>
      </c>
    </row>
    <row r="9884" spans="1:11" x14ac:dyDescent="0.2">
      <c r="A9884" t="s">
        <v>265</v>
      </c>
      <c r="B9884" t="s">
        <v>185</v>
      </c>
      <c r="C9884" t="s">
        <v>245</v>
      </c>
      <c r="D9884" t="s">
        <v>190</v>
      </c>
      <c r="E9884">
        <v>74456</v>
      </c>
      <c r="F9884">
        <v>56.408900000000003</v>
      </c>
      <c r="G9884">
        <v>44899</v>
      </c>
      <c r="H9884">
        <v>44896</v>
      </c>
      <c r="I9884">
        <v>4199981.0584000004</v>
      </c>
      <c r="J9884" t="s">
        <v>188</v>
      </c>
      <c r="K9884">
        <v>2519.9886350400002</v>
      </c>
    </row>
    <row r="9885" spans="1:11" x14ac:dyDescent="0.2">
      <c r="A9885" t="s">
        <v>265</v>
      </c>
      <c r="B9885" t="s">
        <v>198</v>
      </c>
      <c r="C9885" t="s">
        <v>220</v>
      </c>
      <c r="D9885" t="s">
        <v>192</v>
      </c>
      <c r="E9885">
        <v>11938</v>
      </c>
      <c r="F9885">
        <v>175.91390000000001</v>
      </c>
      <c r="G9885">
        <v>44899</v>
      </c>
      <c r="H9885">
        <v>44896</v>
      </c>
      <c r="I9885">
        <v>2100060.1381999999</v>
      </c>
      <c r="J9885" t="s">
        <v>188</v>
      </c>
      <c r="K9885">
        <v>1260.0360829200001</v>
      </c>
    </row>
    <row r="9886" spans="1:11" x14ac:dyDescent="0.2">
      <c r="A9886" t="s">
        <v>265</v>
      </c>
      <c r="B9886" t="s">
        <v>198</v>
      </c>
      <c r="C9886" t="s">
        <v>199</v>
      </c>
      <c r="D9886" t="s">
        <v>190</v>
      </c>
      <c r="E9886">
        <v>2719855</v>
      </c>
      <c r="F9886">
        <v>2.7574999999999998</v>
      </c>
      <c r="G9886">
        <v>44903</v>
      </c>
      <c r="H9886">
        <v>44896</v>
      </c>
      <c r="I9886">
        <v>7500000.1624999996</v>
      </c>
      <c r="J9886" t="s">
        <v>193</v>
      </c>
      <c r="K9886">
        <v>5250.0001137499994</v>
      </c>
    </row>
    <row r="9887" spans="1:11" x14ac:dyDescent="0.2">
      <c r="A9887" t="s">
        <v>265</v>
      </c>
      <c r="B9887" t="s">
        <v>185</v>
      </c>
      <c r="C9887" t="s">
        <v>235</v>
      </c>
      <c r="D9887" t="s">
        <v>212</v>
      </c>
      <c r="E9887">
        <v>469548</v>
      </c>
      <c r="F9887">
        <v>13.2042</v>
      </c>
      <c r="G9887">
        <v>44903</v>
      </c>
      <c r="H9887">
        <v>44896</v>
      </c>
      <c r="I9887">
        <v>6200005.7016000003</v>
      </c>
      <c r="J9887" t="s">
        <v>204</v>
      </c>
      <c r="K9887">
        <v>3720.0034209600003</v>
      </c>
    </row>
    <row r="9888" spans="1:11" x14ac:dyDescent="0.2">
      <c r="A9888" t="s">
        <v>265</v>
      </c>
      <c r="B9888" t="s">
        <v>198</v>
      </c>
      <c r="C9888" t="s">
        <v>191</v>
      </c>
      <c r="D9888" t="s">
        <v>187</v>
      </c>
      <c r="E9888">
        <v>220289</v>
      </c>
      <c r="F9888">
        <v>5.4474</v>
      </c>
      <c r="G9888">
        <v>44903</v>
      </c>
      <c r="H9888">
        <v>44896</v>
      </c>
      <c r="I9888">
        <v>1200002.2986000001</v>
      </c>
      <c r="J9888" t="s">
        <v>193</v>
      </c>
      <c r="K9888">
        <v>840.00160902000016</v>
      </c>
    </row>
    <row r="9889" spans="1:11" x14ac:dyDescent="0.2">
      <c r="A9889" t="s">
        <v>265</v>
      </c>
      <c r="B9889" t="s">
        <v>185</v>
      </c>
      <c r="C9889" t="s">
        <v>232</v>
      </c>
      <c r="D9889" t="s">
        <v>192</v>
      </c>
      <c r="E9889">
        <v>235906</v>
      </c>
      <c r="F9889">
        <v>25.01</v>
      </c>
      <c r="G9889">
        <v>44903</v>
      </c>
      <c r="H9889">
        <v>44896</v>
      </c>
      <c r="I9889">
        <v>5900009.0600000005</v>
      </c>
      <c r="J9889" t="s">
        <v>204</v>
      </c>
      <c r="K9889">
        <v>3540.0054359999999</v>
      </c>
    </row>
    <row r="9890" spans="1:11" x14ac:dyDescent="0.2">
      <c r="A9890" t="s">
        <v>265</v>
      </c>
      <c r="B9890" t="s">
        <v>185</v>
      </c>
      <c r="C9890" t="s">
        <v>208</v>
      </c>
      <c r="D9890" t="s">
        <v>200</v>
      </c>
      <c r="E9890">
        <v>61859</v>
      </c>
      <c r="F9890">
        <v>67.896100000000004</v>
      </c>
      <c r="G9890">
        <v>44903</v>
      </c>
      <c r="H9890">
        <v>44896</v>
      </c>
      <c r="I9890">
        <v>4199984.8498999998</v>
      </c>
      <c r="J9890" t="s">
        <v>188</v>
      </c>
      <c r="K9890">
        <v>2519.9909099400002</v>
      </c>
    </row>
    <row r="9891" spans="1:11" x14ac:dyDescent="0.2">
      <c r="A9891" t="s">
        <v>265</v>
      </c>
      <c r="B9891" t="s">
        <v>198</v>
      </c>
      <c r="C9891" t="s">
        <v>211</v>
      </c>
      <c r="D9891" t="s">
        <v>190</v>
      </c>
      <c r="E9891">
        <v>318367</v>
      </c>
      <c r="F9891">
        <v>12.8782</v>
      </c>
      <c r="G9891">
        <v>44904</v>
      </c>
      <c r="H9891">
        <v>44896</v>
      </c>
      <c r="I9891">
        <v>4099993.8994</v>
      </c>
      <c r="J9891" t="s">
        <v>207</v>
      </c>
      <c r="K9891">
        <v>2459.9963396400003</v>
      </c>
    </row>
    <row r="9892" spans="1:11" x14ac:dyDescent="0.2">
      <c r="A9892" t="s">
        <v>265</v>
      </c>
      <c r="B9892" t="s">
        <v>198</v>
      </c>
      <c r="C9892" t="s">
        <v>201</v>
      </c>
      <c r="D9892" t="s">
        <v>190</v>
      </c>
      <c r="E9892">
        <v>151358</v>
      </c>
      <c r="F9892">
        <v>38.319800000000001</v>
      </c>
      <c r="G9892">
        <v>44904</v>
      </c>
      <c r="H9892">
        <v>44896</v>
      </c>
      <c r="I9892">
        <v>5800008.2884</v>
      </c>
      <c r="J9892" t="s">
        <v>188</v>
      </c>
      <c r="K9892">
        <v>3480.0049730399996</v>
      </c>
    </row>
    <row r="9893" spans="1:11" x14ac:dyDescent="0.2">
      <c r="A9893" t="s">
        <v>265</v>
      </c>
      <c r="B9893" t="s">
        <v>185</v>
      </c>
      <c r="C9893" t="s">
        <v>235</v>
      </c>
      <c r="D9893" t="s">
        <v>192</v>
      </c>
      <c r="E9893">
        <v>52018</v>
      </c>
      <c r="F9893">
        <v>13.457000000000001</v>
      </c>
      <c r="G9893">
        <v>44905</v>
      </c>
      <c r="H9893">
        <v>44896</v>
      </c>
      <c r="I9893">
        <v>700006.22600000002</v>
      </c>
      <c r="J9893" t="s">
        <v>204</v>
      </c>
      <c r="K9893">
        <v>420.00373560000008</v>
      </c>
    </row>
    <row r="9894" spans="1:11" x14ac:dyDescent="0.2">
      <c r="A9894" t="s">
        <v>265</v>
      </c>
      <c r="B9894" t="s">
        <v>198</v>
      </c>
      <c r="C9894" t="s">
        <v>211</v>
      </c>
      <c r="D9894" t="s">
        <v>190</v>
      </c>
      <c r="E9894">
        <v>490239</v>
      </c>
      <c r="F9894">
        <v>12.4429</v>
      </c>
      <c r="G9894">
        <v>44905</v>
      </c>
      <c r="H9894">
        <v>44896</v>
      </c>
      <c r="I9894">
        <v>6099994.8530999999</v>
      </c>
      <c r="J9894" t="s">
        <v>207</v>
      </c>
      <c r="K9894">
        <v>3659.9969118599997</v>
      </c>
    </row>
    <row r="9895" spans="1:11" x14ac:dyDescent="0.2">
      <c r="A9895" t="s">
        <v>265</v>
      </c>
      <c r="B9895" t="s">
        <v>198</v>
      </c>
      <c r="C9895" t="s">
        <v>209</v>
      </c>
      <c r="D9895" t="s">
        <v>192</v>
      </c>
      <c r="E9895">
        <v>409370</v>
      </c>
      <c r="F9895">
        <v>21.007899999999999</v>
      </c>
      <c r="G9895">
        <v>44905</v>
      </c>
      <c r="H9895">
        <v>44896</v>
      </c>
      <c r="I9895">
        <v>8600004.023</v>
      </c>
      <c r="J9895" t="s">
        <v>188</v>
      </c>
      <c r="K9895">
        <v>5160.0024137999999</v>
      </c>
    </row>
    <row r="9896" spans="1:11" x14ac:dyDescent="0.2">
      <c r="A9896" t="s">
        <v>265</v>
      </c>
      <c r="B9896" t="s">
        <v>198</v>
      </c>
      <c r="C9896" t="s">
        <v>231</v>
      </c>
      <c r="D9896" t="s">
        <v>187</v>
      </c>
      <c r="E9896">
        <v>300011</v>
      </c>
      <c r="F9896">
        <v>22.665800000000001</v>
      </c>
      <c r="G9896">
        <v>44905</v>
      </c>
      <c r="H9896">
        <v>44896</v>
      </c>
      <c r="I9896">
        <v>6799989.3238000004</v>
      </c>
      <c r="J9896" t="s">
        <v>188</v>
      </c>
      <c r="K9896">
        <v>4079.9935942800003</v>
      </c>
    </row>
    <row r="9897" spans="1:11" x14ac:dyDescent="0.2">
      <c r="A9897" t="s">
        <v>265</v>
      </c>
      <c r="B9897" t="s">
        <v>185</v>
      </c>
      <c r="C9897" t="s">
        <v>195</v>
      </c>
      <c r="D9897" t="s">
        <v>187</v>
      </c>
      <c r="E9897">
        <v>45537</v>
      </c>
      <c r="F9897">
        <v>122.97790000000001</v>
      </c>
      <c r="G9897">
        <v>44905</v>
      </c>
      <c r="H9897">
        <v>44896</v>
      </c>
      <c r="I9897">
        <v>5600044.6323000006</v>
      </c>
      <c r="J9897" t="s">
        <v>196</v>
      </c>
      <c r="K9897">
        <v>4480.0357058400004</v>
      </c>
    </row>
    <row r="9898" spans="1:11" x14ac:dyDescent="0.2">
      <c r="A9898" t="s">
        <v>265</v>
      </c>
      <c r="B9898" t="s">
        <v>185</v>
      </c>
      <c r="C9898" t="s">
        <v>226</v>
      </c>
      <c r="D9898" t="s">
        <v>190</v>
      </c>
      <c r="E9898">
        <v>172192</v>
      </c>
      <c r="F9898">
        <v>54.590299999999999</v>
      </c>
      <c r="G9898">
        <v>44905</v>
      </c>
      <c r="H9898">
        <v>44896</v>
      </c>
      <c r="I9898">
        <v>9400012.9375999998</v>
      </c>
      <c r="J9898" t="s">
        <v>188</v>
      </c>
      <c r="K9898">
        <v>5640.0077625599997</v>
      </c>
    </row>
    <row r="9899" spans="1:11" x14ac:dyDescent="0.2">
      <c r="A9899" t="s">
        <v>265</v>
      </c>
      <c r="B9899" t="s">
        <v>185</v>
      </c>
      <c r="C9899" t="s">
        <v>244</v>
      </c>
      <c r="D9899" t="s">
        <v>200</v>
      </c>
      <c r="E9899">
        <v>73671</v>
      </c>
      <c r="F9899">
        <v>25.790199999999999</v>
      </c>
      <c r="G9899">
        <v>44905</v>
      </c>
      <c r="H9899">
        <v>44896</v>
      </c>
      <c r="I9899">
        <v>1899989.8241999999</v>
      </c>
      <c r="J9899" t="s">
        <v>207</v>
      </c>
      <c r="K9899">
        <v>1139.9938945200001</v>
      </c>
    </row>
    <row r="9900" spans="1:11" x14ac:dyDescent="0.2">
      <c r="A9900" t="s">
        <v>265</v>
      </c>
      <c r="B9900" t="s">
        <v>185</v>
      </c>
      <c r="C9900" t="s">
        <v>246</v>
      </c>
      <c r="D9900" t="s">
        <v>190</v>
      </c>
      <c r="E9900">
        <v>53627</v>
      </c>
      <c r="F9900">
        <v>121.20869999999999</v>
      </c>
      <c r="G9900">
        <v>44906</v>
      </c>
      <c r="H9900">
        <v>44896</v>
      </c>
      <c r="I9900">
        <v>6500058.9548999993</v>
      </c>
      <c r="J9900" t="s">
        <v>204</v>
      </c>
      <c r="K9900">
        <v>3900.0353729399994</v>
      </c>
    </row>
    <row r="9901" spans="1:11" x14ac:dyDescent="0.2">
      <c r="A9901" t="s">
        <v>265</v>
      </c>
      <c r="B9901" t="s">
        <v>185</v>
      </c>
      <c r="C9901" t="s">
        <v>236</v>
      </c>
      <c r="D9901" t="s">
        <v>187</v>
      </c>
      <c r="E9901">
        <v>696801</v>
      </c>
      <c r="F9901">
        <v>6.6016000000000004</v>
      </c>
      <c r="G9901">
        <v>44907</v>
      </c>
      <c r="H9901">
        <v>44896</v>
      </c>
      <c r="I9901">
        <v>4600001.4816000005</v>
      </c>
      <c r="J9901" t="s">
        <v>215</v>
      </c>
      <c r="K9901">
        <v>3680.0011852800008</v>
      </c>
    </row>
    <row r="9902" spans="1:11" x14ac:dyDescent="0.2">
      <c r="A9902" t="s">
        <v>265</v>
      </c>
      <c r="B9902" t="s">
        <v>185</v>
      </c>
      <c r="C9902" t="s">
        <v>205</v>
      </c>
      <c r="D9902" t="s">
        <v>190</v>
      </c>
      <c r="E9902">
        <v>155756</v>
      </c>
      <c r="F9902">
        <v>17.976800000000001</v>
      </c>
      <c r="G9902">
        <v>44910</v>
      </c>
      <c r="H9902">
        <v>44896</v>
      </c>
      <c r="I9902">
        <v>2799994.4608</v>
      </c>
      <c r="J9902" t="s">
        <v>193</v>
      </c>
      <c r="K9902">
        <v>1959.9961225600002</v>
      </c>
    </row>
    <row r="9903" spans="1:11" x14ac:dyDescent="0.2">
      <c r="A9903" t="s">
        <v>265</v>
      </c>
      <c r="B9903" t="s">
        <v>185</v>
      </c>
      <c r="C9903" t="s">
        <v>210</v>
      </c>
      <c r="D9903" t="s">
        <v>187</v>
      </c>
      <c r="E9903">
        <v>32856</v>
      </c>
      <c r="F9903">
        <v>30.435400000000001</v>
      </c>
      <c r="G9903">
        <v>44910</v>
      </c>
      <c r="H9903">
        <v>44896</v>
      </c>
      <c r="I9903">
        <v>999985.5024</v>
      </c>
      <c r="J9903" t="s">
        <v>204</v>
      </c>
      <c r="K9903">
        <v>599.99130144000003</v>
      </c>
    </row>
    <row r="9904" spans="1:11" x14ac:dyDescent="0.2">
      <c r="A9904" t="s">
        <v>265</v>
      </c>
      <c r="B9904" t="s">
        <v>198</v>
      </c>
      <c r="C9904" t="s">
        <v>206</v>
      </c>
      <c r="D9904" t="s">
        <v>190</v>
      </c>
      <c r="E9904">
        <v>32159</v>
      </c>
      <c r="F9904">
        <v>96.397499999999994</v>
      </c>
      <c r="G9904">
        <v>44910</v>
      </c>
      <c r="H9904">
        <v>44896</v>
      </c>
      <c r="I9904">
        <v>3100047.2024999997</v>
      </c>
      <c r="J9904" t="s">
        <v>207</v>
      </c>
      <c r="K9904">
        <v>1860.0283214999997</v>
      </c>
    </row>
    <row r="9905" spans="1:11" x14ac:dyDescent="0.2">
      <c r="A9905" t="s">
        <v>265</v>
      </c>
      <c r="B9905" t="s">
        <v>185</v>
      </c>
      <c r="C9905" t="s">
        <v>205</v>
      </c>
      <c r="D9905" t="s">
        <v>192</v>
      </c>
      <c r="E9905">
        <v>317441</v>
      </c>
      <c r="F9905">
        <v>19.8462</v>
      </c>
      <c r="G9905">
        <v>44911</v>
      </c>
      <c r="H9905">
        <v>44896</v>
      </c>
      <c r="I9905">
        <v>6299997.5741999997</v>
      </c>
      <c r="J9905" t="s">
        <v>193</v>
      </c>
      <c r="K9905">
        <v>4409.9983019400006</v>
      </c>
    </row>
    <row r="9906" spans="1:11" x14ac:dyDescent="0.2">
      <c r="A9906" t="s">
        <v>265</v>
      </c>
      <c r="B9906" t="s">
        <v>198</v>
      </c>
      <c r="C9906" t="s">
        <v>209</v>
      </c>
      <c r="D9906" t="s">
        <v>200</v>
      </c>
      <c r="E9906">
        <v>440776</v>
      </c>
      <c r="F9906">
        <v>19.7379</v>
      </c>
      <c r="G9906">
        <v>44912</v>
      </c>
      <c r="H9906">
        <v>44896</v>
      </c>
      <c r="I9906">
        <v>8699992.6104000006</v>
      </c>
      <c r="J9906" t="s">
        <v>188</v>
      </c>
      <c r="K9906">
        <v>5219.9955662400007</v>
      </c>
    </row>
    <row r="9907" spans="1:11" x14ac:dyDescent="0.2">
      <c r="A9907" t="s">
        <v>265</v>
      </c>
      <c r="B9907" t="s">
        <v>198</v>
      </c>
      <c r="C9907" t="s">
        <v>194</v>
      </c>
      <c r="D9907" t="s">
        <v>190</v>
      </c>
      <c r="E9907">
        <v>40322</v>
      </c>
      <c r="F9907">
        <v>49.600099999999998</v>
      </c>
      <c r="G9907">
        <v>44912</v>
      </c>
      <c r="H9907">
        <v>44896</v>
      </c>
      <c r="I9907">
        <v>1999975.2322</v>
      </c>
      <c r="J9907" t="s">
        <v>188</v>
      </c>
      <c r="K9907">
        <v>1199.9851393199999</v>
      </c>
    </row>
    <row r="9908" spans="1:11" x14ac:dyDescent="0.2">
      <c r="A9908" t="s">
        <v>265</v>
      </c>
      <c r="B9908" t="s">
        <v>198</v>
      </c>
      <c r="C9908" t="s">
        <v>245</v>
      </c>
      <c r="D9908" t="s">
        <v>200</v>
      </c>
      <c r="E9908">
        <v>62967</v>
      </c>
      <c r="F9908">
        <v>57.172499999999999</v>
      </c>
      <c r="G9908">
        <v>44912</v>
      </c>
      <c r="H9908">
        <v>44896</v>
      </c>
      <c r="I9908">
        <v>3599980.8075000001</v>
      </c>
      <c r="J9908" t="s">
        <v>188</v>
      </c>
      <c r="K9908">
        <v>2159.9884845000001</v>
      </c>
    </row>
    <row r="9909" spans="1:11" x14ac:dyDescent="0.2">
      <c r="A9909" t="s">
        <v>265</v>
      </c>
      <c r="B9909" t="s">
        <v>185</v>
      </c>
      <c r="C9909" t="s">
        <v>202</v>
      </c>
      <c r="D9909" t="s">
        <v>200</v>
      </c>
      <c r="E9909">
        <v>248993</v>
      </c>
      <c r="F9909">
        <v>4.4177999999999997</v>
      </c>
      <c r="G9909">
        <v>44912</v>
      </c>
      <c r="H9909">
        <v>44896</v>
      </c>
      <c r="I9909">
        <v>1100001.2753999999</v>
      </c>
      <c r="J9909" t="s">
        <v>193</v>
      </c>
      <c r="K9909">
        <v>770.00089277999996</v>
      </c>
    </row>
    <row r="9910" spans="1:11" x14ac:dyDescent="0.2">
      <c r="A9910" t="s">
        <v>265</v>
      </c>
      <c r="B9910" t="s">
        <v>198</v>
      </c>
      <c r="C9910" t="s">
        <v>220</v>
      </c>
      <c r="D9910" t="s">
        <v>190</v>
      </c>
      <c r="E9910">
        <v>50973</v>
      </c>
      <c r="F9910">
        <v>154.9838</v>
      </c>
      <c r="G9910">
        <v>44913</v>
      </c>
      <c r="H9910">
        <v>44896</v>
      </c>
      <c r="I9910">
        <v>7899989.2374</v>
      </c>
      <c r="J9910" t="s">
        <v>188</v>
      </c>
      <c r="K9910">
        <v>4739.9935424400001</v>
      </c>
    </row>
    <row r="9911" spans="1:11" x14ac:dyDescent="0.2">
      <c r="A9911" t="s">
        <v>265</v>
      </c>
      <c r="B9911" t="s">
        <v>185</v>
      </c>
      <c r="C9911" t="s">
        <v>232</v>
      </c>
      <c r="D9911" t="s">
        <v>190</v>
      </c>
      <c r="E9911">
        <v>328890</v>
      </c>
      <c r="F9911">
        <v>25.8445</v>
      </c>
      <c r="G9911">
        <v>44913</v>
      </c>
      <c r="H9911">
        <v>44896</v>
      </c>
      <c r="I9911">
        <v>8499997.6050000004</v>
      </c>
      <c r="J9911" t="s">
        <v>204</v>
      </c>
      <c r="K9911">
        <v>5099.9985630000001</v>
      </c>
    </row>
    <row r="9912" spans="1:11" x14ac:dyDescent="0.2">
      <c r="A9912" t="s">
        <v>265</v>
      </c>
      <c r="B9912" t="s">
        <v>185</v>
      </c>
      <c r="C9912" t="s">
        <v>203</v>
      </c>
      <c r="D9912" t="s">
        <v>190</v>
      </c>
      <c r="E9912">
        <v>48124</v>
      </c>
      <c r="F9912">
        <v>114.2882</v>
      </c>
      <c r="G9912">
        <v>44917</v>
      </c>
      <c r="H9912">
        <v>44896</v>
      </c>
      <c r="I9912">
        <v>5500005.3367999997</v>
      </c>
      <c r="J9912" t="s">
        <v>204</v>
      </c>
      <c r="K9912">
        <v>3300.0032020799999</v>
      </c>
    </row>
    <row r="9913" spans="1:11" x14ac:dyDescent="0.2">
      <c r="A9913" t="s">
        <v>265</v>
      </c>
      <c r="B9913" t="s">
        <v>198</v>
      </c>
      <c r="C9913" t="s">
        <v>235</v>
      </c>
      <c r="D9913" t="s">
        <v>200</v>
      </c>
      <c r="E9913">
        <v>332122</v>
      </c>
      <c r="F9913">
        <v>15.6569</v>
      </c>
      <c r="G9913">
        <v>44917</v>
      </c>
      <c r="H9913">
        <v>44896</v>
      </c>
      <c r="I9913">
        <v>5200000.9418000001</v>
      </c>
      <c r="J9913" t="s">
        <v>204</v>
      </c>
      <c r="K9913">
        <v>3120.0005650800003</v>
      </c>
    </row>
    <row r="9914" spans="1:11" x14ac:dyDescent="0.2">
      <c r="A9914" t="s">
        <v>265</v>
      </c>
      <c r="B9914" t="s">
        <v>198</v>
      </c>
      <c r="C9914" t="s">
        <v>221</v>
      </c>
      <c r="D9914" t="s">
        <v>192</v>
      </c>
      <c r="E9914">
        <v>78081</v>
      </c>
      <c r="F9914">
        <v>38.421500000000002</v>
      </c>
      <c r="G9914">
        <v>44917</v>
      </c>
      <c r="H9914">
        <v>44896</v>
      </c>
      <c r="I9914">
        <v>2999989.1414999999</v>
      </c>
      <c r="J9914" t="s">
        <v>207</v>
      </c>
      <c r="K9914">
        <v>1799.9934849000001</v>
      </c>
    </row>
    <row r="9915" spans="1:11" x14ac:dyDescent="0.2">
      <c r="A9915" t="s">
        <v>265</v>
      </c>
      <c r="B9915" t="s">
        <v>198</v>
      </c>
      <c r="C9915" t="s">
        <v>203</v>
      </c>
      <c r="D9915" t="s">
        <v>192</v>
      </c>
      <c r="E9915">
        <v>63063</v>
      </c>
      <c r="F9915">
        <v>115.7572</v>
      </c>
      <c r="G9915">
        <v>44917</v>
      </c>
      <c r="H9915">
        <v>44896</v>
      </c>
      <c r="I9915">
        <v>7299996.3036000002</v>
      </c>
      <c r="J9915" t="s">
        <v>204</v>
      </c>
      <c r="K9915">
        <v>4379.9977821600005</v>
      </c>
    </row>
    <row r="9916" spans="1:11" x14ac:dyDescent="0.2">
      <c r="A9916" t="s">
        <v>265</v>
      </c>
      <c r="B9916" t="s">
        <v>198</v>
      </c>
      <c r="C9916" t="s">
        <v>214</v>
      </c>
      <c r="D9916" t="s">
        <v>190</v>
      </c>
      <c r="E9916">
        <v>222076</v>
      </c>
      <c r="F9916">
        <v>28.3687</v>
      </c>
      <c r="G9916">
        <v>44917</v>
      </c>
      <c r="H9916">
        <v>44896</v>
      </c>
      <c r="I9916">
        <v>6300007.4211999997</v>
      </c>
      <c r="J9916" t="s">
        <v>215</v>
      </c>
      <c r="K9916">
        <v>5040.0059369600003</v>
      </c>
    </row>
    <row r="9917" spans="1:11" x14ac:dyDescent="0.2">
      <c r="A9917" t="s">
        <v>265</v>
      </c>
      <c r="B9917" t="s">
        <v>185</v>
      </c>
      <c r="C9917" t="s">
        <v>233</v>
      </c>
      <c r="D9917" t="s">
        <v>190</v>
      </c>
      <c r="E9917">
        <v>17129</v>
      </c>
      <c r="F9917">
        <v>81.7346</v>
      </c>
      <c r="G9917">
        <v>44919</v>
      </c>
      <c r="H9917">
        <v>44896</v>
      </c>
      <c r="I9917">
        <v>1400031.9634</v>
      </c>
      <c r="J9917" t="s">
        <v>204</v>
      </c>
      <c r="K9917">
        <v>840.01917804000004</v>
      </c>
    </row>
    <row r="9918" spans="1:11" x14ac:dyDescent="0.2">
      <c r="A9918" t="s">
        <v>265</v>
      </c>
      <c r="B9918" t="s">
        <v>185</v>
      </c>
      <c r="C9918" t="s">
        <v>221</v>
      </c>
      <c r="D9918" t="s">
        <v>192</v>
      </c>
      <c r="E9918">
        <v>139767</v>
      </c>
      <c r="F9918">
        <v>39.351199999999999</v>
      </c>
      <c r="G9918">
        <v>44919</v>
      </c>
      <c r="H9918">
        <v>44896</v>
      </c>
      <c r="I9918">
        <v>5499999.1704000002</v>
      </c>
      <c r="J9918" t="s">
        <v>207</v>
      </c>
      <c r="K9918">
        <v>3299.9995022399999</v>
      </c>
    </row>
    <row r="9919" spans="1:11" x14ac:dyDescent="0.2">
      <c r="A9919" t="s">
        <v>265</v>
      </c>
      <c r="B9919" t="s">
        <v>198</v>
      </c>
      <c r="C9919" t="s">
        <v>226</v>
      </c>
      <c r="D9919" t="s">
        <v>190</v>
      </c>
      <c r="E9919">
        <v>18461</v>
      </c>
      <c r="F9919">
        <v>54.168399999999998</v>
      </c>
      <c r="G9919">
        <v>44919</v>
      </c>
      <c r="H9919">
        <v>44896</v>
      </c>
      <c r="I9919">
        <v>1000002.8324</v>
      </c>
      <c r="J9919" t="s">
        <v>188</v>
      </c>
      <c r="K9919">
        <v>600.00169944000004</v>
      </c>
    </row>
    <row r="9920" spans="1:11" x14ac:dyDescent="0.2">
      <c r="A9920" t="s">
        <v>265</v>
      </c>
      <c r="B9920" t="s">
        <v>198</v>
      </c>
      <c r="C9920" t="s">
        <v>214</v>
      </c>
      <c r="D9920" t="s">
        <v>190</v>
      </c>
      <c r="E9920">
        <v>313028</v>
      </c>
      <c r="F9920">
        <v>30.348700000000001</v>
      </c>
      <c r="G9920">
        <v>44919</v>
      </c>
      <c r="H9920">
        <v>44896</v>
      </c>
      <c r="I9920">
        <v>9499992.8636000007</v>
      </c>
      <c r="J9920" t="s">
        <v>215</v>
      </c>
      <c r="K9920">
        <v>7599.9942908800012</v>
      </c>
    </row>
    <row r="9921" spans="1:11" x14ac:dyDescent="0.2">
      <c r="A9921" t="s">
        <v>265</v>
      </c>
      <c r="B9921" t="s">
        <v>185</v>
      </c>
      <c r="C9921" t="s">
        <v>238</v>
      </c>
      <c r="D9921" t="s">
        <v>192</v>
      </c>
      <c r="E9921">
        <v>2992</v>
      </c>
      <c r="F9921">
        <v>233.9563</v>
      </c>
      <c r="G9921">
        <v>44920</v>
      </c>
      <c r="H9921">
        <v>44896</v>
      </c>
      <c r="I9921">
        <v>699997.24959999998</v>
      </c>
      <c r="J9921" t="s">
        <v>204</v>
      </c>
      <c r="K9921">
        <v>419.99834976000005</v>
      </c>
    </row>
    <row r="9922" spans="1:11" x14ac:dyDescent="0.2">
      <c r="A9922" t="s">
        <v>265</v>
      </c>
      <c r="B9922" t="s">
        <v>185</v>
      </c>
      <c r="C9922" t="s">
        <v>209</v>
      </c>
      <c r="D9922" t="s">
        <v>192</v>
      </c>
      <c r="E9922">
        <v>315724</v>
      </c>
      <c r="F9922">
        <v>18.3705</v>
      </c>
      <c r="G9922">
        <v>44924</v>
      </c>
      <c r="H9922">
        <v>44896</v>
      </c>
      <c r="I9922">
        <v>5800007.7419999996</v>
      </c>
      <c r="J9922" t="s">
        <v>188</v>
      </c>
      <c r="K9922">
        <v>3480.0046452000001</v>
      </c>
    </row>
    <row r="9923" spans="1:11" x14ac:dyDescent="0.2">
      <c r="A9923" t="s">
        <v>265</v>
      </c>
      <c r="B9923" t="s">
        <v>198</v>
      </c>
      <c r="C9923" t="s">
        <v>234</v>
      </c>
      <c r="D9923" t="s">
        <v>190</v>
      </c>
      <c r="E9923">
        <v>37947</v>
      </c>
      <c r="F9923">
        <v>92.233699999999999</v>
      </c>
      <c r="G9923">
        <v>44924</v>
      </c>
      <c r="H9923">
        <v>44896</v>
      </c>
      <c r="I9923">
        <v>3499992.2138999999</v>
      </c>
      <c r="J9923" t="s">
        <v>204</v>
      </c>
      <c r="K9923">
        <v>2099.99532834</v>
      </c>
    </row>
    <row r="9924" spans="1:11" x14ac:dyDescent="0.2">
      <c r="A9924" t="s">
        <v>265</v>
      </c>
      <c r="B9924" t="s">
        <v>185</v>
      </c>
      <c r="C9924" t="s">
        <v>114</v>
      </c>
      <c r="D9924" t="s">
        <v>187</v>
      </c>
      <c r="E9924">
        <v>238849</v>
      </c>
      <c r="F9924">
        <v>13.397600000000001</v>
      </c>
      <c r="G9924">
        <v>44925</v>
      </c>
      <c r="H9924">
        <v>44896</v>
      </c>
      <c r="I9924">
        <v>3200003.3624</v>
      </c>
      <c r="J9924" t="s">
        <v>215</v>
      </c>
      <c r="K9924">
        <v>2560.0026899200002</v>
      </c>
    </row>
    <row r="9925" spans="1:11" x14ac:dyDescent="0.2">
      <c r="A9925" t="s">
        <v>265</v>
      </c>
      <c r="B9925" t="s">
        <v>198</v>
      </c>
      <c r="C9925" t="s">
        <v>216</v>
      </c>
      <c r="D9925" t="s">
        <v>200</v>
      </c>
      <c r="E9925">
        <v>485258</v>
      </c>
      <c r="F9925">
        <v>16.28</v>
      </c>
      <c r="G9925">
        <v>44925</v>
      </c>
      <c r="H9925">
        <v>44896</v>
      </c>
      <c r="I9925">
        <v>7900000.2400000002</v>
      </c>
      <c r="J9925" t="s">
        <v>215</v>
      </c>
      <c r="K9925">
        <v>6320.0001920000004</v>
      </c>
    </row>
    <row r="9926" spans="1:11" x14ac:dyDescent="0.2">
      <c r="A9926" t="s">
        <v>265</v>
      </c>
      <c r="B9926" t="s">
        <v>198</v>
      </c>
      <c r="C9926" t="s">
        <v>231</v>
      </c>
      <c r="D9926" t="s">
        <v>192</v>
      </c>
      <c r="E9926">
        <v>424283</v>
      </c>
      <c r="F9926">
        <v>22.862100000000002</v>
      </c>
      <c r="G9926">
        <v>44926</v>
      </c>
      <c r="H9926">
        <v>44896</v>
      </c>
      <c r="I9926">
        <v>9700000.3743000012</v>
      </c>
      <c r="J9926" t="s">
        <v>188</v>
      </c>
      <c r="K9926">
        <v>5820.0002245800006</v>
      </c>
    </row>
    <row r="9927" spans="1:11" x14ac:dyDescent="0.2">
      <c r="A9927" t="s">
        <v>265</v>
      </c>
      <c r="B9927" t="s">
        <v>198</v>
      </c>
      <c r="C9927" t="s">
        <v>218</v>
      </c>
      <c r="D9927" t="s">
        <v>190</v>
      </c>
      <c r="E9927">
        <v>25300</v>
      </c>
      <c r="F9927">
        <v>59.289499999999997</v>
      </c>
      <c r="G9927">
        <v>44928</v>
      </c>
      <c r="H9927">
        <v>44927</v>
      </c>
      <c r="I9927">
        <v>1500024.3499999999</v>
      </c>
      <c r="J9927" t="s">
        <v>204</v>
      </c>
      <c r="K9927">
        <v>900.01461000000006</v>
      </c>
    </row>
    <row r="9928" spans="1:11" x14ac:dyDescent="0.2">
      <c r="A9928" t="s">
        <v>265</v>
      </c>
      <c r="B9928" t="s">
        <v>198</v>
      </c>
      <c r="C9928" t="s">
        <v>239</v>
      </c>
      <c r="D9928" t="s">
        <v>190</v>
      </c>
      <c r="E9928">
        <v>248299</v>
      </c>
      <c r="F9928">
        <v>15.3041</v>
      </c>
      <c r="G9928">
        <v>44931</v>
      </c>
      <c r="H9928">
        <v>44927</v>
      </c>
      <c r="I9928">
        <v>3799992.7259</v>
      </c>
      <c r="J9928" t="s">
        <v>188</v>
      </c>
      <c r="K9928">
        <v>2279.99563554</v>
      </c>
    </row>
    <row r="9929" spans="1:11" x14ac:dyDescent="0.2">
      <c r="A9929" t="s">
        <v>265</v>
      </c>
      <c r="B9929" t="s">
        <v>185</v>
      </c>
      <c r="C9929" t="s">
        <v>231</v>
      </c>
      <c r="D9929" t="s">
        <v>190</v>
      </c>
      <c r="E9929">
        <v>437236</v>
      </c>
      <c r="F9929">
        <v>21.498699999999999</v>
      </c>
      <c r="G9929">
        <v>44931</v>
      </c>
      <c r="H9929">
        <v>44927</v>
      </c>
      <c r="I9929">
        <v>9400005.5932</v>
      </c>
      <c r="J9929" t="s">
        <v>188</v>
      </c>
      <c r="K9929">
        <v>5640.003355920001</v>
      </c>
    </row>
    <row r="9930" spans="1:11" x14ac:dyDescent="0.2">
      <c r="A9930" t="s">
        <v>265</v>
      </c>
      <c r="B9930" t="s">
        <v>185</v>
      </c>
      <c r="C9930" t="s">
        <v>208</v>
      </c>
      <c r="D9930" t="s">
        <v>190</v>
      </c>
      <c r="E9930">
        <v>156800</v>
      </c>
      <c r="F9930">
        <v>59.948999999999998</v>
      </c>
      <c r="G9930">
        <v>44931</v>
      </c>
      <c r="H9930">
        <v>44927</v>
      </c>
      <c r="I9930">
        <v>9400003.1999999993</v>
      </c>
      <c r="J9930" t="s">
        <v>188</v>
      </c>
      <c r="K9930">
        <v>5640.0019199999997</v>
      </c>
    </row>
    <row r="9931" spans="1:11" x14ac:dyDescent="0.2">
      <c r="A9931" t="s">
        <v>265</v>
      </c>
      <c r="B9931" t="s">
        <v>185</v>
      </c>
      <c r="C9931" t="s">
        <v>201</v>
      </c>
      <c r="D9931" t="s">
        <v>190</v>
      </c>
      <c r="E9931">
        <v>27296</v>
      </c>
      <c r="F9931">
        <v>40.299399999999999</v>
      </c>
      <c r="G9931">
        <v>44931</v>
      </c>
      <c r="H9931">
        <v>44927</v>
      </c>
      <c r="I9931">
        <v>1100012.4224</v>
      </c>
      <c r="J9931" t="s">
        <v>188</v>
      </c>
      <c r="K9931">
        <v>660.00745344000006</v>
      </c>
    </row>
    <row r="9932" spans="1:11" x14ac:dyDescent="0.2">
      <c r="A9932" t="s">
        <v>265</v>
      </c>
      <c r="B9932" t="s">
        <v>185</v>
      </c>
      <c r="C9932" t="s">
        <v>245</v>
      </c>
      <c r="D9932" t="s">
        <v>190</v>
      </c>
      <c r="E9932">
        <v>29057</v>
      </c>
      <c r="F9932">
        <v>51.622900000000001</v>
      </c>
      <c r="G9932">
        <v>44931</v>
      </c>
      <c r="H9932">
        <v>44927</v>
      </c>
      <c r="I9932">
        <v>1500006.6052999999</v>
      </c>
      <c r="J9932" t="s">
        <v>188</v>
      </c>
      <c r="K9932">
        <v>900.00396318000003</v>
      </c>
    </row>
    <row r="9933" spans="1:11" x14ac:dyDescent="0.2">
      <c r="A9933" t="s">
        <v>265</v>
      </c>
      <c r="B9933" t="s">
        <v>198</v>
      </c>
      <c r="C9933" t="s">
        <v>226</v>
      </c>
      <c r="D9933" t="s">
        <v>190</v>
      </c>
      <c r="E9933">
        <v>30087</v>
      </c>
      <c r="F9933">
        <v>49.8553</v>
      </c>
      <c r="G9933">
        <v>44933</v>
      </c>
      <c r="H9933">
        <v>44927</v>
      </c>
      <c r="I9933">
        <v>1499996.4110999999</v>
      </c>
      <c r="J9933" t="s">
        <v>188</v>
      </c>
      <c r="K9933">
        <v>899.99784665999994</v>
      </c>
    </row>
    <row r="9934" spans="1:11" x14ac:dyDescent="0.2">
      <c r="A9934" t="s">
        <v>265</v>
      </c>
      <c r="B9934" t="s">
        <v>185</v>
      </c>
      <c r="C9934" t="s">
        <v>240</v>
      </c>
      <c r="D9934" t="s">
        <v>190</v>
      </c>
      <c r="E9934">
        <v>653899</v>
      </c>
      <c r="F9934">
        <v>6.8818000000000001</v>
      </c>
      <c r="G9934">
        <v>44934</v>
      </c>
      <c r="H9934">
        <v>44927</v>
      </c>
      <c r="I9934">
        <v>4500002.1381999999</v>
      </c>
      <c r="J9934" t="s">
        <v>241</v>
      </c>
      <c r="K9934">
        <v>3600.00171056</v>
      </c>
    </row>
    <row r="9935" spans="1:11" x14ac:dyDescent="0.2">
      <c r="A9935" t="s">
        <v>265</v>
      </c>
      <c r="B9935" t="s">
        <v>185</v>
      </c>
      <c r="C9935" t="s">
        <v>216</v>
      </c>
      <c r="D9935" t="s">
        <v>187</v>
      </c>
      <c r="E9935">
        <v>346921</v>
      </c>
      <c r="F9935">
        <v>18.448</v>
      </c>
      <c r="G9935">
        <v>44938</v>
      </c>
      <c r="H9935">
        <v>44927</v>
      </c>
      <c r="I9935">
        <v>6399998.608</v>
      </c>
      <c r="J9935" t="s">
        <v>215</v>
      </c>
      <c r="K9935">
        <v>5119.9988864000006</v>
      </c>
    </row>
    <row r="9936" spans="1:11" x14ac:dyDescent="0.2">
      <c r="A9936" t="s">
        <v>265</v>
      </c>
      <c r="B9936" t="s">
        <v>198</v>
      </c>
      <c r="C9936" t="s">
        <v>228</v>
      </c>
      <c r="D9936" t="s">
        <v>187</v>
      </c>
      <c r="E9936">
        <v>66502</v>
      </c>
      <c r="F9936">
        <v>28.570699999999999</v>
      </c>
      <c r="G9936">
        <v>44938</v>
      </c>
      <c r="H9936">
        <v>44927</v>
      </c>
      <c r="I9936">
        <v>1900008.6913999999</v>
      </c>
      <c r="J9936" t="s">
        <v>204</v>
      </c>
      <c r="K9936">
        <v>1140.00521484</v>
      </c>
    </row>
    <row r="9937" spans="1:11" x14ac:dyDescent="0.2">
      <c r="A9937" t="s">
        <v>265</v>
      </c>
      <c r="B9937" t="s">
        <v>198</v>
      </c>
      <c r="C9937" t="s">
        <v>191</v>
      </c>
      <c r="D9937" t="s">
        <v>200</v>
      </c>
      <c r="E9937">
        <v>1275252</v>
      </c>
      <c r="F9937">
        <v>6.4301000000000004</v>
      </c>
      <c r="G9937">
        <v>44938</v>
      </c>
      <c r="H9937">
        <v>44927</v>
      </c>
      <c r="I9937">
        <v>8199997.8852000004</v>
      </c>
      <c r="J9937" t="s">
        <v>193</v>
      </c>
      <c r="K9937">
        <v>5739.9985196400003</v>
      </c>
    </row>
    <row r="9938" spans="1:11" x14ac:dyDescent="0.2">
      <c r="A9938" t="s">
        <v>265</v>
      </c>
      <c r="B9938" t="s">
        <v>198</v>
      </c>
      <c r="C9938" t="s">
        <v>114</v>
      </c>
      <c r="D9938" t="s">
        <v>192</v>
      </c>
      <c r="E9938">
        <v>679020</v>
      </c>
      <c r="F9938">
        <v>13.2544</v>
      </c>
      <c r="G9938">
        <v>44938</v>
      </c>
      <c r="H9938">
        <v>44927</v>
      </c>
      <c r="I9938">
        <v>9000002.688000001</v>
      </c>
      <c r="J9938" t="s">
        <v>215</v>
      </c>
      <c r="K9938">
        <v>7200.0021504000015</v>
      </c>
    </row>
    <row r="9939" spans="1:11" x14ac:dyDescent="0.2">
      <c r="A9939" t="s">
        <v>265</v>
      </c>
      <c r="B9939" t="s">
        <v>185</v>
      </c>
      <c r="C9939" t="s">
        <v>240</v>
      </c>
      <c r="D9939" t="s">
        <v>190</v>
      </c>
      <c r="E9939">
        <v>1137353</v>
      </c>
      <c r="F9939">
        <v>7.1218000000000004</v>
      </c>
      <c r="G9939">
        <v>44939</v>
      </c>
      <c r="H9939">
        <v>44927</v>
      </c>
      <c r="I9939">
        <v>8100000.5954</v>
      </c>
      <c r="J9939" t="s">
        <v>241</v>
      </c>
      <c r="K9939">
        <v>6480.0004763200004</v>
      </c>
    </row>
    <row r="9940" spans="1:11" x14ac:dyDescent="0.2">
      <c r="A9940" t="s">
        <v>265</v>
      </c>
      <c r="B9940" t="s">
        <v>185</v>
      </c>
      <c r="C9940" t="s">
        <v>206</v>
      </c>
      <c r="D9940" t="s">
        <v>190</v>
      </c>
      <c r="E9940">
        <v>50923</v>
      </c>
      <c r="F9940">
        <v>96.223600000000005</v>
      </c>
      <c r="G9940">
        <v>44940</v>
      </c>
      <c r="H9940">
        <v>44927</v>
      </c>
      <c r="I9940">
        <v>4899994.3827999998</v>
      </c>
      <c r="J9940" t="s">
        <v>207</v>
      </c>
      <c r="K9940">
        <v>2939.9966296799998</v>
      </c>
    </row>
    <row r="9941" spans="1:11" x14ac:dyDescent="0.2">
      <c r="A9941" t="s">
        <v>265</v>
      </c>
      <c r="B9941" t="s">
        <v>198</v>
      </c>
      <c r="C9941" t="s">
        <v>221</v>
      </c>
      <c r="D9941" t="s">
        <v>200</v>
      </c>
      <c r="E9941">
        <v>195908</v>
      </c>
      <c r="F9941">
        <v>41.856400000000001</v>
      </c>
      <c r="G9941">
        <v>44940</v>
      </c>
      <c r="H9941">
        <v>44927</v>
      </c>
      <c r="I9941">
        <v>8200003.6112000002</v>
      </c>
      <c r="J9941" t="s">
        <v>207</v>
      </c>
      <c r="K9941">
        <v>4920.0021667199999</v>
      </c>
    </row>
    <row r="9942" spans="1:11" x14ac:dyDescent="0.2">
      <c r="A9942" t="s">
        <v>265</v>
      </c>
      <c r="B9942" t="s">
        <v>185</v>
      </c>
      <c r="C9942" t="s">
        <v>225</v>
      </c>
      <c r="D9942" t="s">
        <v>190</v>
      </c>
      <c r="E9942">
        <v>59712</v>
      </c>
      <c r="F9942">
        <v>80.385800000000003</v>
      </c>
      <c r="G9942">
        <v>44941</v>
      </c>
      <c r="H9942">
        <v>44927</v>
      </c>
      <c r="I9942">
        <v>4799996.8896000003</v>
      </c>
      <c r="J9942" t="s">
        <v>188</v>
      </c>
      <c r="K9942">
        <v>2879.9981337600002</v>
      </c>
    </row>
    <row r="9943" spans="1:11" x14ac:dyDescent="0.2">
      <c r="A9943" t="s">
        <v>265</v>
      </c>
      <c r="B9943" t="s">
        <v>185</v>
      </c>
      <c r="C9943" t="s">
        <v>210</v>
      </c>
      <c r="D9943" t="s">
        <v>187</v>
      </c>
      <c r="E9943">
        <v>200307</v>
      </c>
      <c r="F9943">
        <v>31.451799999999999</v>
      </c>
      <c r="G9943">
        <v>44942</v>
      </c>
      <c r="H9943">
        <v>44927</v>
      </c>
      <c r="I9943">
        <v>6300015.7025999995</v>
      </c>
      <c r="J9943" t="s">
        <v>204</v>
      </c>
      <c r="K9943">
        <v>3780.0094215600002</v>
      </c>
    </row>
    <row r="9944" spans="1:11" x14ac:dyDescent="0.2">
      <c r="A9944" t="s">
        <v>265</v>
      </c>
      <c r="B9944" t="s">
        <v>198</v>
      </c>
      <c r="C9944" t="s">
        <v>211</v>
      </c>
      <c r="D9944" t="s">
        <v>200</v>
      </c>
      <c r="E9944">
        <v>395416</v>
      </c>
      <c r="F9944">
        <v>13.150700000000001</v>
      </c>
      <c r="G9944">
        <v>44945</v>
      </c>
      <c r="H9944">
        <v>44927</v>
      </c>
      <c r="I9944">
        <v>5199997.1912000002</v>
      </c>
      <c r="J9944" t="s">
        <v>207</v>
      </c>
      <c r="K9944">
        <v>3119.9983147200005</v>
      </c>
    </row>
    <row r="9945" spans="1:11" x14ac:dyDescent="0.2">
      <c r="A9945" t="s">
        <v>265</v>
      </c>
      <c r="B9945" t="s">
        <v>185</v>
      </c>
      <c r="C9945" t="s">
        <v>199</v>
      </c>
      <c r="D9945" t="s">
        <v>200</v>
      </c>
      <c r="E9945">
        <v>1382735</v>
      </c>
      <c r="F9945">
        <v>3.1821000000000002</v>
      </c>
      <c r="G9945">
        <v>44945</v>
      </c>
      <c r="H9945">
        <v>44927</v>
      </c>
      <c r="I9945">
        <v>4400001.0435000006</v>
      </c>
      <c r="J9945" t="s">
        <v>193</v>
      </c>
      <c r="K9945">
        <v>3080.0007304500009</v>
      </c>
    </row>
    <row r="9946" spans="1:11" x14ac:dyDescent="0.2">
      <c r="A9946" t="s">
        <v>265</v>
      </c>
      <c r="B9946" t="s">
        <v>185</v>
      </c>
      <c r="C9946" t="s">
        <v>191</v>
      </c>
      <c r="D9946" t="s">
        <v>187</v>
      </c>
      <c r="E9946">
        <v>456688</v>
      </c>
      <c r="F9946">
        <v>6.1311</v>
      </c>
      <c r="G9946">
        <v>44945</v>
      </c>
      <c r="H9946">
        <v>44927</v>
      </c>
      <c r="I9946">
        <v>2799999.7968000001</v>
      </c>
      <c r="J9946" t="s">
        <v>193</v>
      </c>
      <c r="K9946">
        <v>1959.9998577600004</v>
      </c>
    </row>
    <row r="9947" spans="1:11" x14ac:dyDescent="0.2">
      <c r="A9947" t="s">
        <v>265</v>
      </c>
      <c r="B9947" t="s">
        <v>198</v>
      </c>
      <c r="C9947" t="s">
        <v>189</v>
      </c>
      <c r="D9947" t="s">
        <v>200</v>
      </c>
      <c r="E9947">
        <v>266940</v>
      </c>
      <c r="F9947">
        <v>32.216999999999999</v>
      </c>
      <c r="G9947">
        <v>44945</v>
      </c>
      <c r="H9947">
        <v>44927</v>
      </c>
      <c r="I9947">
        <v>8600005.9800000004</v>
      </c>
      <c r="J9947" t="s">
        <v>188</v>
      </c>
      <c r="K9947">
        <v>5160.0035880000005</v>
      </c>
    </row>
    <row r="9948" spans="1:11" x14ac:dyDescent="0.2">
      <c r="A9948" t="s">
        <v>265</v>
      </c>
      <c r="B9948" t="s">
        <v>185</v>
      </c>
      <c r="C9948" t="s">
        <v>195</v>
      </c>
      <c r="D9948" t="s">
        <v>200</v>
      </c>
      <c r="E9948">
        <v>40530</v>
      </c>
      <c r="F9948">
        <v>118.4299</v>
      </c>
      <c r="G9948">
        <v>44948</v>
      </c>
      <c r="H9948">
        <v>44927</v>
      </c>
      <c r="I9948">
        <v>4799963.8470000001</v>
      </c>
      <c r="J9948" t="s">
        <v>196</v>
      </c>
      <c r="K9948">
        <v>3839.9710776000002</v>
      </c>
    </row>
    <row r="9949" spans="1:11" x14ac:dyDescent="0.2">
      <c r="A9949" t="s">
        <v>265</v>
      </c>
      <c r="B9949" t="s">
        <v>198</v>
      </c>
      <c r="C9949" t="s">
        <v>232</v>
      </c>
      <c r="D9949" t="s">
        <v>190</v>
      </c>
      <c r="E9949">
        <v>74467</v>
      </c>
      <c r="F9949">
        <v>22.828800000000001</v>
      </c>
      <c r="G9949">
        <v>44948</v>
      </c>
      <c r="H9949">
        <v>44927</v>
      </c>
      <c r="I9949">
        <v>1699992.2496</v>
      </c>
      <c r="J9949" t="s">
        <v>204</v>
      </c>
      <c r="K9949">
        <v>1019.9953497600001</v>
      </c>
    </row>
    <row r="9950" spans="1:11" x14ac:dyDescent="0.2">
      <c r="A9950" t="s">
        <v>265</v>
      </c>
      <c r="B9950" t="s">
        <v>185</v>
      </c>
      <c r="C9950" t="s">
        <v>217</v>
      </c>
      <c r="D9950" t="s">
        <v>190</v>
      </c>
      <c r="E9950">
        <v>139795</v>
      </c>
      <c r="F9950">
        <v>8.5839999999999996</v>
      </c>
      <c r="G9950">
        <v>44952</v>
      </c>
      <c r="H9950">
        <v>44927</v>
      </c>
      <c r="I9950">
        <v>1200000.28</v>
      </c>
      <c r="J9950" t="s">
        <v>215</v>
      </c>
      <c r="K9950">
        <v>960.00022400000012</v>
      </c>
    </row>
    <row r="9951" spans="1:11" x14ac:dyDescent="0.2">
      <c r="A9951" t="s">
        <v>265</v>
      </c>
      <c r="B9951" t="s">
        <v>198</v>
      </c>
      <c r="C9951" t="s">
        <v>220</v>
      </c>
      <c r="D9951" t="s">
        <v>200</v>
      </c>
      <c r="E9951">
        <v>23971</v>
      </c>
      <c r="F9951">
        <v>166.86660000000001</v>
      </c>
      <c r="G9951">
        <v>44952</v>
      </c>
      <c r="H9951">
        <v>44927</v>
      </c>
      <c r="I9951">
        <v>3999959.2686000001</v>
      </c>
      <c r="J9951" t="s">
        <v>188</v>
      </c>
      <c r="K9951">
        <v>2399.9755611600003</v>
      </c>
    </row>
    <row r="9952" spans="1:11" x14ac:dyDescent="0.2">
      <c r="A9952" t="s">
        <v>265</v>
      </c>
      <c r="B9952" t="s">
        <v>198</v>
      </c>
      <c r="C9952" t="s">
        <v>223</v>
      </c>
      <c r="D9952" t="s">
        <v>190</v>
      </c>
      <c r="E9952">
        <v>58818</v>
      </c>
      <c r="F9952">
        <v>88.407899999999998</v>
      </c>
      <c r="G9952">
        <v>44952</v>
      </c>
      <c r="H9952">
        <v>44927</v>
      </c>
      <c r="I9952">
        <v>5199975.8622000003</v>
      </c>
      <c r="J9952" t="s">
        <v>204</v>
      </c>
      <c r="K9952">
        <v>3119.9855173200003</v>
      </c>
    </row>
    <row r="9953" spans="1:11" x14ac:dyDescent="0.2">
      <c r="A9953" t="s">
        <v>265</v>
      </c>
      <c r="B9953" t="s">
        <v>198</v>
      </c>
      <c r="C9953" t="s">
        <v>240</v>
      </c>
      <c r="D9953" t="s">
        <v>192</v>
      </c>
      <c r="E9953">
        <v>670581</v>
      </c>
      <c r="F9953">
        <v>7.3071000000000002</v>
      </c>
      <c r="G9953">
        <v>44953</v>
      </c>
      <c r="H9953">
        <v>44927</v>
      </c>
      <c r="I9953">
        <v>4900002.4250999996</v>
      </c>
      <c r="J9953" t="s">
        <v>241</v>
      </c>
      <c r="K9953">
        <v>3920.0019400799997</v>
      </c>
    </row>
    <row r="9954" spans="1:11" x14ac:dyDescent="0.2">
      <c r="A9954" t="s">
        <v>265</v>
      </c>
      <c r="B9954" t="s">
        <v>198</v>
      </c>
      <c r="C9954" t="s">
        <v>229</v>
      </c>
      <c r="D9954" t="s">
        <v>190</v>
      </c>
      <c r="E9954">
        <v>79591</v>
      </c>
      <c r="F9954">
        <v>95.488200000000006</v>
      </c>
      <c r="G9954">
        <v>44953</v>
      </c>
      <c r="H9954">
        <v>44927</v>
      </c>
      <c r="I9954">
        <v>7600001.3262000009</v>
      </c>
      <c r="J9954" t="s">
        <v>188</v>
      </c>
      <c r="K9954">
        <v>4560.0007957200005</v>
      </c>
    </row>
    <row r="9955" spans="1:11" x14ac:dyDescent="0.2">
      <c r="A9955" t="s">
        <v>265</v>
      </c>
      <c r="B9955" t="s">
        <v>198</v>
      </c>
      <c r="C9955" t="s">
        <v>235</v>
      </c>
      <c r="D9955" t="s">
        <v>190</v>
      </c>
      <c r="E9955">
        <v>428338</v>
      </c>
      <c r="F9955">
        <v>13.540699999999999</v>
      </c>
      <c r="G9955">
        <v>44954</v>
      </c>
      <c r="H9955">
        <v>44927</v>
      </c>
      <c r="I9955">
        <v>5799996.3565999996</v>
      </c>
      <c r="J9955" t="s">
        <v>204</v>
      </c>
      <c r="K9955">
        <v>3479.9978139599993</v>
      </c>
    </row>
    <row r="9956" spans="1:11" x14ac:dyDescent="0.2">
      <c r="A9956" t="s">
        <v>265</v>
      </c>
      <c r="B9956" t="s">
        <v>198</v>
      </c>
      <c r="C9956" t="s">
        <v>112</v>
      </c>
      <c r="D9956" t="s">
        <v>200</v>
      </c>
      <c r="E9956">
        <v>97671</v>
      </c>
      <c r="F9956">
        <v>44.025300000000001</v>
      </c>
      <c r="G9956">
        <v>44955</v>
      </c>
      <c r="H9956">
        <v>44927</v>
      </c>
      <c r="I9956">
        <v>4299995.0762999998</v>
      </c>
      <c r="J9956" t="s">
        <v>188</v>
      </c>
      <c r="K9956">
        <v>2579.99704578</v>
      </c>
    </row>
    <row r="9957" spans="1:11" x14ac:dyDescent="0.2">
      <c r="A9957" t="s">
        <v>265</v>
      </c>
      <c r="B9957" t="s">
        <v>185</v>
      </c>
      <c r="C9957" t="s">
        <v>211</v>
      </c>
      <c r="D9957" t="s">
        <v>192</v>
      </c>
      <c r="E9957">
        <v>345560</v>
      </c>
      <c r="F9957">
        <v>13.890499999999999</v>
      </c>
      <c r="G9957">
        <v>44955</v>
      </c>
      <c r="H9957">
        <v>44927</v>
      </c>
      <c r="I9957">
        <v>4800001.18</v>
      </c>
      <c r="J9957" t="s">
        <v>207</v>
      </c>
      <c r="K9957">
        <v>2880.000708</v>
      </c>
    </row>
    <row r="9958" spans="1:11" x14ac:dyDescent="0.2">
      <c r="A9958" t="s">
        <v>265</v>
      </c>
      <c r="B9958" t="s">
        <v>198</v>
      </c>
      <c r="C9958" t="s">
        <v>234</v>
      </c>
      <c r="D9958" t="s">
        <v>200</v>
      </c>
      <c r="E9958">
        <v>35532</v>
      </c>
      <c r="F9958">
        <v>101.3173</v>
      </c>
      <c r="G9958">
        <v>44955</v>
      </c>
      <c r="H9958">
        <v>44927</v>
      </c>
      <c r="I9958">
        <v>3600006.3036000002</v>
      </c>
      <c r="J9958" t="s">
        <v>204</v>
      </c>
      <c r="K9958">
        <v>2160.0037821600004</v>
      </c>
    </row>
    <row r="9959" spans="1:11" x14ac:dyDescent="0.2">
      <c r="A9959" t="s">
        <v>265</v>
      </c>
      <c r="B9959" t="s">
        <v>185</v>
      </c>
      <c r="C9959" t="s">
        <v>199</v>
      </c>
      <c r="D9959" t="s">
        <v>187</v>
      </c>
      <c r="E9959">
        <v>2446135</v>
      </c>
      <c r="F9959">
        <v>2.9843000000000002</v>
      </c>
      <c r="G9959">
        <v>44955</v>
      </c>
      <c r="H9959">
        <v>44927</v>
      </c>
      <c r="I9959">
        <v>7300000.6805000007</v>
      </c>
      <c r="J9959" t="s">
        <v>193</v>
      </c>
      <c r="K9959">
        <v>5110.000476350001</v>
      </c>
    </row>
    <row r="9960" spans="1:11" x14ac:dyDescent="0.2">
      <c r="A9960" t="s">
        <v>265</v>
      </c>
      <c r="B9960" t="s">
        <v>185</v>
      </c>
      <c r="C9960" t="s">
        <v>240</v>
      </c>
      <c r="D9960" t="s">
        <v>192</v>
      </c>
      <c r="E9960">
        <v>188589</v>
      </c>
      <c r="F9960">
        <v>6.8933</v>
      </c>
      <c r="G9960">
        <v>44956</v>
      </c>
      <c r="H9960">
        <v>44927</v>
      </c>
      <c r="I9960">
        <v>1300000.5537</v>
      </c>
      <c r="J9960" t="s">
        <v>241</v>
      </c>
      <c r="K9960">
        <v>1040.0004429600001</v>
      </c>
    </row>
    <row r="9961" spans="1:11" x14ac:dyDescent="0.2">
      <c r="A9961" t="s">
        <v>265</v>
      </c>
      <c r="B9961" t="s">
        <v>185</v>
      </c>
      <c r="C9961" t="s">
        <v>239</v>
      </c>
      <c r="D9961" t="s">
        <v>187</v>
      </c>
      <c r="E9961">
        <v>274738</v>
      </c>
      <c r="F9961">
        <v>15.651300000000001</v>
      </c>
      <c r="G9961">
        <v>44959</v>
      </c>
      <c r="H9961">
        <v>44958</v>
      </c>
      <c r="I9961">
        <v>4300006.8594000004</v>
      </c>
      <c r="J9961" t="s">
        <v>188</v>
      </c>
      <c r="K9961">
        <v>2580.0041156400002</v>
      </c>
    </row>
    <row r="9962" spans="1:11" x14ac:dyDescent="0.2">
      <c r="A9962" t="s">
        <v>265</v>
      </c>
      <c r="B9962" t="s">
        <v>198</v>
      </c>
      <c r="C9962" t="s">
        <v>236</v>
      </c>
      <c r="D9962" t="s">
        <v>187</v>
      </c>
      <c r="E9962">
        <v>677627</v>
      </c>
      <c r="F9962">
        <v>6.7884000000000002</v>
      </c>
      <c r="G9962">
        <v>44959</v>
      </c>
      <c r="H9962">
        <v>44958</v>
      </c>
      <c r="I9962">
        <v>4600003.1267999997</v>
      </c>
      <c r="J9962" t="s">
        <v>215</v>
      </c>
      <c r="K9962">
        <v>3680.0025014399998</v>
      </c>
    </row>
    <row r="9963" spans="1:11" x14ac:dyDescent="0.2">
      <c r="A9963" t="s">
        <v>265</v>
      </c>
      <c r="B9963" t="s">
        <v>185</v>
      </c>
      <c r="C9963" t="s">
        <v>231</v>
      </c>
      <c r="D9963" t="s">
        <v>200</v>
      </c>
      <c r="E9963">
        <v>436151</v>
      </c>
      <c r="F9963">
        <v>20.405799999999999</v>
      </c>
      <c r="G9963">
        <v>44959</v>
      </c>
      <c r="H9963">
        <v>44958</v>
      </c>
      <c r="I9963">
        <v>8900010.0757999998</v>
      </c>
      <c r="J9963" t="s">
        <v>188</v>
      </c>
      <c r="K9963">
        <v>5340.0060454799996</v>
      </c>
    </row>
    <row r="9964" spans="1:11" x14ac:dyDescent="0.2">
      <c r="A9964" t="s">
        <v>265</v>
      </c>
      <c r="B9964" t="s">
        <v>198</v>
      </c>
      <c r="C9964" t="s">
        <v>243</v>
      </c>
      <c r="D9964" t="s">
        <v>190</v>
      </c>
      <c r="E9964">
        <v>588398</v>
      </c>
      <c r="F9964">
        <v>5.7784000000000004</v>
      </c>
      <c r="G9964">
        <v>44960</v>
      </c>
      <c r="H9964">
        <v>44958</v>
      </c>
      <c r="I9964">
        <v>3399999.0032000002</v>
      </c>
      <c r="J9964" t="s">
        <v>215</v>
      </c>
      <c r="K9964">
        <v>2719.9992025600004</v>
      </c>
    </row>
    <row r="9965" spans="1:11" x14ac:dyDescent="0.2">
      <c r="A9965" t="s">
        <v>265</v>
      </c>
      <c r="B9965" t="s">
        <v>198</v>
      </c>
      <c r="C9965" t="s">
        <v>222</v>
      </c>
      <c r="D9965" t="s">
        <v>190</v>
      </c>
      <c r="E9965">
        <v>533279</v>
      </c>
      <c r="F9965">
        <v>15.5641</v>
      </c>
      <c r="G9965">
        <v>44960</v>
      </c>
      <c r="H9965">
        <v>44958</v>
      </c>
      <c r="I9965">
        <v>8300007.6838999996</v>
      </c>
      <c r="J9965" t="s">
        <v>193</v>
      </c>
      <c r="K9965">
        <v>5810.0053787300003</v>
      </c>
    </row>
    <row r="9966" spans="1:11" x14ac:dyDescent="0.2">
      <c r="A9966" t="s">
        <v>265</v>
      </c>
      <c r="B9966" t="s">
        <v>185</v>
      </c>
      <c r="C9966" t="s">
        <v>206</v>
      </c>
      <c r="D9966" t="s">
        <v>190</v>
      </c>
      <c r="E9966">
        <v>62205</v>
      </c>
      <c r="F9966">
        <v>96.455399999999997</v>
      </c>
      <c r="G9966">
        <v>44961</v>
      </c>
      <c r="H9966">
        <v>44958</v>
      </c>
      <c r="I9966">
        <v>6000008.1569999997</v>
      </c>
      <c r="J9966" t="s">
        <v>207</v>
      </c>
      <c r="K9966">
        <v>3600.0048942000003</v>
      </c>
    </row>
    <row r="9967" spans="1:11" x14ac:dyDescent="0.2">
      <c r="A9967" t="s">
        <v>265</v>
      </c>
      <c r="B9967" t="s">
        <v>198</v>
      </c>
      <c r="C9967" t="s">
        <v>236</v>
      </c>
      <c r="D9967" t="s">
        <v>200</v>
      </c>
      <c r="E9967">
        <v>1427998</v>
      </c>
      <c r="F9967">
        <v>6.2324999999999999</v>
      </c>
      <c r="G9967">
        <v>44961</v>
      </c>
      <c r="H9967">
        <v>44958</v>
      </c>
      <c r="I9967">
        <v>8899997.5350000001</v>
      </c>
      <c r="J9967" t="s">
        <v>215</v>
      </c>
      <c r="K9967">
        <v>7119.9980280000009</v>
      </c>
    </row>
    <row r="9968" spans="1:11" x14ac:dyDescent="0.2">
      <c r="A9968" t="s">
        <v>265</v>
      </c>
      <c r="B9968" t="s">
        <v>185</v>
      </c>
      <c r="C9968" t="s">
        <v>191</v>
      </c>
      <c r="D9968" t="s">
        <v>190</v>
      </c>
      <c r="E9968">
        <v>627342</v>
      </c>
      <c r="F9968">
        <v>6.2167000000000003</v>
      </c>
      <c r="G9968">
        <v>44962</v>
      </c>
      <c r="H9968">
        <v>44958</v>
      </c>
      <c r="I9968">
        <v>3899997.0114000002</v>
      </c>
      <c r="J9968" t="s">
        <v>193</v>
      </c>
      <c r="K9968">
        <v>2729.9979079800005</v>
      </c>
    </row>
    <row r="9969" spans="1:11" x14ac:dyDescent="0.2">
      <c r="A9969" t="s">
        <v>265</v>
      </c>
      <c r="B9969" t="s">
        <v>185</v>
      </c>
      <c r="C9969" t="s">
        <v>242</v>
      </c>
      <c r="D9969" t="s">
        <v>200</v>
      </c>
      <c r="E9969">
        <v>7990</v>
      </c>
      <c r="F9969">
        <v>262.82929999999999</v>
      </c>
      <c r="G9969">
        <v>44962</v>
      </c>
      <c r="H9969">
        <v>44958</v>
      </c>
      <c r="I9969">
        <v>2100006.1069999998</v>
      </c>
      <c r="J9969" t="s">
        <v>207</v>
      </c>
      <c r="K9969">
        <v>1260.0036642</v>
      </c>
    </row>
    <row r="9970" spans="1:11" x14ac:dyDescent="0.2">
      <c r="A9970" t="s">
        <v>265</v>
      </c>
      <c r="B9970" t="s">
        <v>198</v>
      </c>
      <c r="C9970" t="s">
        <v>233</v>
      </c>
      <c r="D9970" t="s">
        <v>212</v>
      </c>
      <c r="E9970">
        <v>33482</v>
      </c>
      <c r="F9970">
        <v>86.613799999999998</v>
      </c>
      <c r="G9970">
        <v>44962</v>
      </c>
      <c r="H9970">
        <v>44958</v>
      </c>
      <c r="I9970">
        <v>2900003.2516000001</v>
      </c>
      <c r="J9970" t="s">
        <v>204</v>
      </c>
      <c r="K9970">
        <v>1740.0019509599999</v>
      </c>
    </row>
    <row r="9971" spans="1:11" x14ac:dyDescent="0.2">
      <c r="A9971" t="s">
        <v>265</v>
      </c>
      <c r="B9971" t="s">
        <v>198</v>
      </c>
      <c r="C9971" t="s">
        <v>208</v>
      </c>
      <c r="D9971" t="s">
        <v>190</v>
      </c>
      <c r="E9971">
        <v>53135</v>
      </c>
      <c r="F9971">
        <v>65.8703</v>
      </c>
      <c r="G9971">
        <v>44963</v>
      </c>
      <c r="H9971">
        <v>44958</v>
      </c>
      <c r="I9971">
        <v>3500018.3905000002</v>
      </c>
      <c r="J9971" t="s">
        <v>188</v>
      </c>
      <c r="K9971">
        <v>2100.0110343000001</v>
      </c>
    </row>
    <row r="9972" spans="1:11" x14ac:dyDescent="0.2">
      <c r="A9972" t="s">
        <v>265</v>
      </c>
      <c r="B9972" t="s">
        <v>185</v>
      </c>
      <c r="C9972" t="s">
        <v>197</v>
      </c>
      <c r="D9972" t="s">
        <v>187</v>
      </c>
      <c r="E9972">
        <v>21475</v>
      </c>
      <c r="F9972">
        <v>158.3236</v>
      </c>
      <c r="G9972">
        <v>44963</v>
      </c>
      <c r="H9972">
        <v>44958</v>
      </c>
      <c r="I9972">
        <v>3399999.31</v>
      </c>
      <c r="J9972" t="s">
        <v>188</v>
      </c>
      <c r="K9972">
        <v>2039.9995860000001</v>
      </c>
    </row>
    <row r="9973" spans="1:11" x14ac:dyDescent="0.2">
      <c r="A9973" t="s">
        <v>265</v>
      </c>
      <c r="B9973" t="s">
        <v>185</v>
      </c>
      <c r="C9973" t="s">
        <v>202</v>
      </c>
      <c r="D9973" t="s">
        <v>200</v>
      </c>
      <c r="E9973">
        <v>251149</v>
      </c>
      <c r="F9973">
        <v>3.9817</v>
      </c>
      <c r="G9973">
        <v>44966</v>
      </c>
      <c r="H9973">
        <v>44958</v>
      </c>
      <c r="I9973">
        <v>999999.97329999995</v>
      </c>
      <c r="J9973" t="s">
        <v>193</v>
      </c>
      <c r="K9973">
        <v>699.99998131000007</v>
      </c>
    </row>
    <row r="9974" spans="1:11" x14ac:dyDescent="0.2">
      <c r="A9974" t="s">
        <v>265</v>
      </c>
      <c r="B9974" t="s">
        <v>198</v>
      </c>
      <c r="C9974" t="s">
        <v>112</v>
      </c>
      <c r="D9974" t="s">
        <v>190</v>
      </c>
      <c r="E9974">
        <v>23745</v>
      </c>
      <c r="F9974">
        <v>37.9024</v>
      </c>
      <c r="G9974">
        <v>44966</v>
      </c>
      <c r="H9974">
        <v>44958</v>
      </c>
      <c r="I9974">
        <v>899992.48800000001</v>
      </c>
      <c r="J9974" t="s">
        <v>188</v>
      </c>
      <c r="K9974">
        <v>539.99549280000008</v>
      </c>
    </row>
    <row r="9975" spans="1:11" x14ac:dyDescent="0.2">
      <c r="A9975" t="s">
        <v>265</v>
      </c>
      <c r="B9975" t="s">
        <v>198</v>
      </c>
      <c r="C9975" t="s">
        <v>218</v>
      </c>
      <c r="D9975" t="s">
        <v>192</v>
      </c>
      <c r="E9975">
        <v>93948</v>
      </c>
      <c r="F9975">
        <v>60.671999999999997</v>
      </c>
      <c r="G9975">
        <v>44966</v>
      </c>
      <c r="H9975">
        <v>44958</v>
      </c>
      <c r="I9975">
        <v>5700013.0559999999</v>
      </c>
      <c r="J9975" t="s">
        <v>204</v>
      </c>
      <c r="K9975">
        <v>3420.0078335999997</v>
      </c>
    </row>
    <row r="9976" spans="1:11" x14ac:dyDescent="0.2">
      <c r="A9976" t="s">
        <v>265</v>
      </c>
      <c r="B9976" t="s">
        <v>185</v>
      </c>
      <c r="C9976" t="s">
        <v>217</v>
      </c>
      <c r="D9976" t="s">
        <v>190</v>
      </c>
      <c r="E9976">
        <v>803376</v>
      </c>
      <c r="F9976">
        <v>9.3355999999999995</v>
      </c>
      <c r="G9976">
        <v>44966</v>
      </c>
      <c r="H9976">
        <v>44958</v>
      </c>
      <c r="I9976">
        <v>7499996.9855999993</v>
      </c>
      <c r="J9976" t="s">
        <v>215</v>
      </c>
      <c r="K9976">
        <v>5999.9975884799996</v>
      </c>
    </row>
    <row r="9977" spans="1:11" x14ac:dyDescent="0.2">
      <c r="A9977" t="s">
        <v>265</v>
      </c>
      <c r="B9977" t="s">
        <v>198</v>
      </c>
      <c r="C9977" t="s">
        <v>218</v>
      </c>
      <c r="D9977" t="s">
        <v>190</v>
      </c>
      <c r="E9977">
        <v>68110</v>
      </c>
      <c r="F9977">
        <v>66.069999999999993</v>
      </c>
      <c r="G9977">
        <v>44967</v>
      </c>
      <c r="H9977">
        <v>44958</v>
      </c>
      <c r="I9977">
        <v>4500027.6999999993</v>
      </c>
      <c r="J9977" t="s">
        <v>204</v>
      </c>
      <c r="K9977">
        <v>2700.0166199999999</v>
      </c>
    </row>
    <row r="9978" spans="1:11" x14ac:dyDescent="0.2">
      <c r="A9978" t="s">
        <v>265</v>
      </c>
      <c r="B9978" t="s">
        <v>185</v>
      </c>
      <c r="C9978" t="s">
        <v>202</v>
      </c>
      <c r="D9978" t="s">
        <v>190</v>
      </c>
      <c r="E9978">
        <v>2086408</v>
      </c>
      <c r="F9978">
        <v>3.9302000000000001</v>
      </c>
      <c r="G9978">
        <v>44967</v>
      </c>
      <c r="H9978">
        <v>44958</v>
      </c>
      <c r="I9978">
        <v>8200000.7216000007</v>
      </c>
      <c r="J9978" t="s">
        <v>193</v>
      </c>
      <c r="K9978">
        <v>5740.0005051200005</v>
      </c>
    </row>
    <row r="9979" spans="1:11" x14ac:dyDescent="0.2">
      <c r="A9979" t="s">
        <v>265</v>
      </c>
      <c r="B9979" t="s">
        <v>198</v>
      </c>
      <c r="C9979" t="s">
        <v>245</v>
      </c>
      <c r="D9979" t="s">
        <v>212</v>
      </c>
      <c r="E9979">
        <v>147476</v>
      </c>
      <c r="F9979">
        <v>58.992800000000003</v>
      </c>
      <c r="G9979">
        <v>44968</v>
      </c>
      <c r="H9979">
        <v>44958</v>
      </c>
      <c r="I9979">
        <v>8700022.1728000008</v>
      </c>
      <c r="J9979" t="s">
        <v>188</v>
      </c>
      <c r="K9979">
        <v>5220.0133036800007</v>
      </c>
    </row>
    <row r="9980" spans="1:11" x14ac:dyDescent="0.2">
      <c r="A9980" t="s">
        <v>265</v>
      </c>
      <c r="B9980" t="s">
        <v>185</v>
      </c>
      <c r="C9980" t="s">
        <v>216</v>
      </c>
      <c r="D9980" t="s">
        <v>200</v>
      </c>
      <c r="E9980">
        <v>258675</v>
      </c>
      <c r="F9980">
        <v>17.782900000000001</v>
      </c>
      <c r="G9980">
        <v>44968</v>
      </c>
      <c r="H9980">
        <v>44958</v>
      </c>
      <c r="I9980">
        <v>4599991.6575000007</v>
      </c>
      <c r="J9980" t="s">
        <v>215</v>
      </c>
      <c r="K9980">
        <v>3679.9933260000007</v>
      </c>
    </row>
    <row r="9981" spans="1:11" x14ac:dyDescent="0.2">
      <c r="A9981" t="s">
        <v>265</v>
      </c>
      <c r="B9981" t="s">
        <v>198</v>
      </c>
      <c r="C9981" t="s">
        <v>224</v>
      </c>
      <c r="D9981" t="s">
        <v>200</v>
      </c>
      <c r="E9981">
        <v>22820</v>
      </c>
      <c r="F9981">
        <v>188.43090000000001</v>
      </c>
      <c r="G9981">
        <v>44968</v>
      </c>
      <c r="H9981">
        <v>44958</v>
      </c>
      <c r="I9981">
        <v>4299993.1380000003</v>
      </c>
      <c r="J9981" t="s">
        <v>204</v>
      </c>
      <c r="K9981">
        <v>2579.9958828000003</v>
      </c>
    </row>
    <row r="9982" spans="1:11" x14ac:dyDescent="0.2">
      <c r="A9982" t="s">
        <v>265</v>
      </c>
      <c r="B9982" t="s">
        <v>185</v>
      </c>
      <c r="C9982" t="s">
        <v>219</v>
      </c>
      <c r="D9982" t="s">
        <v>192</v>
      </c>
      <c r="E9982">
        <v>150495</v>
      </c>
      <c r="F9982">
        <v>55.151400000000002</v>
      </c>
      <c r="G9982">
        <v>44968</v>
      </c>
      <c r="H9982">
        <v>44958</v>
      </c>
      <c r="I9982">
        <v>8300009.943</v>
      </c>
      <c r="J9982" t="s">
        <v>188</v>
      </c>
      <c r="K9982">
        <v>4980.0059658</v>
      </c>
    </row>
    <row r="9983" spans="1:11" x14ac:dyDescent="0.2">
      <c r="A9983" t="s">
        <v>265</v>
      </c>
      <c r="B9983" t="s">
        <v>185</v>
      </c>
      <c r="C9983" t="s">
        <v>223</v>
      </c>
      <c r="D9983" t="s">
        <v>190</v>
      </c>
      <c r="E9983">
        <v>11440</v>
      </c>
      <c r="F9983">
        <v>78.669499999999999</v>
      </c>
      <c r="G9983">
        <v>44969</v>
      </c>
      <c r="H9983">
        <v>44958</v>
      </c>
      <c r="I9983">
        <v>899979.08</v>
      </c>
      <c r="J9983" t="s">
        <v>204</v>
      </c>
      <c r="K9983">
        <v>539.98744799999997</v>
      </c>
    </row>
    <row r="9984" spans="1:11" x14ac:dyDescent="0.2">
      <c r="A9984" t="s">
        <v>265</v>
      </c>
      <c r="B9984" t="s">
        <v>198</v>
      </c>
      <c r="C9984" t="s">
        <v>213</v>
      </c>
      <c r="D9984" t="s">
        <v>200</v>
      </c>
      <c r="E9984">
        <v>86316</v>
      </c>
      <c r="F9984">
        <v>72.987700000000004</v>
      </c>
      <c r="G9984">
        <v>44969</v>
      </c>
      <c r="H9984">
        <v>44958</v>
      </c>
      <c r="I9984">
        <v>6300006.3132000007</v>
      </c>
      <c r="J9984" t="s">
        <v>188</v>
      </c>
      <c r="K9984">
        <v>3780.0037879200004</v>
      </c>
    </row>
    <row r="9985" spans="1:11" x14ac:dyDescent="0.2">
      <c r="A9985" t="s">
        <v>265</v>
      </c>
      <c r="B9985" t="s">
        <v>185</v>
      </c>
      <c r="C9985" t="s">
        <v>232</v>
      </c>
      <c r="D9985" t="s">
        <v>190</v>
      </c>
      <c r="E9985">
        <v>127662</v>
      </c>
      <c r="F9985">
        <v>24.282900000000001</v>
      </c>
      <c r="G9985">
        <v>44969</v>
      </c>
      <c r="H9985">
        <v>44958</v>
      </c>
      <c r="I9985">
        <v>3100003.5798000004</v>
      </c>
      <c r="J9985" t="s">
        <v>204</v>
      </c>
      <c r="K9985">
        <v>1860.0021478800004</v>
      </c>
    </row>
    <row r="9986" spans="1:11" x14ac:dyDescent="0.2">
      <c r="A9986" t="s">
        <v>265</v>
      </c>
      <c r="B9986" t="s">
        <v>185</v>
      </c>
      <c r="C9986" t="s">
        <v>186</v>
      </c>
      <c r="D9986" t="s">
        <v>190</v>
      </c>
      <c r="E9986">
        <v>376755</v>
      </c>
      <c r="F9986">
        <v>24.6845</v>
      </c>
      <c r="G9986">
        <v>44970</v>
      </c>
      <c r="H9986">
        <v>44958</v>
      </c>
      <c r="I9986">
        <v>9300008.7974999994</v>
      </c>
      <c r="J9986" t="s">
        <v>188</v>
      </c>
      <c r="K9986">
        <v>5580.0052784999998</v>
      </c>
    </row>
    <row r="9987" spans="1:11" x14ac:dyDescent="0.2">
      <c r="A9987" t="s">
        <v>265</v>
      </c>
      <c r="B9987" t="s">
        <v>198</v>
      </c>
      <c r="C9987" t="s">
        <v>203</v>
      </c>
      <c r="D9987" t="s">
        <v>192</v>
      </c>
      <c r="E9987">
        <v>16568</v>
      </c>
      <c r="F9987">
        <v>120.7179</v>
      </c>
      <c r="G9987">
        <v>44973</v>
      </c>
      <c r="H9987">
        <v>44958</v>
      </c>
      <c r="I9987">
        <v>2000054.1672</v>
      </c>
      <c r="J9987" t="s">
        <v>204</v>
      </c>
      <c r="K9987">
        <v>1200.0325003200001</v>
      </c>
    </row>
    <row r="9988" spans="1:11" x14ac:dyDescent="0.2">
      <c r="A9988" t="s">
        <v>265</v>
      </c>
      <c r="B9988" t="s">
        <v>198</v>
      </c>
      <c r="C9988" t="s">
        <v>239</v>
      </c>
      <c r="D9988" t="s">
        <v>190</v>
      </c>
      <c r="E9988">
        <v>564045</v>
      </c>
      <c r="F9988">
        <v>17.5518</v>
      </c>
      <c r="G9988">
        <v>44973</v>
      </c>
      <c r="H9988">
        <v>44958</v>
      </c>
      <c r="I9988">
        <v>9900005.0309999995</v>
      </c>
      <c r="J9988" t="s">
        <v>188</v>
      </c>
      <c r="K9988">
        <v>5940.0030186000004</v>
      </c>
    </row>
    <row r="9989" spans="1:11" x14ac:dyDescent="0.2">
      <c r="A9989" t="s">
        <v>265</v>
      </c>
      <c r="B9989" t="s">
        <v>198</v>
      </c>
      <c r="C9989" t="s">
        <v>210</v>
      </c>
      <c r="D9989" t="s">
        <v>190</v>
      </c>
      <c r="E9989">
        <v>164616</v>
      </c>
      <c r="F9989">
        <v>27.336400000000001</v>
      </c>
      <c r="G9989">
        <v>44973</v>
      </c>
      <c r="H9989">
        <v>44958</v>
      </c>
      <c r="I9989">
        <v>4500008.8223999999</v>
      </c>
      <c r="J9989" t="s">
        <v>204</v>
      </c>
      <c r="K9989">
        <v>2700.0052934400001</v>
      </c>
    </row>
    <row r="9990" spans="1:11" x14ac:dyDescent="0.2">
      <c r="A9990" t="s">
        <v>265</v>
      </c>
      <c r="B9990" t="s">
        <v>185</v>
      </c>
      <c r="C9990" t="s">
        <v>203</v>
      </c>
      <c r="D9990" t="s">
        <v>192</v>
      </c>
      <c r="E9990">
        <v>15783</v>
      </c>
      <c r="F9990">
        <v>120.3789</v>
      </c>
      <c r="G9990">
        <v>44973</v>
      </c>
      <c r="H9990">
        <v>44958</v>
      </c>
      <c r="I9990">
        <v>1899940.1787</v>
      </c>
      <c r="J9990" t="s">
        <v>204</v>
      </c>
      <c r="K9990">
        <v>1139.9641072200002</v>
      </c>
    </row>
    <row r="9991" spans="1:11" x14ac:dyDescent="0.2">
      <c r="A9991" t="s">
        <v>265</v>
      </c>
      <c r="B9991" t="s">
        <v>198</v>
      </c>
      <c r="C9991" t="s">
        <v>219</v>
      </c>
      <c r="D9991" t="s">
        <v>190</v>
      </c>
      <c r="E9991">
        <v>139962</v>
      </c>
      <c r="F9991">
        <v>55.729300000000002</v>
      </c>
      <c r="G9991">
        <v>44975</v>
      </c>
      <c r="H9991">
        <v>44958</v>
      </c>
      <c r="I9991">
        <v>7799984.2866000002</v>
      </c>
      <c r="J9991" t="s">
        <v>188</v>
      </c>
      <c r="K9991">
        <v>4679.9905719600001</v>
      </c>
    </row>
    <row r="9992" spans="1:11" x14ac:dyDescent="0.2">
      <c r="A9992" t="s">
        <v>265</v>
      </c>
      <c r="B9992" t="s">
        <v>198</v>
      </c>
      <c r="C9992" t="s">
        <v>211</v>
      </c>
      <c r="D9992" t="s">
        <v>200</v>
      </c>
      <c r="E9992">
        <v>401306</v>
      </c>
      <c r="F9992">
        <v>14.4528</v>
      </c>
      <c r="G9992">
        <v>44975</v>
      </c>
      <c r="H9992">
        <v>44958</v>
      </c>
      <c r="I9992">
        <v>5799995.3568000002</v>
      </c>
      <c r="J9992" t="s">
        <v>207</v>
      </c>
      <c r="K9992">
        <v>3479.99721408</v>
      </c>
    </row>
    <row r="9993" spans="1:11" x14ac:dyDescent="0.2">
      <c r="A9993" t="s">
        <v>265</v>
      </c>
      <c r="B9993" t="s">
        <v>185</v>
      </c>
      <c r="C9993" t="s">
        <v>206</v>
      </c>
      <c r="D9993" t="s">
        <v>200</v>
      </c>
      <c r="E9993">
        <v>68636</v>
      </c>
      <c r="F9993">
        <v>99.073599999999999</v>
      </c>
      <c r="G9993">
        <v>44976</v>
      </c>
      <c r="H9993">
        <v>44958</v>
      </c>
      <c r="I9993">
        <v>6800015.6096000001</v>
      </c>
      <c r="J9993" t="s">
        <v>207</v>
      </c>
      <c r="K9993">
        <v>4080.00936576</v>
      </c>
    </row>
    <row r="9994" spans="1:11" x14ac:dyDescent="0.2">
      <c r="A9994" t="s">
        <v>265</v>
      </c>
      <c r="B9994" t="s">
        <v>198</v>
      </c>
      <c r="C9994" t="s">
        <v>208</v>
      </c>
      <c r="D9994" t="s">
        <v>190</v>
      </c>
      <c r="E9994">
        <v>73636</v>
      </c>
      <c r="F9994">
        <v>66.543499999999995</v>
      </c>
      <c r="G9994">
        <v>44980</v>
      </c>
      <c r="H9994">
        <v>44958</v>
      </c>
      <c r="I9994">
        <v>4899997.1659999993</v>
      </c>
      <c r="J9994" t="s">
        <v>188</v>
      </c>
      <c r="K9994">
        <v>2939.9982995999999</v>
      </c>
    </row>
    <row r="9995" spans="1:11" x14ac:dyDescent="0.2">
      <c r="A9995" t="s">
        <v>265</v>
      </c>
      <c r="B9995" t="s">
        <v>198</v>
      </c>
      <c r="C9995" t="s">
        <v>244</v>
      </c>
      <c r="D9995" t="s">
        <v>190</v>
      </c>
      <c r="E9995">
        <v>181164</v>
      </c>
      <c r="F9995">
        <v>28.151299999999999</v>
      </c>
      <c r="G9995">
        <v>44980</v>
      </c>
      <c r="H9995">
        <v>44958</v>
      </c>
      <c r="I9995">
        <v>5100002.1131999996</v>
      </c>
      <c r="J9995" t="s">
        <v>207</v>
      </c>
      <c r="K9995">
        <v>3060.0012679199999</v>
      </c>
    </row>
    <row r="9996" spans="1:11" x14ac:dyDescent="0.2">
      <c r="A9996" t="s">
        <v>265</v>
      </c>
      <c r="B9996" t="s">
        <v>185</v>
      </c>
      <c r="C9996" t="s">
        <v>239</v>
      </c>
      <c r="D9996" t="s">
        <v>190</v>
      </c>
      <c r="E9996">
        <v>153759</v>
      </c>
      <c r="F9996">
        <v>16.909600000000001</v>
      </c>
      <c r="G9996">
        <v>44980</v>
      </c>
      <c r="H9996">
        <v>44958</v>
      </c>
      <c r="I9996">
        <v>2600003.1864</v>
      </c>
      <c r="J9996" t="s">
        <v>188</v>
      </c>
      <c r="K9996">
        <v>1560.00191184</v>
      </c>
    </row>
    <row r="9997" spans="1:11" x14ac:dyDescent="0.2">
      <c r="A9997" t="s">
        <v>265</v>
      </c>
      <c r="B9997" t="s">
        <v>198</v>
      </c>
      <c r="C9997" t="s">
        <v>194</v>
      </c>
      <c r="D9997" t="s">
        <v>190</v>
      </c>
      <c r="E9997">
        <v>134350</v>
      </c>
      <c r="F9997">
        <v>47.636899999999997</v>
      </c>
      <c r="G9997">
        <v>44980</v>
      </c>
      <c r="H9997">
        <v>44958</v>
      </c>
      <c r="I9997">
        <v>6400017.5149999997</v>
      </c>
      <c r="J9997" t="s">
        <v>188</v>
      </c>
      <c r="K9997">
        <v>3840.0105089999997</v>
      </c>
    </row>
    <row r="9998" spans="1:11" x14ac:dyDescent="0.2">
      <c r="A9998" t="s">
        <v>265</v>
      </c>
      <c r="B9998" t="s">
        <v>198</v>
      </c>
      <c r="C9998" t="s">
        <v>223</v>
      </c>
      <c r="D9998" t="s">
        <v>192</v>
      </c>
      <c r="E9998">
        <v>42521</v>
      </c>
      <c r="F9998">
        <v>84.665000000000006</v>
      </c>
      <c r="G9998">
        <v>44981</v>
      </c>
      <c r="H9998">
        <v>44958</v>
      </c>
      <c r="I9998">
        <v>3600040.4650000003</v>
      </c>
      <c r="J9998" t="s">
        <v>204</v>
      </c>
      <c r="K9998">
        <v>2160.0242790000002</v>
      </c>
    </row>
    <row r="9999" spans="1:11" x14ac:dyDescent="0.2">
      <c r="A9999" t="s">
        <v>265</v>
      </c>
      <c r="B9999" t="s">
        <v>185</v>
      </c>
      <c r="C9999" t="s">
        <v>240</v>
      </c>
      <c r="D9999" t="s">
        <v>190</v>
      </c>
      <c r="E9999">
        <v>810552</v>
      </c>
      <c r="F9999">
        <v>6.7854999999999999</v>
      </c>
      <c r="G9999">
        <v>44981</v>
      </c>
      <c r="H9999">
        <v>44958</v>
      </c>
      <c r="I9999">
        <v>5500000.5959999999</v>
      </c>
      <c r="J9999" t="s">
        <v>241</v>
      </c>
      <c r="K9999">
        <v>4400.0004767999999</v>
      </c>
    </row>
    <row r="10000" spans="1:11" x14ac:dyDescent="0.2">
      <c r="A10000" t="s">
        <v>265</v>
      </c>
      <c r="B10000" t="s">
        <v>185</v>
      </c>
      <c r="C10000" t="s">
        <v>112</v>
      </c>
      <c r="D10000" t="s">
        <v>187</v>
      </c>
      <c r="E10000">
        <v>179272</v>
      </c>
      <c r="F10000">
        <v>39.604599999999998</v>
      </c>
      <c r="G10000">
        <v>44982</v>
      </c>
      <c r="H10000">
        <v>44958</v>
      </c>
      <c r="I10000">
        <v>7099995.8511999995</v>
      </c>
      <c r="J10000" t="s">
        <v>188</v>
      </c>
      <c r="K10000">
        <v>4259.9975107199998</v>
      </c>
    </row>
    <row r="10001" spans="1:11" x14ac:dyDescent="0.2">
      <c r="A10001" t="s">
        <v>265</v>
      </c>
      <c r="B10001" t="s">
        <v>198</v>
      </c>
      <c r="C10001" t="s">
        <v>243</v>
      </c>
      <c r="D10001" t="s">
        <v>192</v>
      </c>
      <c r="E10001">
        <v>458246</v>
      </c>
      <c r="F10001">
        <v>6.5467000000000004</v>
      </c>
      <c r="G10001">
        <v>44982</v>
      </c>
      <c r="H10001">
        <v>44958</v>
      </c>
      <c r="I10001">
        <v>2999999.0882000001</v>
      </c>
      <c r="J10001" t="s">
        <v>215</v>
      </c>
      <c r="K10001">
        <v>2399.9992705600002</v>
      </c>
    </row>
    <row r="10002" spans="1:11" x14ac:dyDescent="0.2">
      <c r="A10002" t="s">
        <v>265</v>
      </c>
      <c r="B10002" t="s">
        <v>185</v>
      </c>
      <c r="C10002" t="s">
        <v>244</v>
      </c>
      <c r="D10002" t="s">
        <v>192</v>
      </c>
      <c r="E10002">
        <v>236787</v>
      </c>
      <c r="F10002">
        <v>24.494599999999998</v>
      </c>
      <c r="G10002">
        <v>44982</v>
      </c>
      <c r="H10002">
        <v>44958</v>
      </c>
      <c r="I10002">
        <v>5800002.8501999993</v>
      </c>
      <c r="J10002" t="s">
        <v>207</v>
      </c>
      <c r="K10002">
        <v>3480.0017101200001</v>
      </c>
    </row>
    <row r="10003" spans="1:11" x14ac:dyDescent="0.2">
      <c r="A10003" t="s">
        <v>265</v>
      </c>
      <c r="B10003" t="s">
        <v>185</v>
      </c>
      <c r="C10003" t="s">
        <v>195</v>
      </c>
      <c r="D10003" t="s">
        <v>212</v>
      </c>
      <c r="E10003">
        <v>41137</v>
      </c>
      <c r="F10003">
        <v>109.3908</v>
      </c>
      <c r="G10003">
        <v>44984</v>
      </c>
      <c r="H10003">
        <v>44958</v>
      </c>
      <c r="I10003">
        <v>4500009.3395999996</v>
      </c>
      <c r="J10003" t="s">
        <v>196</v>
      </c>
      <c r="K10003">
        <v>3600.00747168</v>
      </c>
    </row>
    <row r="10004" spans="1:11" x14ac:dyDescent="0.2">
      <c r="A10004" t="s">
        <v>265</v>
      </c>
      <c r="B10004" t="s">
        <v>185</v>
      </c>
      <c r="C10004" t="s">
        <v>245</v>
      </c>
      <c r="D10004" t="s">
        <v>190</v>
      </c>
      <c r="E10004">
        <v>103257</v>
      </c>
      <c r="F10004">
        <v>60.0441</v>
      </c>
      <c r="G10004">
        <v>44984</v>
      </c>
      <c r="H10004">
        <v>44958</v>
      </c>
      <c r="I10004">
        <v>6199973.6337000001</v>
      </c>
      <c r="J10004" t="s">
        <v>188</v>
      </c>
      <c r="K10004">
        <v>3719.9841802200008</v>
      </c>
    </row>
    <row r="10005" spans="1:11" x14ac:dyDescent="0.2">
      <c r="A10005" t="s">
        <v>265</v>
      </c>
      <c r="B10005" t="s">
        <v>185</v>
      </c>
      <c r="C10005" t="s">
        <v>221</v>
      </c>
      <c r="D10005" t="s">
        <v>190</v>
      </c>
      <c r="E10005">
        <v>110578</v>
      </c>
      <c r="F10005">
        <v>39.790799999999997</v>
      </c>
      <c r="G10005">
        <v>44984</v>
      </c>
      <c r="H10005">
        <v>44958</v>
      </c>
      <c r="I10005">
        <v>4399987.0823999997</v>
      </c>
      <c r="J10005" t="s">
        <v>207</v>
      </c>
      <c r="K10005">
        <v>2639.9922494399998</v>
      </c>
    </row>
    <row r="10006" spans="1:11" x14ac:dyDescent="0.2">
      <c r="A10006" t="s">
        <v>265</v>
      </c>
      <c r="B10006" t="s">
        <v>198</v>
      </c>
      <c r="C10006" t="s">
        <v>238</v>
      </c>
      <c r="D10006" t="s">
        <v>190</v>
      </c>
      <c r="E10006">
        <v>42452</v>
      </c>
      <c r="F10006">
        <v>219.07329999999999</v>
      </c>
      <c r="G10006">
        <v>44984</v>
      </c>
      <c r="H10006">
        <v>44958</v>
      </c>
      <c r="I10006">
        <v>9300099.7315999996</v>
      </c>
      <c r="J10006" t="s">
        <v>204</v>
      </c>
      <c r="K10006">
        <v>5580.05983896</v>
      </c>
    </row>
    <row r="10007" spans="1:11" x14ac:dyDescent="0.2"/>
    <row r="10008" spans="1:11"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Cover</vt:lpstr>
      <vt:lpstr>Basics</vt:lpstr>
      <vt:lpstr>Shortcuts</vt:lpstr>
      <vt:lpstr>Core</vt:lpstr>
      <vt:lpstr>Referencing</vt:lpstr>
      <vt:lpstr>Logicals</vt:lpstr>
      <vt:lpstr>Formatting</vt:lpstr>
      <vt:lpstr>Dates</vt:lpstr>
      <vt:lpstr>Validation</vt:lpstr>
      <vt:lpstr>DatabaseFunc</vt:lpstr>
      <vt:lpstr>Text</vt:lpstr>
      <vt:lpstr>Extracting &amp; Cleaning Data</vt:lpstr>
      <vt:lpstr>Charts</vt:lpstr>
      <vt:lpstr>Charts - A</vt:lpstr>
      <vt:lpstr>Data Tables</vt:lpstr>
      <vt:lpstr>Pivots</vt:lpstr>
      <vt:lpstr>Payout</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Kunal</dc:creator>
  <cp:lastModifiedBy>kharia</cp:lastModifiedBy>
  <cp:lastPrinted>2023-06-15T10:28:38Z</cp:lastPrinted>
  <dcterms:created xsi:type="dcterms:W3CDTF">2016-04-21T13:37:29Z</dcterms:created>
  <dcterms:modified xsi:type="dcterms:W3CDTF">2023-08-29T20:34:14Z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